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ollieturner/Library/Mobile Documents/com~apple~CloudDocs/Academic Work/Sustainable Nutrition/Football Sustainability/Performance Nutrition Submission/"/>
    </mc:Choice>
  </mc:AlternateContent>
  <xr:revisionPtr revIDLastSave="0" documentId="8_{C6C26A68-36EE-6B48-9594-0B81ACEC0B45}" xr6:coauthVersionLast="47" xr6:coauthVersionMax="47" xr10:uidLastSave="{00000000-0000-0000-0000-000000000000}"/>
  <bookViews>
    <workbookView xWindow="0" yWindow="500" windowWidth="28800" windowHeight="16420" activeTab="3" xr2:uid="{00000000-000D-0000-FFFF-FFFF00000000}"/>
  </bookViews>
  <sheets>
    <sheet name="TEAM ONE" sheetId="2" r:id="rId1"/>
    <sheet name="TEAM TWO" sheetId="4" r:id="rId2"/>
    <sheet name="TEAM THREE" sheetId="6" r:id="rId3"/>
    <sheet name="TEAM FOUR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RvU55nSS7CtT27/kBiZHWK8zoRCAORYNJ9av8NDc+Tc="/>
    </ext>
  </extLst>
</workbook>
</file>

<file path=xl/calcChain.xml><?xml version="1.0" encoding="utf-8"?>
<calcChain xmlns="http://schemas.openxmlformats.org/spreadsheetml/2006/main">
  <c r="W245" i="2" l="1"/>
  <c r="E226" i="3" l="1"/>
  <c r="E228" i="3" s="1"/>
  <c r="U230" i="3"/>
  <c r="U229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V230" i="3"/>
  <c r="W230" i="3"/>
  <c r="X230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V229" i="3"/>
  <c r="W229" i="3"/>
  <c r="X229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F288" i="6"/>
  <c r="G288" i="6"/>
  <c r="H288" i="6"/>
  <c r="I288" i="6"/>
  <c r="J288" i="6"/>
  <c r="K288" i="6"/>
  <c r="L288" i="6"/>
  <c r="M288" i="6"/>
  <c r="N288" i="6"/>
  <c r="O288" i="6"/>
  <c r="P288" i="6"/>
  <c r="Q288" i="6"/>
  <c r="R288" i="6"/>
  <c r="S288" i="6"/>
  <c r="T288" i="6"/>
  <c r="U288" i="6"/>
  <c r="V288" i="6"/>
  <c r="W288" i="6"/>
  <c r="X288" i="6"/>
  <c r="F287" i="6"/>
  <c r="G287" i="6"/>
  <c r="H287" i="6"/>
  <c r="I287" i="6"/>
  <c r="J287" i="6"/>
  <c r="K287" i="6"/>
  <c r="L287" i="6"/>
  <c r="M287" i="6"/>
  <c r="N287" i="6"/>
  <c r="O287" i="6"/>
  <c r="P287" i="6"/>
  <c r="Q287" i="6"/>
  <c r="R287" i="6"/>
  <c r="S287" i="6"/>
  <c r="T287" i="6"/>
  <c r="U287" i="6"/>
  <c r="V287" i="6"/>
  <c r="W287" i="6"/>
  <c r="X287" i="6"/>
  <c r="F286" i="6"/>
  <c r="G286" i="6"/>
  <c r="H286" i="6"/>
  <c r="I286" i="6"/>
  <c r="J286" i="6"/>
  <c r="K286" i="6"/>
  <c r="L286" i="6"/>
  <c r="M286" i="6"/>
  <c r="N286" i="6"/>
  <c r="O286" i="6"/>
  <c r="P286" i="6"/>
  <c r="Q286" i="6"/>
  <c r="R286" i="6"/>
  <c r="S286" i="6"/>
  <c r="T286" i="6"/>
  <c r="U286" i="6"/>
  <c r="V286" i="6"/>
  <c r="W286" i="6"/>
  <c r="X286" i="6"/>
  <c r="E288" i="6"/>
  <c r="E287" i="6"/>
  <c r="E286" i="6"/>
  <c r="F315" i="4"/>
  <c r="G315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E315" i="4"/>
  <c r="E314" i="4"/>
  <c r="E313" i="4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F284" i="6"/>
  <c r="G284" i="6"/>
  <c r="H284" i="6"/>
  <c r="I284" i="6"/>
  <c r="J284" i="6"/>
  <c r="K284" i="6"/>
  <c r="L284" i="6"/>
  <c r="M284" i="6"/>
  <c r="N284" i="6"/>
  <c r="O284" i="6"/>
  <c r="P284" i="6"/>
  <c r="Q284" i="6"/>
  <c r="R284" i="6"/>
  <c r="S284" i="6"/>
  <c r="T284" i="6"/>
  <c r="U284" i="6"/>
  <c r="V284" i="6"/>
  <c r="W284" i="6"/>
  <c r="X284" i="6"/>
  <c r="E284" i="6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E311" i="4"/>
  <c r="H260" i="2"/>
  <c r="H262" i="2" s="1"/>
  <c r="H263" i="2" s="1"/>
  <c r="K260" i="2"/>
  <c r="K262" i="2" s="1"/>
  <c r="N260" i="2"/>
  <c r="N262" i="2" s="1"/>
  <c r="Q260" i="2"/>
  <c r="Q262" i="2" s="1"/>
  <c r="T260" i="2"/>
  <c r="T262" i="2" s="1"/>
  <c r="E260" i="2"/>
  <c r="E262" i="2" s="1"/>
  <c r="X7" i="3"/>
  <c r="X8" i="3"/>
  <c r="X16" i="3"/>
  <c r="X17" i="3"/>
  <c r="X18" i="3"/>
  <c r="X19" i="3"/>
  <c r="X20" i="3"/>
  <c r="X22" i="3"/>
  <c r="X23" i="3"/>
  <c r="X25" i="3"/>
  <c r="X26" i="3"/>
  <c r="X27" i="3"/>
  <c r="X28" i="3"/>
  <c r="X29" i="3"/>
  <c r="X30" i="3"/>
  <c r="X31" i="3"/>
  <c r="X33" i="3"/>
  <c r="X34" i="3"/>
  <c r="X35" i="3"/>
  <c r="X36" i="3"/>
  <c r="X37" i="3"/>
  <c r="X39" i="3"/>
  <c r="X40" i="3"/>
  <c r="X41" i="3"/>
  <c r="X42" i="3"/>
  <c r="X44" i="3"/>
  <c r="X45" i="3"/>
  <c r="X47" i="3"/>
  <c r="X48" i="3"/>
  <c r="X50" i="3"/>
  <c r="X51" i="3"/>
  <c r="X53" i="3"/>
  <c r="X54" i="3"/>
  <c r="X55" i="3"/>
  <c r="X59" i="3"/>
  <c r="X60" i="3"/>
  <c r="X61" i="3"/>
  <c r="X62" i="3"/>
  <c r="X63" i="3"/>
  <c r="X65" i="3"/>
  <c r="X66" i="3"/>
  <c r="X67" i="3"/>
  <c r="X68" i="3"/>
  <c r="X70" i="3"/>
  <c r="X71" i="3"/>
  <c r="X73" i="3"/>
  <c r="X74" i="3"/>
  <c r="X75" i="3"/>
  <c r="X76" i="3"/>
  <c r="X80" i="3"/>
  <c r="X81" i="3"/>
  <c r="X82" i="3"/>
  <c r="X83" i="3"/>
  <c r="X85" i="3"/>
  <c r="X86" i="3"/>
  <c r="X88" i="3"/>
  <c r="X89" i="3"/>
  <c r="X90" i="3"/>
  <c r="X91" i="3"/>
  <c r="X93" i="3"/>
  <c r="X94" i="3"/>
  <c r="X95" i="3"/>
  <c r="X97" i="3"/>
  <c r="X99" i="3"/>
  <c r="X101" i="3"/>
  <c r="X103" i="3"/>
  <c r="X104" i="3"/>
  <c r="X106" i="3"/>
  <c r="X110" i="3"/>
  <c r="X111" i="3"/>
  <c r="X112" i="3"/>
  <c r="X113" i="3"/>
  <c r="X115" i="3"/>
  <c r="X116" i="3"/>
  <c r="X117" i="3"/>
  <c r="X118" i="3"/>
  <c r="X119" i="3"/>
  <c r="X120" i="3"/>
  <c r="X122" i="3"/>
  <c r="X123" i="3"/>
  <c r="X124" i="3"/>
  <c r="X125" i="3"/>
  <c r="X127" i="3"/>
  <c r="X128" i="3"/>
  <c r="X129" i="3"/>
  <c r="X130" i="3"/>
  <c r="X131" i="3"/>
  <c r="X133" i="3"/>
  <c r="X134" i="3"/>
  <c r="X135" i="3"/>
  <c r="X136" i="3"/>
  <c r="X137" i="3"/>
  <c r="X138" i="3"/>
  <c r="X139" i="3"/>
  <c r="X140" i="3"/>
  <c r="X141" i="3"/>
  <c r="X142" i="3"/>
  <c r="X143" i="3"/>
  <c r="X145" i="3"/>
  <c r="X146" i="3"/>
  <c r="X147" i="3"/>
  <c r="X148" i="3"/>
  <c r="X149" i="3"/>
  <c r="X150" i="3"/>
  <c r="X152" i="3"/>
  <c r="X153" i="3"/>
  <c r="X155" i="3"/>
  <c r="X156" i="3"/>
  <c r="X158" i="3"/>
  <c r="X159" i="3"/>
  <c r="X160" i="3"/>
  <c r="X161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9" i="3"/>
  <c r="X185" i="3"/>
  <c r="X186" i="3"/>
  <c r="X188" i="3"/>
  <c r="X190" i="3"/>
  <c r="X191" i="3"/>
  <c r="X192" i="3"/>
  <c r="X193" i="3"/>
  <c r="X194" i="3"/>
  <c r="X195" i="3"/>
  <c r="X196" i="3"/>
  <c r="X197" i="3"/>
  <c r="X198" i="3"/>
  <c r="X199" i="3"/>
  <c r="X200" i="3"/>
  <c r="X202" i="3"/>
  <c r="X203" i="3"/>
  <c r="X205" i="3"/>
  <c r="X206" i="3"/>
  <c r="X207" i="3"/>
  <c r="X208" i="3"/>
  <c r="X209" i="3"/>
  <c r="X210" i="3"/>
  <c r="X211" i="3"/>
  <c r="X212" i="3"/>
  <c r="X213" i="3"/>
  <c r="X215" i="3"/>
  <c r="X216" i="3"/>
  <c r="X217" i="3"/>
  <c r="X218" i="3"/>
  <c r="X219" i="3"/>
  <c r="X221" i="3"/>
  <c r="X222" i="3"/>
  <c r="X224" i="3"/>
  <c r="X6" i="3"/>
  <c r="X5" i="3"/>
  <c r="S7" i="3"/>
  <c r="S8" i="3"/>
  <c r="S10" i="3"/>
  <c r="S12" i="3"/>
  <c r="S16" i="3"/>
  <c r="S17" i="3"/>
  <c r="S18" i="3"/>
  <c r="S19" i="3"/>
  <c r="S20" i="3"/>
  <c r="S22" i="3"/>
  <c r="S23" i="3"/>
  <c r="S25" i="3"/>
  <c r="S26" i="3"/>
  <c r="S27" i="3"/>
  <c r="S28" i="3"/>
  <c r="S29" i="3"/>
  <c r="S30" i="3"/>
  <c r="S31" i="3"/>
  <c r="S33" i="3"/>
  <c r="S34" i="3"/>
  <c r="S35" i="3"/>
  <c r="S36" i="3"/>
  <c r="S37" i="3"/>
  <c r="S39" i="3"/>
  <c r="S40" i="3"/>
  <c r="S41" i="3"/>
  <c r="S42" i="3"/>
  <c r="S44" i="3"/>
  <c r="S45" i="3"/>
  <c r="S47" i="3"/>
  <c r="S48" i="3"/>
  <c r="S50" i="3"/>
  <c r="S51" i="3"/>
  <c r="S53" i="3"/>
  <c r="S54" i="3"/>
  <c r="S55" i="3"/>
  <c r="S59" i="3"/>
  <c r="S60" i="3"/>
  <c r="S61" i="3"/>
  <c r="S62" i="3"/>
  <c r="S63" i="3"/>
  <c r="S65" i="3"/>
  <c r="S66" i="3"/>
  <c r="S67" i="3"/>
  <c r="S68" i="3"/>
  <c r="S70" i="3"/>
  <c r="S71" i="3"/>
  <c r="S73" i="3"/>
  <c r="S74" i="3"/>
  <c r="S75" i="3"/>
  <c r="S76" i="3"/>
  <c r="S80" i="3"/>
  <c r="S81" i="3"/>
  <c r="S82" i="3"/>
  <c r="S83" i="3"/>
  <c r="S85" i="3"/>
  <c r="S86" i="3"/>
  <c r="S88" i="3"/>
  <c r="S89" i="3"/>
  <c r="S90" i="3"/>
  <c r="S91" i="3"/>
  <c r="S93" i="3"/>
  <c r="S94" i="3"/>
  <c r="S95" i="3"/>
  <c r="S97" i="3"/>
  <c r="S99" i="3"/>
  <c r="S101" i="3"/>
  <c r="S103" i="3"/>
  <c r="S104" i="3"/>
  <c r="S110" i="3"/>
  <c r="S111" i="3"/>
  <c r="S112" i="3"/>
  <c r="S113" i="3"/>
  <c r="S115" i="3"/>
  <c r="S116" i="3"/>
  <c r="S117" i="3"/>
  <c r="S118" i="3"/>
  <c r="S119" i="3"/>
  <c r="S120" i="3"/>
  <c r="S122" i="3"/>
  <c r="S123" i="3"/>
  <c r="S124" i="3"/>
  <c r="S125" i="3"/>
  <c r="S127" i="3"/>
  <c r="S128" i="3"/>
  <c r="S129" i="3"/>
  <c r="S130" i="3"/>
  <c r="S131" i="3"/>
  <c r="S133" i="3"/>
  <c r="S134" i="3"/>
  <c r="S135" i="3"/>
  <c r="S136" i="3"/>
  <c r="S137" i="3"/>
  <c r="S138" i="3"/>
  <c r="S139" i="3"/>
  <c r="S140" i="3"/>
  <c r="S141" i="3"/>
  <c r="S142" i="3"/>
  <c r="S143" i="3"/>
  <c r="S145" i="3"/>
  <c r="S146" i="3"/>
  <c r="S147" i="3"/>
  <c r="S148" i="3"/>
  <c r="S149" i="3"/>
  <c r="S150" i="3"/>
  <c r="S152" i="3"/>
  <c r="S153" i="3"/>
  <c r="S155" i="3"/>
  <c r="S156" i="3"/>
  <c r="S158" i="3"/>
  <c r="S159" i="3"/>
  <c r="S160" i="3"/>
  <c r="S161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83" i="3"/>
  <c r="S185" i="3"/>
  <c r="S186" i="3"/>
  <c r="S188" i="3"/>
  <c r="S190" i="3"/>
  <c r="S191" i="3"/>
  <c r="S192" i="3"/>
  <c r="S193" i="3"/>
  <c r="S194" i="3"/>
  <c r="S195" i="3"/>
  <c r="S196" i="3"/>
  <c r="S197" i="3"/>
  <c r="S198" i="3"/>
  <c r="S199" i="3"/>
  <c r="S200" i="3"/>
  <c r="S202" i="3"/>
  <c r="S203" i="3"/>
  <c r="S205" i="3"/>
  <c r="S206" i="3"/>
  <c r="S207" i="3"/>
  <c r="S208" i="3"/>
  <c r="S209" i="3"/>
  <c r="S210" i="3"/>
  <c r="S211" i="3"/>
  <c r="S212" i="3"/>
  <c r="S213" i="3"/>
  <c r="S215" i="3"/>
  <c r="S216" i="3"/>
  <c r="S217" i="3"/>
  <c r="S218" i="3"/>
  <c r="S219" i="3"/>
  <c r="S221" i="3"/>
  <c r="S222" i="3"/>
  <c r="S224" i="3"/>
  <c r="S6" i="3"/>
  <c r="S5" i="3"/>
  <c r="M29" i="3"/>
  <c r="M34" i="3"/>
  <c r="M35" i="3"/>
  <c r="M45" i="3"/>
  <c r="M53" i="3"/>
  <c r="M60" i="3"/>
  <c r="M70" i="3"/>
  <c r="M74" i="3"/>
  <c r="M85" i="3"/>
  <c r="M93" i="3"/>
  <c r="M99" i="3"/>
  <c r="M110" i="3"/>
  <c r="M117" i="3"/>
  <c r="M134" i="3"/>
  <c r="M138" i="3"/>
  <c r="M149" i="3"/>
  <c r="M163" i="3"/>
  <c r="M173" i="3"/>
  <c r="M174" i="3"/>
  <c r="M198" i="3"/>
  <c r="M202" i="3"/>
  <c r="M213" i="3"/>
  <c r="M221" i="3"/>
  <c r="M5" i="3"/>
  <c r="J7" i="3"/>
  <c r="J17" i="3"/>
  <c r="J18" i="3"/>
  <c r="J25" i="3"/>
  <c r="J42" i="3"/>
  <c r="J65" i="3"/>
  <c r="J70" i="3"/>
  <c r="J71" i="3"/>
  <c r="J81" i="3"/>
  <c r="J82" i="3"/>
  <c r="J89" i="3"/>
  <c r="J110" i="3"/>
  <c r="J129" i="3"/>
  <c r="J134" i="3"/>
  <c r="J135" i="3"/>
  <c r="J145" i="3"/>
  <c r="J146" i="3"/>
  <c r="J153" i="3"/>
  <c r="J170" i="3"/>
  <c r="J174" i="3"/>
  <c r="J185" i="3"/>
  <c r="J193" i="3"/>
  <c r="J198" i="3"/>
  <c r="J199" i="3"/>
  <c r="J209" i="3"/>
  <c r="J210" i="3"/>
  <c r="J217" i="3"/>
  <c r="G18" i="3"/>
  <c r="G29" i="3"/>
  <c r="G37" i="3"/>
  <c r="G42" i="3"/>
  <c r="G53" i="3"/>
  <c r="G54" i="3"/>
  <c r="G61" i="3"/>
  <c r="G66" i="3"/>
  <c r="G74" i="3"/>
  <c r="G75" i="3"/>
  <c r="G93" i="3"/>
  <c r="G101" i="3"/>
  <c r="G110" i="3"/>
  <c r="G117" i="3"/>
  <c r="G125" i="3"/>
  <c r="G130" i="3"/>
  <c r="G138" i="3"/>
  <c r="G139" i="3"/>
  <c r="G165" i="3"/>
  <c r="G166" i="3"/>
  <c r="G174" i="3"/>
  <c r="G181" i="3"/>
  <c r="G185" i="3"/>
  <c r="G194" i="3"/>
  <c r="G202" i="3"/>
  <c r="G203" i="3"/>
  <c r="G221" i="3"/>
  <c r="P18" i="3"/>
  <c r="P20" i="3"/>
  <c r="P25" i="3"/>
  <c r="P27" i="3"/>
  <c r="P28" i="3"/>
  <c r="P33" i="3"/>
  <c r="P35" i="3"/>
  <c r="P36" i="3"/>
  <c r="P41" i="3"/>
  <c r="P44" i="3"/>
  <c r="P51" i="3"/>
  <c r="P59" i="3"/>
  <c r="P60" i="3"/>
  <c r="P65" i="3"/>
  <c r="P67" i="3"/>
  <c r="P68" i="3"/>
  <c r="P73" i="3"/>
  <c r="P75" i="3"/>
  <c r="P76" i="3"/>
  <c r="P81" i="3"/>
  <c r="P83" i="3"/>
  <c r="P89" i="3"/>
  <c r="P91" i="3"/>
  <c r="P97" i="3"/>
  <c r="P99" i="3"/>
  <c r="P113" i="3"/>
  <c r="P115" i="3"/>
  <c r="P116" i="3"/>
  <c r="P123" i="3"/>
  <c r="P124" i="3"/>
  <c r="P129" i="3"/>
  <c r="P131" i="3"/>
  <c r="P137" i="3"/>
  <c r="P139" i="3"/>
  <c r="P140" i="3"/>
  <c r="P145" i="3"/>
  <c r="P147" i="3"/>
  <c r="P148" i="3"/>
  <c r="P153" i="3"/>
  <c r="P155" i="3"/>
  <c r="P156" i="3"/>
  <c r="P161" i="3"/>
  <c r="P163" i="3"/>
  <c r="P164" i="3"/>
  <c r="P169" i="3"/>
  <c r="P171" i="3"/>
  <c r="P172" i="3"/>
  <c r="P179" i="3"/>
  <c r="P185" i="3"/>
  <c r="P188" i="3"/>
  <c r="P193" i="3"/>
  <c r="P195" i="3"/>
  <c r="P196" i="3"/>
  <c r="P203" i="3"/>
  <c r="P209" i="3"/>
  <c r="P211" i="3"/>
  <c r="P212" i="3"/>
  <c r="P217" i="3"/>
  <c r="P219" i="3"/>
  <c r="P6" i="3"/>
  <c r="V7" i="3"/>
  <c r="V8" i="3"/>
  <c r="V10" i="3"/>
  <c r="W10" i="3" s="1"/>
  <c r="X10" i="3" s="1"/>
  <c r="V12" i="3"/>
  <c r="V14" i="3"/>
  <c r="V16" i="3"/>
  <c r="V17" i="3"/>
  <c r="V18" i="3"/>
  <c r="W18" i="3" s="1"/>
  <c r="V19" i="3"/>
  <c r="V20" i="3"/>
  <c r="V22" i="3"/>
  <c r="V23" i="3"/>
  <c r="V25" i="3"/>
  <c r="V26" i="3"/>
  <c r="W26" i="3" s="1"/>
  <c r="V27" i="3"/>
  <c r="V28" i="3"/>
  <c r="V29" i="3"/>
  <c r="V30" i="3"/>
  <c r="V31" i="3"/>
  <c r="V33" i="3"/>
  <c r="V34" i="3"/>
  <c r="W34" i="3" s="1"/>
  <c r="V35" i="3"/>
  <c r="V36" i="3"/>
  <c r="V37" i="3"/>
  <c r="V39" i="3"/>
  <c r="V40" i="3"/>
  <c r="W40" i="3" s="1"/>
  <c r="V41" i="3"/>
  <c r="V42" i="3"/>
  <c r="W42" i="3" s="1"/>
  <c r="V44" i="3"/>
  <c r="V45" i="3"/>
  <c r="V47" i="3"/>
  <c r="V48" i="3"/>
  <c r="V50" i="3"/>
  <c r="W50" i="3" s="1"/>
  <c r="V51" i="3"/>
  <c r="V53" i="3"/>
  <c r="V54" i="3"/>
  <c r="V55" i="3"/>
  <c r="V57" i="3"/>
  <c r="V59" i="3"/>
  <c r="V60" i="3"/>
  <c r="V61" i="3"/>
  <c r="V62" i="3"/>
  <c r="V63" i="3"/>
  <c r="V65" i="3"/>
  <c r="V66" i="3"/>
  <c r="W66" i="3" s="1"/>
  <c r="V67" i="3"/>
  <c r="V68" i="3"/>
  <c r="V70" i="3"/>
  <c r="V71" i="3"/>
  <c r="V73" i="3"/>
  <c r="V74" i="3"/>
  <c r="W74" i="3" s="1"/>
  <c r="V75" i="3"/>
  <c r="V76" i="3"/>
  <c r="V78" i="3"/>
  <c r="V80" i="3"/>
  <c r="V81" i="3"/>
  <c r="V82" i="3"/>
  <c r="W82" i="3" s="1"/>
  <c r="V83" i="3"/>
  <c r="V85" i="3"/>
  <c r="V86" i="3"/>
  <c r="V88" i="3"/>
  <c r="W88" i="3" s="1"/>
  <c r="V89" i="3"/>
  <c r="V90" i="3"/>
  <c r="W90" i="3" s="1"/>
  <c r="V91" i="3"/>
  <c r="V93" i="3"/>
  <c r="V94" i="3"/>
  <c r="V95" i="3"/>
  <c r="V97" i="3"/>
  <c r="V99" i="3"/>
  <c r="V101" i="3"/>
  <c r="V103" i="3"/>
  <c r="V104" i="3"/>
  <c r="W104" i="3" s="1"/>
  <c r="V106" i="3"/>
  <c r="W106" i="3" s="1"/>
  <c r="V108" i="3"/>
  <c r="V110" i="3"/>
  <c r="V111" i="3"/>
  <c r="V112" i="3"/>
  <c r="V113" i="3"/>
  <c r="V115" i="3"/>
  <c r="W115" i="3" s="1"/>
  <c r="V116" i="3"/>
  <c r="V117" i="3"/>
  <c r="V118" i="3"/>
  <c r="V119" i="3"/>
  <c r="V120" i="3"/>
  <c r="V122" i="3"/>
  <c r="W122" i="3" s="1"/>
  <c r="V123" i="3"/>
  <c r="W123" i="3" s="1"/>
  <c r="V124" i="3"/>
  <c r="V125" i="3"/>
  <c r="V127" i="3"/>
  <c r="V128" i="3"/>
  <c r="W128" i="3" s="1"/>
  <c r="V129" i="3"/>
  <c r="V130" i="3"/>
  <c r="W130" i="3" s="1"/>
  <c r="V131" i="3"/>
  <c r="W131" i="3" s="1"/>
  <c r="V133" i="3"/>
  <c r="V134" i="3"/>
  <c r="V135" i="3"/>
  <c r="V136" i="3"/>
  <c r="W136" i="3" s="1"/>
  <c r="V137" i="3"/>
  <c r="V138" i="3"/>
  <c r="W138" i="3" s="1"/>
  <c r="V139" i="3"/>
  <c r="W139" i="3" s="1"/>
  <c r="V140" i="3"/>
  <c r="V141" i="3"/>
  <c r="V142" i="3"/>
  <c r="V143" i="3"/>
  <c r="V145" i="3"/>
  <c r="V146" i="3"/>
  <c r="W146" i="3" s="1"/>
  <c r="V147" i="3"/>
  <c r="W147" i="3" s="1"/>
  <c r="V148" i="3"/>
  <c r="V149" i="3"/>
  <c r="V150" i="3"/>
  <c r="V152" i="3"/>
  <c r="V153" i="3"/>
  <c r="V155" i="3"/>
  <c r="W155" i="3" s="1"/>
  <c r="V156" i="3"/>
  <c r="V158" i="3"/>
  <c r="V159" i="3"/>
  <c r="V160" i="3"/>
  <c r="W160" i="3" s="1"/>
  <c r="V161" i="3"/>
  <c r="V163" i="3"/>
  <c r="W163" i="3" s="1"/>
  <c r="V164" i="3"/>
  <c r="V165" i="3"/>
  <c r="V166" i="3"/>
  <c r="V167" i="3"/>
  <c r="V168" i="3"/>
  <c r="W168" i="3" s="1"/>
  <c r="V169" i="3"/>
  <c r="V170" i="3"/>
  <c r="W170" i="3" s="1"/>
  <c r="V171" i="3"/>
  <c r="W171" i="3" s="1"/>
  <c r="V172" i="3"/>
  <c r="V173" i="3"/>
  <c r="V174" i="3"/>
  <c r="V175" i="3"/>
  <c r="V177" i="3"/>
  <c r="V179" i="3"/>
  <c r="W179" i="3" s="1"/>
  <c r="V181" i="3"/>
  <c r="W181" i="3" s="1"/>
  <c r="X181" i="3" s="1"/>
  <c r="V183" i="3"/>
  <c r="V185" i="3"/>
  <c r="V186" i="3"/>
  <c r="W186" i="3" s="1"/>
  <c r="V188" i="3"/>
  <c r="V190" i="3"/>
  <c r="V191" i="3"/>
  <c r="V192" i="3"/>
  <c r="W192" i="3" s="1"/>
  <c r="V193" i="3"/>
  <c r="V194" i="3"/>
  <c r="W194" i="3" s="1"/>
  <c r="V195" i="3"/>
  <c r="W195" i="3" s="1"/>
  <c r="V196" i="3"/>
  <c r="V197" i="3"/>
  <c r="V198" i="3"/>
  <c r="V199" i="3"/>
  <c r="V200" i="3"/>
  <c r="W200" i="3" s="1"/>
  <c r="V202" i="3"/>
  <c r="W202" i="3" s="1"/>
  <c r="V203" i="3"/>
  <c r="W203" i="3" s="1"/>
  <c r="V205" i="3"/>
  <c r="V206" i="3"/>
  <c r="V207" i="3"/>
  <c r="V208" i="3"/>
  <c r="V209" i="3"/>
  <c r="V210" i="3"/>
  <c r="W210" i="3" s="1"/>
  <c r="V211" i="3"/>
  <c r="W211" i="3" s="1"/>
  <c r="V212" i="3"/>
  <c r="V213" i="3"/>
  <c r="V215" i="3"/>
  <c r="V216" i="3"/>
  <c r="V217" i="3"/>
  <c r="V218" i="3"/>
  <c r="W218" i="3" s="1"/>
  <c r="V219" i="3"/>
  <c r="W219" i="3" s="1"/>
  <c r="V221" i="3"/>
  <c r="V222" i="3"/>
  <c r="V224" i="3"/>
  <c r="W224" i="3" s="1"/>
  <c r="V6" i="3"/>
  <c r="V5" i="3"/>
  <c r="R7" i="3"/>
  <c r="R8" i="3"/>
  <c r="R10" i="3"/>
  <c r="R12" i="3"/>
  <c r="R14" i="3"/>
  <c r="S14" i="3" s="1"/>
  <c r="R16" i="3"/>
  <c r="R17" i="3"/>
  <c r="R18" i="3"/>
  <c r="R19" i="3"/>
  <c r="R20" i="3"/>
  <c r="R22" i="3"/>
  <c r="R23" i="3"/>
  <c r="R25" i="3"/>
  <c r="R26" i="3"/>
  <c r="R27" i="3"/>
  <c r="R28" i="3"/>
  <c r="R29" i="3"/>
  <c r="R30" i="3"/>
  <c r="R31" i="3"/>
  <c r="R33" i="3"/>
  <c r="R34" i="3"/>
  <c r="R35" i="3"/>
  <c r="R36" i="3"/>
  <c r="R37" i="3"/>
  <c r="R39" i="3"/>
  <c r="R40" i="3"/>
  <c r="R41" i="3"/>
  <c r="R42" i="3"/>
  <c r="R44" i="3"/>
  <c r="R45" i="3"/>
  <c r="R47" i="3"/>
  <c r="R48" i="3"/>
  <c r="R50" i="3"/>
  <c r="R51" i="3"/>
  <c r="R53" i="3"/>
  <c r="R54" i="3"/>
  <c r="R55" i="3"/>
  <c r="R57" i="3"/>
  <c r="S57" i="3" s="1"/>
  <c r="R59" i="3"/>
  <c r="R60" i="3"/>
  <c r="R61" i="3"/>
  <c r="R62" i="3"/>
  <c r="R63" i="3"/>
  <c r="R65" i="3"/>
  <c r="R66" i="3"/>
  <c r="R67" i="3"/>
  <c r="R68" i="3"/>
  <c r="R70" i="3"/>
  <c r="R71" i="3"/>
  <c r="R73" i="3"/>
  <c r="R74" i="3"/>
  <c r="R75" i="3"/>
  <c r="R76" i="3"/>
  <c r="R78" i="3"/>
  <c r="S78" i="3" s="1"/>
  <c r="R80" i="3"/>
  <c r="R81" i="3"/>
  <c r="R82" i="3"/>
  <c r="R83" i="3"/>
  <c r="R85" i="3"/>
  <c r="R86" i="3"/>
  <c r="R88" i="3"/>
  <c r="R89" i="3"/>
  <c r="R90" i="3"/>
  <c r="R91" i="3"/>
  <c r="R93" i="3"/>
  <c r="R94" i="3"/>
  <c r="R95" i="3"/>
  <c r="R97" i="3"/>
  <c r="R99" i="3"/>
  <c r="R101" i="3"/>
  <c r="R103" i="3"/>
  <c r="R104" i="3"/>
  <c r="R106" i="3"/>
  <c r="S106" i="3" s="1"/>
  <c r="R108" i="3"/>
  <c r="S108" i="3" s="1"/>
  <c r="R110" i="3"/>
  <c r="R111" i="3"/>
  <c r="R112" i="3"/>
  <c r="R113" i="3"/>
  <c r="R115" i="3"/>
  <c r="R116" i="3"/>
  <c r="R117" i="3"/>
  <c r="R118" i="3"/>
  <c r="R119" i="3"/>
  <c r="R120" i="3"/>
  <c r="R122" i="3"/>
  <c r="R123" i="3"/>
  <c r="R124" i="3"/>
  <c r="R125" i="3"/>
  <c r="R127" i="3"/>
  <c r="R128" i="3"/>
  <c r="R129" i="3"/>
  <c r="R130" i="3"/>
  <c r="R131" i="3"/>
  <c r="R133" i="3"/>
  <c r="R134" i="3"/>
  <c r="R135" i="3"/>
  <c r="R136" i="3"/>
  <c r="R137" i="3"/>
  <c r="R138" i="3"/>
  <c r="R139" i="3"/>
  <c r="R140" i="3"/>
  <c r="R141" i="3"/>
  <c r="R142" i="3"/>
  <c r="R143" i="3"/>
  <c r="R145" i="3"/>
  <c r="R146" i="3"/>
  <c r="R147" i="3"/>
  <c r="R148" i="3"/>
  <c r="R149" i="3"/>
  <c r="R150" i="3"/>
  <c r="R152" i="3"/>
  <c r="R153" i="3"/>
  <c r="R155" i="3"/>
  <c r="R156" i="3"/>
  <c r="R158" i="3"/>
  <c r="R159" i="3"/>
  <c r="R160" i="3"/>
  <c r="R161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7" i="3"/>
  <c r="S177" i="3" s="1"/>
  <c r="R179" i="3"/>
  <c r="S179" i="3" s="1"/>
  <c r="R181" i="3"/>
  <c r="S181" i="3" s="1"/>
  <c r="R183" i="3"/>
  <c r="R185" i="3"/>
  <c r="R186" i="3"/>
  <c r="R188" i="3"/>
  <c r="R190" i="3"/>
  <c r="R191" i="3"/>
  <c r="R192" i="3"/>
  <c r="R193" i="3"/>
  <c r="R194" i="3"/>
  <c r="R195" i="3"/>
  <c r="R196" i="3"/>
  <c r="R197" i="3"/>
  <c r="R198" i="3"/>
  <c r="R199" i="3"/>
  <c r="R200" i="3"/>
  <c r="R202" i="3"/>
  <c r="R203" i="3"/>
  <c r="R205" i="3"/>
  <c r="R206" i="3"/>
  <c r="R207" i="3"/>
  <c r="R208" i="3"/>
  <c r="R209" i="3"/>
  <c r="R210" i="3"/>
  <c r="R211" i="3"/>
  <c r="R212" i="3"/>
  <c r="R213" i="3"/>
  <c r="R215" i="3"/>
  <c r="R216" i="3"/>
  <c r="R217" i="3"/>
  <c r="R218" i="3"/>
  <c r="R219" i="3"/>
  <c r="R221" i="3"/>
  <c r="R222" i="3"/>
  <c r="R224" i="3"/>
  <c r="R6" i="3"/>
  <c r="R5" i="3"/>
  <c r="O7" i="3"/>
  <c r="P7" i="3" s="1"/>
  <c r="O8" i="3"/>
  <c r="P8" i="3" s="1"/>
  <c r="O10" i="3"/>
  <c r="P10" i="3" s="1"/>
  <c r="O12" i="3"/>
  <c r="P12" i="3" s="1"/>
  <c r="O14" i="3"/>
  <c r="P14" i="3" s="1"/>
  <c r="O16" i="3"/>
  <c r="P16" i="3" s="1"/>
  <c r="O17" i="3"/>
  <c r="P17" i="3" s="1"/>
  <c r="O18" i="3"/>
  <c r="O19" i="3"/>
  <c r="P19" i="3" s="1"/>
  <c r="O20" i="3"/>
  <c r="O22" i="3"/>
  <c r="P22" i="3" s="1"/>
  <c r="O23" i="3"/>
  <c r="P23" i="3" s="1"/>
  <c r="O25" i="3"/>
  <c r="O26" i="3"/>
  <c r="P26" i="3" s="1"/>
  <c r="O27" i="3"/>
  <c r="O28" i="3"/>
  <c r="O29" i="3"/>
  <c r="P29" i="3" s="1"/>
  <c r="O30" i="3"/>
  <c r="P30" i="3" s="1"/>
  <c r="O31" i="3"/>
  <c r="P31" i="3" s="1"/>
  <c r="O33" i="3"/>
  <c r="O34" i="3"/>
  <c r="P34" i="3" s="1"/>
  <c r="O35" i="3"/>
  <c r="O36" i="3"/>
  <c r="O37" i="3"/>
  <c r="P37" i="3" s="1"/>
  <c r="O39" i="3"/>
  <c r="P39" i="3" s="1"/>
  <c r="O40" i="3"/>
  <c r="P40" i="3" s="1"/>
  <c r="O41" i="3"/>
  <c r="O42" i="3"/>
  <c r="P42" i="3" s="1"/>
  <c r="O44" i="3"/>
  <c r="O45" i="3"/>
  <c r="P45" i="3" s="1"/>
  <c r="O47" i="3"/>
  <c r="P47" i="3" s="1"/>
  <c r="O48" i="3"/>
  <c r="P48" i="3" s="1"/>
  <c r="O50" i="3"/>
  <c r="P50" i="3" s="1"/>
  <c r="O51" i="3"/>
  <c r="O53" i="3"/>
  <c r="P53" i="3" s="1"/>
  <c r="O54" i="3"/>
  <c r="P54" i="3" s="1"/>
  <c r="O55" i="3"/>
  <c r="P55" i="3" s="1"/>
  <c r="O57" i="3"/>
  <c r="P57" i="3" s="1"/>
  <c r="O59" i="3"/>
  <c r="O60" i="3"/>
  <c r="O61" i="3"/>
  <c r="P61" i="3" s="1"/>
  <c r="O62" i="3"/>
  <c r="P62" i="3" s="1"/>
  <c r="O63" i="3"/>
  <c r="P63" i="3" s="1"/>
  <c r="O65" i="3"/>
  <c r="O66" i="3"/>
  <c r="P66" i="3" s="1"/>
  <c r="O67" i="3"/>
  <c r="O68" i="3"/>
  <c r="O70" i="3"/>
  <c r="P70" i="3" s="1"/>
  <c r="O71" i="3"/>
  <c r="P71" i="3" s="1"/>
  <c r="O73" i="3"/>
  <c r="O74" i="3"/>
  <c r="P74" i="3" s="1"/>
  <c r="O75" i="3"/>
  <c r="O76" i="3"/>
  <c r="O78" i="3"/>
  <c r="P78" i="3" s="1"/>
  <c r="O80" i="3"/>
  <c r="P80" i="3" s="1"/>
  <c r="O81" i="3"/>
  <c r="O82" i="3"/>
  <c r="P82" i="3" s="1"/>
  <c r="O83" i="3"/>
  <c r="O85" i="3"/>
  <c r="P85" i="3" s="1"/>
  <c r="O86" i="3"/>
  <c r="P86" i="3" s="1"/>
  <c r="O88" i="3"/>
  <c r="P88" i="3" s="1"/>
  <c r="O89" i="3"/>
  <c r="O90" i="3"/>
  <c r="P90" i="3" s="1"/>
  <c r="O91" i="3"/>
  <c r="O93" i="3"/>
  <c r="P93" i="3" s="1"/>
  <c r="O94" i="3"/>
  <c r="P94" i="3" s="1"/>
  <c r="O95" i="3"/>
  <c r="P95" i="3" s="1"/>
  <c r="O97" i="3"/>
  <c r="O99" i="3"/>
  <c r="O101" i="3"/>
  <c r="P101" i="3" s="1"/>
  <c r="O103" i="3"/>
  <c r="P103" i="3" s="1"/>
  <c r="O104" i="3"/>
  <c r="P104" i="3" s="1"/>
  <c r="O106" i="3"/>
  <c r="P106" i="3" s="1"/>
  <c r="O108" i="3"/>
  <c r="P108" i="3" s="1"/>
  <c r="O110" i="3"/>
  <c r="P110" i="3" s="1"/>
  <c r="O111" i="3"/>
  <c r="P111" i="3" s="1"/>
  <c r="O112" i="3"/>
  <c r="P112" i="3" s="1"/>
  <c r="O113" i="3"/>
  <c r="O115" i="3"/>
  <c r="O116" i="3"/>
  <c r="O117" i="3"/>
  <c r="P117" i="3" s="1"/>
  <c r="O118" i="3"/>
  <c r="P118" i="3" s="1"/>
  <c r="O119" i="3"/>
  <c r="P119" i="3" s="1"/>
  <c r="O120" i="3"/>
  <c r="P120" i="3" s="1"/>
  <c r="O122" i="3"/>
  <c r="P122" i="3" s="1"/>
  <c r="O123" i="3"/>
  <c r="O124" i="3"/>
  <c r="O125" i="3"/>
  <c r="P125" i="3" s="1"/>
  <c r="O127" i="3"/>
  <c r="P127" i="3" s="1"/>
  <c r="O128" i="3"/>
  <c r="P128" i="3" s="1"/>
  <c r="O129" i="3"/>
  <c r="O130" i="3"/>
  <c r="P130" i="3" s="1"/>
  <c r="O131" i="3"/>
  <c r="O133" i="3"/>
  <c r="P133" i="3" s="1"/>
  <c r="O134" i="3"/>
  <c r="P134" i="3" s="1"/>
  <c r="O135" i="3"/>
  <c r="P135" i="3" s="1"/>
  <c r="O136" i="3"/>
  <c r="P136" i="3" s="1"/>
  <c r="O137" i="3"/>
  <c r="O138" i="3"/>
  <c r="P138" i="3" s="1"/>
  <c r="O139" i="3"/>
  <c r="O140" i="3"/>
  <c r="O141" i="3"/>
  <c r="P141" i="3" s="1"/>
  <c r="O142" i="3"/>
  <c r="P142" i="3" s="1"/>
  <c r="O143" i="3"/>
  <c r="P143" i="3" s="1"/>
  <c r="O145" i="3"/>
  <c r="O146" i="3"/>
  <c r="P146" i="3" s="1"/>
  <c r="O147" i="3"/>
  <c r="O148" i="3"/>
  <c r="O149" i="3"/>
  <c r="P149" i="3" s="1"/>
  <c r="O150" i="3"/>
  <c r="P150" i="3" s="1"/>
  <c r="O152" i="3"/>
  <c r="P152" i="3" s="1"/>
  <c r="O153" i="3"/>
  <c r="O155" i="3"/>
  <c r="O156" i="3"/>
  <c r="O158" i="3"/>
  <c r="P158" i="3" s="1"/>
  <c r="O159" i="3"/>
  <c r="P159" i="3" s="1"/>
  <c r="O160" i="3"/>
  <c r="P160" i="3" s="1"/>
  <c r="O161" i="3"/>
  <c r="O163" i="3"/>
  <c r="O164" i="3"/>
  <c r="O165" i="3"/>
  <c r="P165" i="3" s="1"/>
  <c r="O166" i="3"/>
  <c r="P166" i="3" s="1"/>
  <c r="O167" i="3"/>
  <c r="P167" i="3" s="1"/>
  <c r="O168" i="3"/>
  <c r="P168" i="3" s="1"/>
  <c r="O169" i="3"/>
  <c r="O170" i="3"/>
  <c r="P170" i="3" s="1"/>
  <c r="O171" i="3"/>
  <c r="O172" i="3"/>
  <c r="O173" i="3"/>
  <c r="P173" i="3" s="1"/>
  <c r="O174" i="3"/>
  <c r="P174" i="3" s="1"/>
  <c r="O175" i="3"/>
  <c r="P175" i="3" s="1"/>
  <c r="O177" i="3"/>
  <c r="P177" i="3" s="1"/>
  <c r="O179" i="3"/>
  <c r="O181" i="3"/>
  <c r="P181" i="3" s="1"/>
  <c r="O183" i="3"/>
  <c r="P183" i="3" s="1"/>
  <c r="O185" i="3"/>
  <c r="O186" i="3"/>
  <c r="P186" i="3" s="1"/>
  <c r="O188" i="3"/>
  <c r="O190" i="3"/>
  <c r="P190" i="3" s="1"/>
  <c r="O191" i="3"/>
  <c r="P191" i="3" s="1"/>
  <c r="O192" i="3"/>
  <c r="P192" i="3" s="1"/>
  <c r="O193" i="3"/>
  <c r="O194" i="3"/>
  <c r="P194" i="3" s="1"/>
  <c r="O195" i="3"/>
  <c r="O196" i="3"/>
  <c r="O197" i="3"/>
  <c r="P197" i="3" s="1"/>
  <c r="O198" i="3"/>
  <c r="P198" i="3" s="1"/>
  <c r="O199" i="3"/>
  <c r="P199" i="3" s="1"/>
  <c r="O200" i="3"/>
  <c r="P200" i="3" s="1"/>
  <c r="O202" i="3"/>
  <c r="P202" i="3" s="1"/>
  <c r="O203" i="3"/>
  <c r="O205" i="3"/>
  <c r="P205" i="3" s="1"/>
  <c r="O206" i="3"/>
  <c r="P206" i="3" s="1"/>
  <c r="O207" i="3"/>
  <c r="P207" i="3" s="1"/>
  <c r="O208" i="3"/>
  <c r="P208" i="3" s="1"/>
  <c r="O209" i="3"/>
  <c r="O210" i="3"/>
  <c r="P210" i="3" s="1"/>
  <c r="O211" i="3"/>
  <c r="O212" i="3"/>
  <c r="O213" i="3"/>
  <c r="P213" i="3" s="1"/>
  <c r="O215" i="3"/>
  <c r="P215" i="3" s="1"/>
  <c r="O216" i="3"/>
  <c r="P216" i="3" s="1"/>
  <c r="O217" i="3"/>
  <c r="O218" i="3"/>
  <c r="P218" i="3" s="1"/>
  <c r="O219" i="3"/>
  <c r="O221" i="3"/>
  <c r="P221" i="3" s="1"/>
  <c r="O222" i="3"/>
  <c r="P222" i="3" s="1"/>
  <c r="O224" i="3"/>
  <c r="P224" i="3" s="1"/>
  <c r="O6" i="3"/>
  <c r="O5" i="3"/>
  <c r="P5" i="3" s="1"/>
  <c r="L7" i="3"/>
  <c r="M7" i="3" s="1"/>
  <c r="L8" i="3"/>
  <c r="M8" i="3" s="1"/>
  <c r="L10" i="3"/>
  <c r="M10" i="3" s="1"/>
  <c r="L12" i="3"/>
  <c r="M12" i="3" s="1"/>
  <c r="L14" i="3"/>
  <c r="M14" i="3" s="1"/>
  <c r="L16" i="3"/>
  <c r="M16" i="3" s="1"/>
  <c r="L17" i="3"/>
  <c r="M17" i="3" s="1"/>
  <c r="L18" i="3"/>
  <c r="M18" i="3" s="1"/>
  <c r="L19" i="3"/>
  <c r="M19" i="3" s="1"/>
  <c r="L20" i="3"/>
  <c r="M20" i="3" s="1"/>
  <c r="L22" i="3"/>
  <c r="M22" i="3" s="1"/>
  <c r="L23" i="3"/>
  <c r="M23" i="3" s="1"/>
  <c r="L25" i="3"/>
  <c r="M25" i="3" s="1"/>
  <c r="L26" i="3"/>
  <c r="M26" i="3" s="1"/>
  <c r="L27" i="3"/>
  <c r="M27" i="3" s="1"/>
  <c r="L28" i="3"/>
  <c r="M28" i="3" s="1"/>
  <c r="L29" i="3"/>
  <c r="L30" i="3"/>
  <c r="M30" i="3" s="1"/>
  <c r="L31" i="3"/>
  <c r="M31" i="3" s="1"/>
  <c r="L33" i="3"/>
  <c r="M33" i="3" s="1"/>
  <c r="L34" i="3"/>
  <c r="L35" i="3"/>
  <c r="L36" i="3"/>
  <c r="M36" i="3" s="1"/>
  <c r="L37" i="3"/>
  <c r="M37" i="3" s="1"/>
  <c r="L39" i="3"/>
  <c r="M39" i="3" s="1"/>
  <c r="L40" i="3"/>
  <c r="M40" i="3" s="1"/>
  <c r="L41" i="3"/>
  <c r="M41" i="3" s="1"/>
  <c r="L42" i="3"/>
  <c r="M42" i="3" s="1"/>
  <c r="L44" i="3"/>
  <c r="M44" i="3" s="1"/>
  <c r="L45" i="3"/>
  <c r="L47" i="3"/>
  <c r="M47" i="3" s="1"/>
  <c r="L48" i="3"/>
  <c r="M48" i="3" s="1"/>
  <c r="L50" i="3"/>
  <c r="M50" i="3" s="1"/>
  <c r="L51" i="3"/>
  <c r="M51" i="3" s="1"/>
  <c r="L53" i="3"/>
  <c r="L54" i="3"/>
  <c r="M54" i="3" s="1"/>
  <c r="L55" i="3"/>
  <c r="M55" i="3" s="1"/>
  <c r="L57" i="3"/>
  <c r="M57" i="3" s="1"/>
  <c r="L59" i="3"/>
  <c r="M59" i="3" s="1"/>
  <c r="L60" i="3"/>
  <c r="L61" i="3"/>
  <c r="M61" i="3" s="1"/>
  <c r="L62" i="3"/>
  <c r="M62" i="3" s="1"/>
  <c r="L63" i="3"/>
  <c r="M63" i="3" s="1"/>
  <c r="L65" i="3"/>
  <c r="M65" i="3" s="1"/>
  <c r="L66" i="3"/>
  <c r="M66" i="3" s="1"/>
  <c r="L67" i="3"/>
  <c r="M67" i="3" s="1"/>
  <c r="L68" i="3"/>
  <c r="M68" i="3" s="1"/>
  <c r="L70" i="3"/>
  <c r="L71" i="3"/>
  <c r="M71" i="3" s="1"/>
  <c r="L73" i="3"/>
  <c r="M73" i="3" s="1"/>
  <c r="L74" i="3"/>
  <c r="L75" i="3"/>
  <c r="M75" i="3" s="1"/>
  <c r="L76" i="3"/>
  <c r="M76" i="3" s="1"/>
  <c r="L78" i="3"/>
  <c r="M78" i="3" s="1"/>
  <c r="L80" i="3"/>
  <c r="M80" i="3" s="1"/>
  <c r="L81" i="3"/>
  <c r="M81" i="3" s="1"/>
  <c r="L82" i="3"/>
  <c r="M82" i="3" s="1"/>
  <c r="L83" i="3"/>
  <c r="M83" i="3" s="1"/>
  <c r="L85" i="3"/>
  <c r="L86" i="3"/>
  <c r="M86" i="3" s="1"/>
  <c r="L88" i="3"/>
  <c r="M88" i="3" s="1"/>
  <c r="L89" i="3"/>
  <c r="M89" i="3" s="1"/>
  <c r="L90" i="3"/>
  <c r="M90" i="3" s="1"/>
  <c r="L91" i="3"/>
  <c r="M91" i="3" s="1"/>
  <c r="L93" i="3"/>
  <c r="L94" i="3"/>
  <c r="M94" i="3" s="1"/>
  <c r="L95" i="3"/>
  <c r="M95" i="3" s="1"/>
  <c r="L97" i="3"/>
  <c r="M97" i="3" s="1"/>
  <c r="L99" i="3"/>
  <c r="L101" i="3"/>
  <c r="M101" i="3" s="1"/>
  <c r="L103" i="3"/>
  <c r="M103" i="3" s="1"/>
  <c r="L104" i="3"/>
  <c r="M104" i="3" s="1"/>
  <c r="L106" i="3"/>
  <c r="M106" i="3" s="1"/>
  <c r="L108" i="3"/>
  <c r="M108" i="3" s="1"/>
  <c r="L110" i="3"/>
  <c r="L111" i="3"/>
  <c r="M111" i="3" s="1"/>
  <c r="L112" i="3"/>
  <c r="M112" i="3" s="1"/>
  <c r="L113" i="3"/>
  <c r="M113" i="3" s="1"/>
  <c r="L115" i="3"/>
  <c r="M115" i="3" s="1"/>
  <c r="L116" i="3"/>
  <c r="M116" i="3" s="1"/>
  <c r="L117" i="3"/>
  <c r="L118" i="3"/>
  <c r="M118" i="3" s="1"/>
  <c r="L119" i="3"/>
  <c r="M119" i="3" s="1"/>
  <c r="L120" i="3"/>
  <c r="M120" i="3" s="1"/>
  <c r="L122" i="3"/>
  <c r="M122" i="3" s="1"/>
  <c r="L123" i="3"/>
  <c r="M123" i="3" s="1"/>
  <c r="L124" i="3"/>
  <c r="M124" i="3" s="1"/>
  <c r="L125" i="3"/>
  <c r="M125" i="3" s="1"/>
  <c r="L127" i="3"/>
  <c r="M127" i="3" s="1"/>
  <c r="L128" i="3"/>
  <c r="M128" i="3" s="1"/>
  <c r="L129" i="3"/>
  <c r="M129" i="3" s="1"/>
  <c r="L130" i="3"/>
  <c r="M130" i="3" s="1"/>
  <c r="L131" i="3"/>
  <c r="M131" i="3" s="1"/>
  <c r="L133" i="3"/>
  <c r="M133" i="3" s="1"/>
  <c r="L134" i="3"/>
  <c r="L135" i="3"/>
  <c r="M135" i="3" s="1"/>
  <c r="L136" i="3"/>
  <c r="M136" i="3" s="1"/>
  <c r="L137" i="3"/>
  <c r="M137" i="3" s="1"/>
  <c r="L138" i="3"/>
  <c r="L139" i="3"/>
  <c r="M139" i="3" s="1"/>
  <c r="L140" i="3"/>
  <c r="M140" i="3" s="1"/>
  <c r="L141" i="3"/>
  <c r="M141" i="3" s="1"/>
  <c r="L142" i="3"/>
  <c r="M142" i="3" s="1"/>
  <c r="L143" i="3"/>
  <c r="M143" i="3" s="1"/>
  <c r="L145" i="3"/>
  <c r="M145" i="3" s="1"/>
  <c r="L146" i="3"/>
  <c r="M146" i="3" s="1"/>
  <c r="L147" i="3"/>
  <c r="M147" i="3" s="1"/>
  <c r="L148" i="3"/>
  <c r="M148" i="3" s="1"/>
  <c r="L149" i="3"/>
  <c r="L150" i="3"/>
  <c r="M150" i="3" s="1"/>
  <c r="L152" i="3"/>
  <c r="M152" i="3" s="1"/>
  <c r="L153" i="3"/>
  <c r="M153" i="3" s="1"/>
  <c r="L155" i="3"/>
  <c r="M155" i="3" s="1"/>
  <c r="L156" i="3"/>
  <c r="M156" i="3" s="1"/>
  <c r="L158" i="3"/>
  <c r="M158" i="3" s="1"/>
  <c r="L159" i="3"/>
  <c r="M159" i="3" s="1"/>
  <c r="L160" i="3"/>
  <c r="M160" i="3" s="1"/>
  <c r="L161" i="3"/>
  <c r="M161" i="3" s="1"/>
  <c r="L163" i="3"/>
  <c r="L164" i="3"/>
  <c r="M164" i="3" s="1"/>
  <c r="L165" i="3"/>
  <c r="M165" i="3" s="1"/>
  <c r="L166" i="3"/>
  <c r="M166" i="3" s="1"/>
  <c r="L167" i="3"/>
  <c r="M167" i="3" s="1"/>
  <c r="L168" i="3"/>
  <c r="M168" i="3" s="1"/>
  <c r="L169" i="3"/>
  <c r="M169" i="3" s="1"/>
  <c r="L170" i="3"/>
  <c r="M170" i="3" s="1"/>
  <c r="L171" i="3"/>
  <c r="M171" i="3" s="1"/>
  <c r="L172" i="3"/>
  <c r="M172" i="3" s="1"/>
  <c r="L173" i="3"/>
  <c r="L174" i="3"/>
  <c r="L175" i="3"/>
  <c r="M175" i="3" s="1"/>
  <c r="L177" i="3"/>
  <c r="M177" i="3" s="1"/>
  <c r="L179" i="3"/>
  <c r="M179" i="3" s="1"/>
  <c r="L181" i="3"/>
  <c r="M181" i="3" s="1"/>
  <c r="L183" i="3"/>
  <c r="M183" i="3" s="1"/>
  <c r="L185" i="3"/>
  <c r="M185" i="3" s="1"/>
  <c r="L186" i="3"/>
  <c r="M186" i="3" s="1"/>
  <c r="L188" i="3"/>
  <c r="M188" i="3" s="1"/>
  <c r="L190" i="3"/>
  <c r="M190" i="3" s="1"/>
  <c r="L191" i="3"/>
  <c r="M191" i="3" s="1"/>
  <c r="L192" i="3"/>
  <c r="M192" i="3" s="1"/>
  <c r="L193" i="3"/>
  <c r="M193" i="3" s="1"/>
  <c r="L194" i="3"/>
  <c r="M194" i="3" s="1"/>
  <c r="L195" i="3"/>
  <c r="M195" i="3" s="1"/>
  <c r="L196" i="3"/>
  <c r="M196" i="3" s="1"/>
  <c r="L197" i="3"/>
  <c r="M197" i="3" s="1"/>
  <c r="L198" i="3"/>
  <c r="L199" i="3"/>
  <c r="M199" i="3" s="1"/>
  <c r="L200" i="3"/>
  <c r="M200" i="3" s="1"/>
  <c r="L202" i="3"/>
  <c r="L203" i="3"/>
  <c r="M203" i="3" s="1"/>
  <c r="L205" i="3"/>
  <c r="M205" i="3" s="1"/>
  <c r="L206" i="3"/>
  <c r="M206" i="3" s="1"/>
  <c r="L207" i="3"/>
  <c r="M207" i="3" s="1"/>
  <c r="L208" i="3"/>
  <c r="M208" i="3" s="1"/>
  <c r="L209" i="3"/>
  <c r="M209" i="3" s="1"/>
  <c r="L210" i="3"/>
  <c r="M210" i="3" s="1"/>
  <c r="L211" i="3"/>
  <c r="M211" i="3" s="1"/>
  <c r="L212" i="3"/>
  <c r="M212" i="3" s="1"/>
  <c r="L213" i="3"/>
  <c r="L215" i="3"/>
  <c r="M215" i="3" s="1"/>
  <c r="L216" i="3"/>
  <c r="M216" i="3" s="1"/>
  <c r="L217" i="3"/>
  <c r="M217" i="3" s="1"/>
  <c r="L218" i="3"/>
  <c r="M218" i="3" s="1"/>
  <c r="L219" i="3"/>
  <c r="M219" i="3" s="1"/>
  <c r="L221" i="3"/>
  <c r="L222" i="3"/>
  <c r="M222" i="3" s="1"/>
  <c r="L224" i="3"/>
  <c r="M224" i="3" s="1"/>
  <c r="L6" i="3"/>
  <c r="M6" i="3" s="1"/>
  <c r="L5" i="3"/>
  <c r="I7" i="3"/>
  <c r="I8" i="3"/>
  <c r="J8" i="3" s="1"/>
  <c r="I10" i="3"/>
  <c r="J10" i="3" s="1"/>
  <c r="I12" i="3"/>
  <c r="J12" i="3" s="1"/>
  <c r="I14" i="3"/>
  <c r="J14" i="3" s="1"/>
  <c r="I16" i="3"/>
  <c r="J16" i="3" s="1"/>
  <c r="I17" i="3"/>
  <c r="I18" i="3"/>
  <c r="I19" i="3"/>
  <c r="J19" i="3" s="1"/>
  <c r="I20" i="3"/>
  <c r="J20" i="3" s="1"/>
  <c r="I22" i="3"/>
  <c r="J22" i="3" s="1"/>
  <c r="I23" i="3"/>
  <c r="J23" i="3" s="1"/>
  <c r="I25" i="3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3" i="3"/>
  <c r="J33" i="3" s="1"/>
  <c r="I34" i="3"/>
  <c r="J34" i="3" s="1"/>
  <c r="I35" i="3"/>
  <c r="J35" i="3" s="1"/>
  <c r="I36" i="3"/>
  <c r="J36" i="3" s="1"/>
  <c r="I37" i="3"/>
  <c r="J37" i="3" s="1"/>
  <c r="I39" i="3"/>
  <c r="J39" i="3" s="1"/>
  <c r="I40" i="3"/>
  <c r="J40" i="3" s="1"/>
  <c r="I41" i="3"/>
  <c r="J41" i="3" s="1"/>
  <c r="I42" i="3"/>
  <c r="I44" i="3"/>
  <c r="J44" i="3" s="1"/>
  <c r="I45" i="3"/>
  <c r="J45" i="3" s="1"/>
  <c r="I47" i="3"/>
  <c r="J47" i="3" s="1"/>
  <c r="I48" i="3"/>
  <c r="J48" i="3" s="1"/>
  <c r="I50" i="3"/>
  <c r="J50" i="3" s="1"/>
  <c r="I51" i="3"/>
  <c r="J51" i="3" s="1"/>
  <c r="I53" i="3"/>
  <c r="J53" i="3" s="1"/>
  <c r="I54" i="3"/>
  <c r="J54" i="3" s="1"/>
  <c r="I55" i="3"/>
  <c r="J55" i="3" s="1"/>
  <c r="I57" i="3"/>
  <c r="J57" i="3" s="1"/>
  <c r="I59" i="3"/>
  <c r="J59" i="3" s="1"/>
  <c r="I60" i="3"/>
  <c r="J60" i="3" s="1"/>
  <c r="I61" i="3"/>
  <c r="J61" i="3" s="1"/>
  <c r="I62" i="3"/>
  <c r="J62" i="3" s="1"/>
  <c r="I63" i="3"/>
  <c r="J63" i="3" s="1"/>
  <c r="I65" i="3"/>
  <c r="I66" i="3"/>
  <c r="J66" i="3" s="1"/>
  <c r="I67" i="3"/>
  <c r="J67" i="3" s="1"/>
  <c r="I68" i="3"/>
  <c r="J68" i="3" s="1"/>
  <c r="I70" i="3"/>
  <c r="I71" i="3"/>
  <c r="I73" i="3"/>
  <c r="J73" i="3" s="1"/>
  <c r="I74" i="3"/>
  <c r="J74" i="3" s="1"/>
  <c r="I75" i="3"/>
  <c r="J75" i="3" s="1"/>
  <c r="I76" i="3"/>
  <c r="J76" i="3" s="1"/>
  <c r="I78" i="3"/>
  <c r="J78" i="3" s="1"/>
  <c r="I80" i="3"/>
  <c r="J80" i="3" s="1"/>
  <c r="I81" i="3"/>
  <c r="I82" i="3"/>
  <c r="I83" i="3"/>
  <c r="J83" i="3" s="1"/>
  <c r="I85" i="3"/>
  <c r="J85" i="3" s="1"/>
  <c r="I86" i="3"/>
  <c r="J86" i="3" s="1"/>
  <c r="I88" i="3"/>
  <c r="J88" i="3" s="1"/>
  <c r="I89" i="3"/>
  <c r="I90" i="3"/>
  <c r="J90" i="3" s="1"/>
  <c r="I91" i="3"/>
  <c r="J91" i="3" s="1"/>
  <c r="I93" i="3"/>
  <c r="J93" i="3" s="1"/>
  <c r="I94" i="3"/>
  <c r="J94" i="3" s="1"/>
  <c r="I95" i="3"/>
  <c r="J95" i="3" s="1"/>
  <c r="I97" i="3"/>
  <c r="J97" i="3" s="1"/>
  <c r="I99" i="3"/>
  <c r="J99" i="3" s="1"/>
  <c r="I101" i="3"/>
  <c r="J101" i="3" s="1"/>
  <c r="I103" i="3"/>
  <c r="J103" i="3" s="1"/>
  <c r="I104" i="3"/>
  <c r="J104" i="3" s="1"/>
  <c r="I106" i="3"/>
  <c r="J106" i="3" s="1"/>
  <c r="I108" i="3"/>
  <c r="J108" i="3" s="1"/>
  <c r="I110" i="3"/>
  <c r="I111" i="3"/>
  <c r="J111" i="3" s="1"/>
  <c r="I112" i="3"/>
  <c r="J112" i="3" s="1"/>
  <c r="I113" i="3"/>
  <c r="J113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2" i="3"/>
  <c r="J122" i="3" s="1"/>
  <c r="I123" i="3"/>
  <c r="J123" i="3" s="1"/>
  <c r="I124" i="3"/>
  <c r="J124" i="3" s="1"/>
  <c r="I125" i="3"/>
  <c r="J125" i="3" s="1"/>
  <c r="I127" i="3"/>
  <c r="J127" i="3" s="1"/>
  <c r="I128" i="3"/>
  <c r="J128" i="3" s="1"/>
  <c r="I129" i="3"/>
  <c r="I130" i="3"/>
  <c r="J130" i="3" s="1"/>
  <c r="I131" i="3"/>
  <c r="J131" i="3" s="1"/>
  <c r="I133" i="3"/>
  <c r="J133" i="3" s="1"/>
  <c r="I134" i="3"/>
  <c r="I135" i="3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5" i="3"/>
  <c r="I146" i="3"/>
  <c r="I147" i="3"/>
  <c r="J147" i="3" s="1"/>
  <c r="I148" i="3"/>
  <c r="J148" i="3" s="1"/>
  <c r="I149" i="3"/>
  <c r="J149" i="3" s="1"/>
  <c r="I150" i="3"/>
  <c r="J150" i="3" s="1"/>
  <c r="I152" i="3"/>
  <c r="J152" i="3" s="1"/>
  <c r="I153" i="3"/>
  <c r="I155" i="3"/>
  <c r="J155" i="3" s="1"/>
  <c r="I156" i="3"/>
  <c r="J156" i="3" s="1"/>
  <c r="I158" i="3"/>
  <c r="J158" i="3" s="1"/>
  <c r="I159" i="3"/>
  <c r="J159" i="3" s="1"/>
  <c r="I160" i="3"/>
  <c r="J160" i="3" s="1"/>
  <c r="I161" i="3"/>
  <c r="J161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I171" i="3"/>
  <c r="J171" i="3" s="1"/>
  <c r="I172" i="3"/>
  <c r="J172" i="3" s="1"/>
  <c r="I173" i="3"/>
  <c r="J173" i="3" s="1"/>
  <c r="I174" i="3"/>
  <c r="I175" i="3"/>
  <c r="J175" i="3" s="1"/>
  <c r="I177" i="3"/>
  <c r="J177" i="3" s="1"/>
  <c r="I179" i="3"/>
  <c r="J179" i="3" s="1"/>
  <c r="I181" i="3"/>
  <c r="J181" i="3" s="1"/>
  <c r="I183" i="3"/>
  <c r="J183" i="3" s="1"/>
  <c r="I185" i="3"/>
  <c r="I186" i="3"/>
  <c r="J186" i="3" s="1"/>
  <c r="I188" i="3"/>
  <c r="J188" i="3" s="1"/>
  <c r="I190" i="3"/>
  <c r="J190" i="3" s="1"/>
  <c r="I191" i="3"/>
  <c r="J191" i="3" s="1"/>
  <c r="I192" i="3"/>
  <c r="J192" i="3" s="1"/>
  <c r="I193" i="3"/>
  <c r="I194" i="3"/>
  <c r="J194" i="3" s="1"/>
  <c r="I195" i="3"/>
  <c r="J195" i="3" s="1"/>
  <c r="I196" i="3"/>
  <c r="J196" i="3" s="1"/>
  <c r="I197" i="3"/>
  <c r="J197" i="3" s="1"/>
  <c r="I198" i="3"/>
  <c r="I199" i="3"/>
  <c r="I200" i="3"/>
  <c r="J200" i="3" s="1"/>
  <c r="I202" i="3"/>
  <c r="J202" i="3" s="1"/>
  <c r="I203" i="3"/>
  <c r="J203" i="3" s="1"/>
  <c r="I205" i="3"/>
  <c r="J205" i="3" s="1"/>
  <c r="I206" i="3"/>
  <c r="J206" i="3" s="1"/>
  <c r="I207" i="3"/>
  <c r="J207" i="3" s="1"/>
  <c r="I208" i="3"/>
  <c r="J208" i="3" s="1"/>
  <c r="I209" i="3"/>
  <c r="I210" i="3"/>
  <c r="I211" i="3"/>
  <c r="J211" i="3" s="1"/>
  <c r="I212" i="3"/>
  <c r="J212" i="3" s="1"/>
  <c r="I213" i="3"/>
  <c r="J213" i="3" s="1"/>
  <c r="I215" i="3"/>
  <c r="J215" i="3" s="1"/>
  <c r="I216" i="3"/>
  <c r="J216" i="3" s="1"/>
  <c r="I217" i="3"/>
  <c r="I218" i="3"/>
  <c r="J218" i="3" s="1"/>
  <c r="I219" i="3"/>
  <c r="J219" i="3" s="1"/>
  <c r="I221" i="3"/>
  <c r="J221" i="3" s="1"/>
  <c r="I222" i="3"/>
  <c r="J222" i="3" s="1"/>
  <c r="I224" i="3"/>
  <c r="J224" i="3" s="1"/>
  <c r="I6" i="3"/>
  <c r="J6" i="3" s="1"/>
  <c r="I5" i="3"/>
  <c r="J5" i="3" s="1"/>
  <c r="F7" i="3"/>
  <c r="G7" i="3" s="1"/>
  <c r="F8" i="3"/>
  <c r="G8" i="3" s="1"/>
  <c r="F10" i="3"/>
  <c r="G10" i="3" s="1"/>
  <c r="F12" i="3"/>
  <c r="G12" i="3" s="1"/>
  <c r="F14" i="3"/>
  <c r="G14" i="3" s="1"/>
  <c r="F16" i="3"/>
  <c r="G16" i="3" s="1"/>
  <c r="F17" i="3"/>
  <c r="G17" i="3" s="1"/>
  <c r="F18" i="3"/>
  <c r="F19" i="3"/>
  <c r="G19" i="3" s="1"/>
  <c r="F20" i="3"/>
  <c r="G20" i="3" s="1"/>
  <c r="F22" i="3"/>
  <c r="G22" i="3" s="1"/>
  <c r="F23" i="3"/>
  <c r="G23" i="3" s="1"/>
  <c r="F25" i="3"/>
  <c r="G25" i="3" s="1"/>
  <c r="F26" i="3"/>
  <c r="G26" i="3" s="1"/>
  <c r="F27" i="3"/>
  <c r="G27" i="3" s="1"/>
  <c r="F28" i="3"/>
  <c r="G28" i="3" s="1"/>
  <c r="F29" i="3"/>
  <c r="F30" i="3"/>
  <c r="G30" i="3" s="1"/>
  <c r="F31" i="3"/>
  <c r="G31" i="3" s="1"/>
  <c r="F33" i="3"/>
  <c r="G33" i="3" s="1"/>
  <c r="F34" i="3"/>
  <c r="G34" i="3" s="1"/>
  <c r="F35" i="3"/>
  <c r="G35" i="3" s="1"/>
  <c r="F36" i="3"/>
  <c r="G36" i="3" s="1"/>
  <c r="F37" i="3"/>
  <c r="F39" i="3"/>
  <c r="G39" i="3" s="1"/>
  <c r="F40" i="3"/>
  <c r="G40" i="3" s="1"/>
  <c r="F41" i="3"/>
  <c r="G41" i="3" s="1"/>
  <c r="F42" i="3"/>
  <c r="F44" i="3"/>
  <c r="G44" i="3" s="1"/>
  <c r="F45" i="3"/>
  <c r="G45" i="3" s="1"/>
  <c r="F47" i="3"/>
  <c r="G47" i="3" s="1"/>
  <c r="F48" i="3"/>
  <c r="G48" i="3" s="1"/>
  <c r="F50" i="3"/>
  <c r="G50" i="3" s="1"/>
  <c r="F51" i="3"/>
  <c r="G51" i="3" s="1"/>
  <c r="F53" i="3"/>
  <c r="F54" i="3"/>
  <c r="F55" i="3"/>
  <c r="G55" i="3" s="1"/>
  <c r="F57" i="3"/>
  <c r="G57" i="3" s="1"/>
  <c r="F59" i="3"/>
  <c r="G59" i="3" s="1"/>
  <c r="F60" i="3"/>
  <c r="G60" i="3" s="1"/>
  <c r="F61" i="3"/>
  <c r="F62" i="3"/>
  <c r="G62" i="3" s="1"/>
  <c r="F63" i="3"/>
  <c r="G63" i="3" s="1"/>
  <c r="F65" i="3"/>
  <c r="G65" i="3" s="1"/>
  <c r="F66" i="3"/>
  <c r="F67" i="3"/>
  <c r="G67" i="3" s="1"/>
  <c r="F68" i="3"/>
  <c r="G68" i="3" s="1"/>
  <c r="F70" i="3"/>
  <c r="G70" i="3" s="1"/>
  <c r="F71" i="3"/>
  <c r="G71" i="3" s="1"/>
  <c r="F73" i="3"/>
  <c r="G73" i="3" s="1"/>
  <c r="F74" i="3"/>
  <c r="F75" i="3"/>
  <c r="F76" i="3"/>
  <c r="G76" i="3" s="1"/>
  <c r="F78" i="3"/>
  <c r="G78" i="3" s="1"/>
  <c r="F80" i="3"/>
  <c r="G80" i="3" s="1"/>
  <c r="F81" i="3"/>
  <c r="G81" i="3" s="1"/>
  <c r="F82" i="3"/>
  <c r="G82" i="3" s="1"/>
  <c r="F83" i="3"/>
  <c r="G83" i="3" s="1"/>
  <c r="F85" i="3"/>
  <c r="G85" i="3" s="1"/>
  <c r="F86" i="3"/>
  <c r="G86" i="3" s="1"/>
  <c r="F88" i="3"/>
  <c r="G88" i="3" s="1"/>
  <c r="F89" i="3"/>
  <c r="G89" i="3" s="1"/>
  <c r="F90" i="3"/>
  <c r="G90" i="3" s="1"/>
  <c r="F91" i="3"/>
  <c r="G91" i="3" s="1"/>
  <c r="F93" i="3"/>
  <c r="F94" i="3"/>
  <c r="G94" i="3" s="1"/>
  <c r="F95" i="3"/>
  <c r="G95" i="3" s="1"/>
  <c r="F97" i="3"/>
  <c r="G97" i="3" s="1"/>
  <c r="F99" i="3"/>
  <c r="G99" i="3" s="1"/>
  <c r="F101" i="3"/>
  <c r="F103" i="3"/>
  <c r="G103" i="3" s="1"/>
  <c r="F104" i="3"/>
  <c r="G104" i="3" s="1"/>
  <c r="F106" i="3"/>
  <c r="G106" i="3" s="1"/>
  <c r="F108" i="3"/>
  <c r="G108" i="3" s="1"/>
  <c r="F110" i="3"/>
  <c r="F111" i="3"/>
  <c r="G111" i="3" s="1"/>
  <c r="F112" i="3"/>
  <c r="G112" i="3" s="1"/>
  <c r="F113" i="3"/>
  <c r="G113" i="3" s="1"/>
  <c r="F115" i="3"/>
  <c r="G115" i="3" s="1"/>
  <c r="F116" i="3"/>
  <c r="G116" i="3" s="1"/>
  <c r="F117" i="3"/>
  <c r="F118" i="3"/>
  <c r="G118" i="3" s="1"/>
  <c r="F119" i="3"/>
  <c r="G119" i="3" s="1"/>
  <c r="F120" i="3"/>
  <c r="G120" i="3" s="1"/>
  <c r="F122" i="3"/>
  <c r="G122" i="3" s="1"/>
  <c r="F123" i="3"/>
  <c r="G123" i="3" s="1"/>
  <c r="F124" i="3"/>
  <c r="G124" i="3" s="1"/>
  <c r="F125" i="3"/>
  <c r="F127" i="3"/>
  <c r="G127" i="3" s="1"/>
  <c r="F128" i="3"/>
  <c r="G128" i="3" s="1"/>
  <c r="F129" i="3"/>
  <c r="G129" i="3" s="1"/>
  <c r="F130" i="3"/>
  <c r="F131" i="3"/>
  <c r="G131" i="3" s="1"/>
  <c r="F133" i="3"/>
  <c r="G133" i="3" s="1"/>
  <c r="F134" i="3"/>
  <c r="G134" i="3" s="1"/>
  <c r="F135" i="3"/>
  <c r="G135" i="3" s="1"/>
  <c r="F136" i="3"/>
  <c r="G136" i="3" s="1"/>
  <c r="F137" i="3"/>
  <c r="G137" i="3" s="1"/>
  <c r="F138" i="3"/>
  <c r="F139" i="3"/>
  <c r="F140" i="3"/>
  <c r="G140" i="3" s="1"/>
  <c r="F141" i="3"/>
  <c r="G141" i="3" s="1"/>
  <c r="F142" i="3"/>
  <c r="G142" i="3" s="1"/>
  <c r="F143" i="3"/>
  <c r="G143" i="3" s="1"/>
  <c r="F145" i="3"/>
  <c r="G145" i="3" s="1"/>
  <c r="F146" i="3"/>
  <c r="G146" i="3" s="1"/>
  <c r="F147" i="3"/>
  <c r="G147" i="3" s="1"/>
  <c r="F148" i="3"/>
  <c r="G148" i="3" s="1"/>
  <c r="F149" i="3"/>
  <c r="G149" i="3" s="1"/>
  <c r="F150" i="3"/>
  <c r="G150" i="3" s="1"/>
  <c r="F152" i="3"/>
  <c r="G152" i="3" s="1"/>
  <c r="F153" i="3"/>
  <c r="G153" i="3" s="1"/>
  <c r="F155" i="3"/>
  <c r="G155" i="3" s="1"/>
  <c r="F156" i="3"/>
  <c r="G156" i="3" s="1"/>
  <c r="F158" i="3"/>
  <c r="G158" i="3" s="1"/>
  <c r="F159" i="3"/>
  <c r="G159" i="3" s="1"/>
  <c r="F160" i="3"/>
  <c r="G160" i="3" s="1"/>
  <c r="F161" i="3"/>
  <c r="G161" i="3" s="1"/>
  <c r="F163" i="3"/>
  <c r="G163" i="3" s="1"/>
  <c r="F164" i="3"/>
  <c r="G164" i="3" s="1"/>
  <c r="F165" i="3"/>
  <c r="F166" i="3"/>
  <c r="F167" i="3"/>
  <c r="G167" i="3" s="1"/>
  <c r="F168" i="3"/>
  <c r="G168" i="3" s="1"/>
  <c r="F169" i="3"/>
  <c r="G169" i="3" s="1"/>
  <c r="F170" i="3"/>
  <c r="G170" i="3" s="1"/>
  <c r="F171" i="3"/>
  <c r="G171" i="3" s="1"/>
  <c r="F172" i="3"/>
  <c r="G172" i="3" s="1"/>
  <c r="F173" i="3"/>
  <c r="G173" i="3" s="1"/>
  <c r="F174" i="3"/>
  <c r="F175" i="3"/>
  <c r="G175" i="3" s="1"/>
  <c r="F177" i="3"/>
  <c r="G177" i="3" s="1"/>
  <c r="F179" i="3"/>
  <c r="G179" i="3" s="1"/>
  <c r="F181" i="3"/>
  <c r="F183" i="3"/>
  <c r="G183" i="3" s="1"/>
  <c r="F185" i="3"/>
  <c r="F186" i="3"/>
  <c r="G186" i="3" s="1"/>
  <c r="F188" i="3"/>
  <c r="G188" i="3" s="1"/>
  <c r="F190" i="3"/>
  <c r="G190" i="3" s="1"/>
  <c r="F191" i="3"/>
  <c r="G191" i="3" s="1"/>
  <c r="F192" i="3"/>
  <c r="G192" i="3" s="1"/>
  <c r="F193" i="3"/>
  <c r="G193" i="3" s="1"/>
  <c r="F194" i="3"/>
  <c r="F195" i="3"/>
  <c r="G195" i="3" s="1"/>
  <c r="F196" i="3"/>
  <c r="G196" i="3" s="1"/>
  <c r="F197" i="3"/>
  <c r="G197" i="3" s="1"/>
  <c r="F198" i="3"/>
  <c r="G198" i="3" s="1"/>
  <c r="F199" i="3"/>
  <c r="G199" i="3" s="1"/>
  <c r="F200" i="3"/>
  <c r="G200" i="3" s="1"/>
  <c r="F202" i="3"/>
  <c r="F203" i="3"/>
  <c r="F205" i="3"/>
  <c r="G205" i="3" s="1"/>
  <c r="F206" i="3"/>
  <c r="G206" i="3" s="1"/>
  <c r="F207" i="3"/>
  <c r="G207" i="3" s="1"/>
  <c r="F208" i="3"/>
  <c r="G208" i="3" s="1"/>
  <c r="F209" i="3"/>
  <c r="G209" i="3" s="1"/>
  <c r="F210" i="3"/>
  <c r="G210" i="3" s="1"/>
  <c r="F211" i="3"/>
  <c r="G211" i="3" s="1"/>
  <c r="F212" i="3"/>
  <c r="G212" i="3" s="1"/>
  <c r="F213" i="3"/>
  <c r="G213" i="3" s="1"/>
  <c r="F215" i="3"/>
  <c r="G215" i="3" s="1"/>
  <c r="F216" i="3"/>
  <c r="G216" i="3" s="1"/>
  <c r="F217" i="3"/>
  <c r="G217" i="3" s="1"/>
  <c r="F218" i="3"/>
  <c r="G218" i="3" s="1"/>
  <c r="F219" i="3"/>
  <c r="G219" i="3" s="1"/>
  <c r="F221" i="3"/>
  <c r="F222" i="3"/>
  <c r="G222" i="3" s="1"/>
  <c r="F224" i="3"/>
  <c r="G224" i="3" s="1"/>
  <c r="F6" i="3"/>
  <c r="G6" i="3" s="1"/>
  <c r="F5" i="3"/>
  <c r="G5" i="3" s="1"/>
  <c r="L197" i="6"/>
  <c r="M197" i="6" s="1"/>
  <c r="O197" i="6"/>
  <c r="P197" i="6" s="1"/>
  <c r="R197" i="6"/>
  <c r="S197" i="6"/>
  <c r="U197" i="6"/>
  <c r="V197" i="6"/>
  <c r="W197" i="6" s="1"/>
  <c r="X197" i="6" s="1"/>
  <c r="F49" i="6"/>
  <c r="G49" i="6" s="1"/>
  <c r="X6" i="6"/>
  <c r="X7" i="6"/>
  <c r="X8" i="6"/>
  <c r="X10" i="6"/>
  <c r="X11" i="6"/>
  <c r="X12" i="6"/>
  <c r="X14" i="6"/>
  <c r="X16" i="6"/>
  <c r="X17" i="6"/>
  <c r="X19" i="6"/>
  <c r="X20" i="6"/>
  <c r="X21" i="6"/>
  <c r="X22" i="6"/>
  <c r="X23" i="6"/>
  <c r="X25" i="6"/>
  <c r="X26" i="6"/>
  <c r="X27" i="6"/>
  <c r="X29" i="6"/>
  <c r="X30" i="6"/>
  <c r="X31" i="6"/>
  <c r="X32" i="6"/>
  <c r="X33" i="6"/>
  <c r="X35" i="6"/>
  <c r="X36" i="6"/>
  <c r="X37" i="6"/>
  <c r="X38" i="6"/>
  <c r="X39" i="6"/>
  <c r="X41" i="6"/>
  <c r="X42" i="6"/>
  <c r="X44" i="6"/>
  <c r="X46" i="6"/>
  <c r="X47" i="6"/>
  <c r="X51" i="6"/>
  <c r="X52" i="6"/>
  <c r="X53" i="6"/>
  <c r="X55" i="6"/>
  <c r="X57" i="6"/>
  <c r="X58" i="6"/>
  <c r="X59" i="6"/>
  <c r="X60" i="6"/>
  <c r="X61" i="6"/>
  <c r="X62" i="6"/>
  <c r="X64" i="6"/>
  <c r="X65" i="6"/>
  <c r="X66" i="6"/>
  <c r="X67" i="6"/>
  <c r="X68" i="6"/>
  <c r="X69" i="6"/>
  <c r="X70" i="6"/>
  <c r="X71" i="6"/>
  <c r="X73" i="6"/>
  <c r="X74" i="6"/>
  <c r="X75" i="6"/>
  <c r="X77" i="6"/>
  <c r="X78" i="6"/>
  <c r="X79" i="6"/>
  <c r="X83" i="6"/>
  <c r="X84" i="6"/>
  <c r="X85" i="6"/>
  <c r="X86" i="6"/>
  <c r="X88" i="6"/>
  <c r="X89" i="6"/>
  <c r="X91" i="6"/>
  <c r="X92" i="6"/>
  <c r="X93" i="6"/>
  <c r="X94" i="6"/>
  <c r="X96" i="6"/>
  <c r="X97" i="6"/>
  <c r="X98" i="6"/>
  <c r="X99" i="6"/>
  <c r="X100" i="6"/>
  <c r="X101" i="6"/>
  <c r="X102" i="6"/>
  <c r="X103" i="6"/>
  <c r="X104" i="6"/>
  <c r="X105" i="6"/>
  <c r="X106" i="6"/>
  <c r="X108" i="6"/>
  <c r="X109" i="6"/>
  <c r="X110" i="6"/>
  <c r="X116" i="6"/>
  <c r="X117" i="6"/>
  <c r="X119" i="6"/>
  <c r="X120" i="6"/>
  <c r="X124" i="6"/>
  <c r="X125" i="6"/>
  <c r="X127" i="6"/>
  <c r="X128" i="6"/>
  <c r="X129" i="6"/>
  <c r="X130" i="6"/>
  <c r="X132" i="6"/>
  <c r="X133" i="6"/>
  <c r="X134" i="6"/>
  <c r="X135" i="6"/>
  <c r="X136" i="6"/>
  <c r="X137" i="6"/>
  <c r="X138" i="6"/>
  <c r="X140" i="6"/>
  <c r="X141" i="6"/>
  <c r="X142" i="6"/>
  <c r="X143" i="6"/>
  <c r="X144" i="6"/>
  <c r="X146" i="6"/>
  <c r="X147" i="6"/>
  <c r="X148" i="6"/>
  <c r="X149" i="6"/>
  <c r="X150" i="6"/>
  <c r="X151" i="6"/>
  <c r="X153" i="6"/>
  <c r="X154" i="6"/>
  <c r="X155" i="6"/>
  <c r="X156" i="6"/>
  <c r="X157" i="6"/>
  <c r="X158" i="6"/>
  <c r="X159" i="6"/>
  <c r="X160" i="6"/>
  <c r="X161" i="6"/>
  <c r="X163" i="6"/>
  <c r="X164" i="6"/>
  <c r="X165" i="6"/>
  <c r="X166" i="6"/>
  <c r="X168" i="6"/>
  <c r="X169" i="6"/>
  <c r="X171" i="6"/>
  <c r="X172" i="6"/>
  <c r="X173" i="6"/>
  <c r="X175" i="6"/>
  <c r="X176" i="6"/>
  <c r="X177" i="6"/>
  <c r="X178" i="6"/>
  <c r="X180" i="6"/>
  <c r="X181" i="6"/>
  <c r="X182" i="6"/>
  <c r="X183" i="6"/>
  <c r="X184" i="6"/>
  <c r="X185" i="6"/>
  <c r="X186" i="6"/>
  <c r="X187" i="6"/>
  <c r="X188" i="6"/>
  <c r="X189" i="6"/>
  <c r="X190" i="6"/>
  <c r="X192" i="6"/>
  <c r="X193" i="6"/>
  <c r="X194" i="6"/>
  <c r="X195" i="6"/>
  <c r="X203" i="6"/>
  <c r="X204" i="6"/>
  <c r="X206" i="6"/>
  <c r="X207" i="6"/>
  <c r="X208" i="6"/>
  <c r="X210" i="6"/>
  <c r="X211" i="6"/>
  <c r="X212" i="6"/>
  <c r="X213" i="6"/>
  <c r="X214" i="6"/>
  <c r="X215" i="6"/>
  <c r="X216" i="6"/>
  <c r="X217" i="6"/>
  <c r="X218" i="6"/>
  <c r="X219" i="6"/>
  <c r="X221" i="6"/>
  <c r="X222" i="6"/>
  <c r="X223" i="6"/>
  <c r="X225" i="6"/>
  <c r="X226" i="6"/>
  <c r="X227" i="6"/>
  <c r="X228" i="6"/>
  <c r="X229" i="6"/>
  <c r="X230" i="6"/>
  <c r="X231" i="6"/>
  <c r="X232" i="6"/>
  <c r="X233" i="6"/>
  <c r="X234" i="6"/>
  <c r="X235" i="6"/>
  <c r="X236" i="6"/>
  <c r="X238" i="6"/>
  <c r="X239" i="6"/>
  <c r="X240" i="6"/>
  <c r="X241" i="6"/>
  <c r="X242" i="6"/>
  <c r="X243" i="6"/>
  <c r="X244" i="6"/>
  <c r="X245" i="6"/>
  <c r="X246" i="6"/>
  <c r="X247" i="6"/>
  <c r="X248" i="6"/>
  <c r="X249" i="6"/>
  <c r="X250" i="6"/>
  <c r="X251" i="6"/>
  <c r="X252" i="6"/>
  <c r="X253" i="6"/>
  <c r="X254" i="6"/>
  <c r="X255" i="6"/>
  <c r="X256" i="6"/>
  <c r="X257" i="6"/>
  <c r="X258" i="6"/>
  <c r="X259" i="6"/>
  <c r="X260" i="6"/>
  <c r="X261" i="6"/>
  <c r="X263" i="6"/>
  <c r="X264" i="6"/>
  <c r="X265" i="6"/>
  <c r="X267" i="6"/>
  <c r="X268" i="6"/>
  <c r="X269" i="6"/>
  <c r="X270" i="6"/>
  <c r="X271" i="6"/>
  <c r="X272" i="6"/>
  <c r="X273" i="6"/>
  <c r="X274" i="6"/>
  <c r="X275" i="6"/>
  <c r="X276" i="6"/>
  <c r="X277" i="6"/>
  <c r="X278" i="6"/>
  <c r="X279" i="6"/>
  <c r="X280" i="6"/>
  <c r="X282" i="6"/>
  <c r="X5" i="6"/>
  <c r="X4" i="6"/>
  <c r="S6" i="6"/>
  <c r="S7" i="6"/>
  <c r="S8" i="6"/>
  <c r="S10" i="6"/>
  <c r="S11" i="6"/>
  <c r="S12" i="6"/>
  <c r="S14" i="6"/>
  <c r="S16" i="6"/>
  <c r="S17" i="6"/>
  <c r="S19" i="6"/>
  <c r="S20" i="6"/>
  <c r="S21" i="6"/>
  <c r="S22" i="6"/>
  <c r="S23" i="6"/>
  <c r="S25" i="6"/>
  <c r="S26" i="6"/>
  <c r="S27" i="6"/>
  <c r="S29" i="6"/>
  <c r="S30" i="6"/>
  <c r="S31" i="6"/>
  <c r="S32" i="6"/>
  <c r="S33" i="6"/>
  <c r="S35" i="6"/>
  <c r="S36" i="6"/>
  <c r="S37" i="6"/>
  <c r="S38" i="6"/>
  <c r="S39" i="6"/>
  <c r="S41" i="6"/>
  <c r="S42" i="6"/>
  <c r="S44" i="6"/>
  <c r="S46" i="6"/>
  <c r="S47" i="6"/>
  <c r="S51" i="6"/>
  <c r="S52" i="6"/>
  <c r="S53" i="6"/>
  <c r="S55" i="6"/>
  <c r="S57" i="6"/>
  <c r="S58" i="6"/>
  <c r="S59" i="6"/>
  <c r="S60" i="6"/>
  <c r="S61" i="6"/>
  <c r="S62" i="6"/>
  <c r="S64" i="6"/>
  <c r="S65" i="6"/>
  <c r="S66" i="6"/>
  <c r="S67" i="6"/>
  <c r="S68" i="6"/>
  <c r="S69" i="6"/>
  <c r="S70" i="6"/>
  <c r="S71" i="6"/>
  <c r="S73" i="6"/>
  <c r="S74" i="6"/>
  <c r="S75" i="6"/>
  <c r="S77" i="6"/>
  <c r="S78" i="6"/>
  <c r="S79" i="6"/>
  <c r="S83" i="6"/>
  <c r="S84" i="6"/>
  <c r="S85" i="6"/>
  <c r="S86" i="6"/>
  <c r="S88" i="6"/>
  <c r="S89" i="6"/>
  <c r="S91" i="6"/>
  <c r="S92" i="6"/>
  <c r="S93" i="6"/>
  <c r="S94" i="6"/>
  <c r="S96" i="6"/>
  <c r="S97" i="6"/>
  <c r="S98" i="6"/>
  <c r="S99" i="6"/>
  <c r="S100" i="6"/>
  <c r="S101" i="6"/>
  <c r="S102" i="6"/>
  <c r="S103" i="6"/>
  <c r="S104" i="6"/>
  <c r="S105" i="6"/>
  <c r="S106" i="6"/>
  <c r="S108" i="6"/>
  <c r="S109" i="6"/>
  <c r="S110" i="6"/>
  <c r="S116" i="6"/>
  <c r="S117" i="6"/>
  <c r="S119" i="6"/>
  <c r="S120" i="6"/>
  <c r="S124" i="6"/>
  <c r="S125" i="6"/>
  <c r="S127" i="6"/>
  <c r="S128" i="6"/>
  <c r="S129" i="6"/>
  <c r="S130" i="6"/>
  <c r="S132" i="6"/>
  <c r="S133" i="6"/>
  <c r="S134" i="6"/>
  <c r="S135" i="6"/>
  <c r="S136" i="6"/>
  <c r="S137" i="6"/>
  <c r="S138" i="6"/>
  <c r="S140" i="6"/>
  <c r="S141" i="6"/>
  <c r="S142" i="6"/>
  <c r="S143" i="6"/>
  <c r="S144" i="6"/>
  <c r="S146" i="6"/>
  <c r="S147" i="6"/>
  <c r="S148" i="6"/>
  <c r="S149" i="6"/>
  <c r="S150" i="6"/>
  <c r="S151" i="6"/>
  <c r="S153" i="6"/>
  <c r="S154" i="6"/>
  <c r="S155" i="6"/>
  <c r="S156" i="6"/>
  <c r="S157" i="6"/>
  <c r="S158" i="6"/>
  <c r="S159" i="6"/>
  <c r="S160" i="6"/>
  <c r="S161" i="6"/>
  <c r="S163" i="6"/>
  <c r="S164" i="6"/>
  <c r="S165" i="6"/>
  <c r="S166" i="6"/>
  <c r="S168" i="6"/>
  <c r="S169" i="6"/>
  <c r="S171" i="6"/>
  <c r="S172" i="6"/>
  <c r="S173" i="6"/>
  <c r="S175" i="6"/>
  <c r="S176" i="6"/>
  <c r="S177" i="6"/>
  <c r="S178" i="6"/>
  <c r="S180" i="6"/>
  <c r="S181" i="6"/>
  <c r="S182" i="6"/>
  <c r="S183" i="6"/>
  <c r="S184" i="6"/>
  <c r="S185" i="6"/>
  <c r="S186" i="6"/>
  <c r="S187" i="6"/>
  <c r="S188" i="6"/>
  <c r="S189" i="6"/>
  <c r="S190" i="6"/>
  <c r="S192" i="6"/>
  <c r="S193" i="6"/>
  <c r="S194" i="6"/>
  <c r="S195" i="6"/>
  <c r="S201" i="6"/>
  <c r="S203" i="6"/>
  <c r="S204" i="6"/>
  <c r="S206" i="6"/>
  <c r="S207" i="6"/>
  <c r="S208" i="6"/>
  <c r="S210" i="6"/>
  <c r="S211" i="6"/>
  <c r="S212" i="6"/>
  <c r="S213" i="6"/>
  <c r="S214" i="6"/>
  <c r="S215" i="6"/>
  <c r="S216" i="6"/>
  <c r="S217" i="6"/>
  <c r="S218" i="6"/>
  <c r="S219" i="6"/>
  <c r="S221" i="6"/>
  <c r="S222" i="6"/>
  <c r="S223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3" i="6"/>
  <c r="S264" i="6"/>
  <c r="S265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2" i="6"/>
  <c r="S5" i="6"/>
  <c r="S4" i="6"/>
  <c r="P6" i="6"/>
  <c r="P7" i="6"/>
  <c r="P8" i="6"/>
  <c r="P10" i="6"/>
  <c r="P11" i="6"/>
  <c r="P12" i="6"/>
  <c r="P14" i="6"/>
  <c r="P16" i="6"/>
  <c r="P17" i="6"/>
  <c r="P19" i="6"/>
  <c r="P20" i="6"/>
  <c r="P21" i="6"/>
  <c r="P22" i="6"/>
  <c r="P23" i="6"/>
  <c r="P25" i="6"/>
  <c r="P26" i="6"/>
  <c r="P27" i="6"/>
  <c r="P29" i="6"/>
  <c r="P30" i="6"/>
  <c r="P31" i="6"/>
  <c r="P32" i="6"/>
  <c r="P33" i="6"/>
  <c r="P35" i="6"/>
  <c r="P36" i="6"/>
  <c r="P37" i="6"/>
  <c r="P38" i="6"/>
  <c r="P39" i="6"/>
  <c r="P41" i="6"/>
  <c r="P42" i="6"/>
  <c r="P44" i="6"/>
  <c r="P46" i="6"/>
  <c r="P47" i="6"/>
  <c r="P51" i="6"/>
  <c r="P52" i="6"/>
  <c r="P53" i="6"/>
  <c r="P55" i="6"/>
  <c r="P57" i="6"/>
  <c r="P58" i="6"/>
  <c r="P59" i="6"/>
  <c r="P60" i="6"/>
  <c r="P61" i="6"/>
  <c r="P62" i="6"/>
  <c r="P64" i="6"/>
  <c r="P65" i="6"/>
  <c r="P66" i="6"/>
  <c r="P67" i="6"/>
  <c r="P68" i="6"/>
  <c r="P69" i="6"/>
  <c r="P70" i="6"/>
  <c r="P71" i="6"/>
  <c r="P73" i="6"/>
  <c r="P74" i="6"/>
  <c r="P75" i="6"/>
  <c r="P77" i="6"/>
  <c r="P78" i="6"/>
  <c r="P79" i="6"/>
  <c r="P83" i="6"/>
  <c r="P84" i="6"/>
  <c r="P85" i="6"/>
  <c r="P86" i="6"/>
  <c r="P88" i="6"/>
  <c r="P89" i="6"/>
  <c r="P91" i="6"/>
  <c r="P92" i="6"/>
  <c r="P93" i="6"/>
  <c r="P94" i="6"/>
  <c r="P96" i="6"/>
  <c r="P97" i="6"/>
  <c r="P98" i="6"/>
  <c r="P99" i="6"/>
  <c r="P100" i="6"/>
  <c r="P101" i="6"/>
  <c r="P102" i="6"/>
  <c r="P103" i="6"/>
  <c r="P104" i="6"/>
  <c r="P105" i="6"/>
  <c r="P106" i="6"/>
  <c r="P108" i="6"/>
  <c r="P109" i="6"/>
  <c r="P110" i="6"/>
  <c r="P116" i="6"/>
  <c r="P117" i="6"/>
  <c r="P119" i="6"/>
  <c r="P120" i="6"/>
  <c r="P124" i="6"/>
  <c r="P125" i="6"/>
  <c r="P127" i="6"/>
  <c r="P128" i="6"/>
  <c r="P129" i="6"/>
  <c r="P130" i="6"/>
  <c r="P132" i="6"/>
  <c r="P133" i="6"/>
  <c r="P134" i="6"/>
  <c r="P135" i="6"/>
  <c r="P136" i="6"/>
  <c r="P137" i="6"/>
  <c r="P138" i="6"/>
  <c r="P140" i="6"/>
  <c r="P141" i="6"/>
  <c r="P142" i="6"/>
  <c r="P143" i="6"/>
  <c r="P144" i="6"/>
  <c r="P146" i="6"/>
  <c r="P147" i="6"/>
  <c r="P148" i="6"/>
  <c r="P149" i="6"/>
  <c r="P150" i="6"/>
  <c r="P151" i="6"/>
  <c r="P153" i="6"/>
  <c r="P154" i="6"/>
  <c r="P155" i="6"/>
  <c r="P156" i="6"/>
  <c r="P157" i="6"/>
  <c r="P158" i="6"/>
  <c r="P159" i="6"/>
  <c r="P160" i="6"/>
  <c r="P161" i="6"/>
  <c r="P163" i="6"/>
  <c r="P164" i="6"/>
  <c r="P165" i="6"/>
  <c r="P166" i="6"/>
  <c r="P168" i="6"/>
  <c r="P169" i="6"/>
  <c r="P171" i="6"/>
  <c r="P172" i="6"/>
  <c r="P173" i="6"/>
  <c r="P175" i="6"/>
  <c r="P176" i="6"/>
  <c r="P177" i="6"/>
  <c r="P178" i="6"/>
  <c r="P180" i="6"/>
  <c r="P181" i="6"/>
  <c r="P182" i="6"/>
  <c r="P183" i="6"/>
  <c r="P184" i="6"/>
  <c r="P185" i="6"/>
  <c r="P186" i="6"/>
  <c r="P187" i="6"/>
  <c r="P188" i="6"/>
  <c r="P189" i="6"/>
  <c r="P190" i="6"/>
  <c r="P192" i="6"/>
  <c r="P193" i="6"/>
  <c r="P194" i="6"/>
  <c r="P195" i="6"/>
  <c r="P203" i="6"/>
  <c r="P204" i="6"/>
  <c r="P206" i="6"/>
  <c r="P207" i="6"/>
  <c r="P208" i="6"/>
  <c r="P210" i="6"/>
  <c r="P211" i="6"/>
  <c r="P212" i="6"/>
  <c r="P213" i="6"/>
  <c r="P214" i="6"/>
  <c r="P215" i="6"/>
  <c r="P216" i="6"/>
  <c r="P217" i="6"/>
  <c r="P218" i="6"/>
  <c r="P219" i="6"/>
  <c r="P221" i="6"/>
  <c r="P222" i="6"/>
  <c r="P223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3" i="6"/>
  <c r="P264" i="6"/>
  <c r="P265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2" i="6"/>
  <c r="P5" i="6"/>
  <c r="P4" i="6"/>
  <c r="M6" i="6"/>
  <c r="M7" i="6"/>
  <c r="M8" i="6"/>
  <c r="M10" i="6"/>
  <c r="M11" i="6"/>
  <c r="M12" i="6"/>
  <c r="M14" i="6"/>
  <c r="M16" i="6"/>
  <c r="M17" i="6"/>
  <c r="M19" i="6"/>
  <c r="M20" i="6"/>
  <c r="M21" i="6"/>
  <c r="M22" i="6"/>
  <c r="M23" i="6"/>
  <c r="M25" i="6"/>
  <c r="M26" i="6"/>
  <c r="M27" i="6"/>
  <c r="M29" i="6"/>
  <c r="M30" i="6"/>
  <c r="M31" i="6"/>
  <c r="M32" i="6"/>
  <c r="M33" i="6"/>
  <c r="M35" i="6"/>
  <c r="M36" i="6"/>
  <c r="M37" i="6"/>
  <c r="M38" i="6"/>
  <c r="M39" i="6"/>
  <c r="M41" i="6"/>
  <c r="M42" i="6"/>
  <c r="M44" i="6"/>
  <c r="M46" i="6"/>
  <c r="M47" i="6"/>
  <c r="M51" i="6"/>
  <c r="M52" i="6"/>
  <c r="M53" i="6"/>
  <c r="M55" i="6"/>
  <c r="M57" i="6"/>
  <c r="M58" i="6"/>
  <c r="M59" i="6"/>
  <c r="M60" i="6"/>
  <c r="M61" i="6"/>
  <c r="M62" i="6"/>
  <c r="M64" i="6"/>
  <c r="M65" i="6"/>
  <c r="M66" i="6"/>
  <c r="M67" i="6"/>
  <c r="M68" i="6"/>
  <c r="M69" i="6"/>
  <c r="M70" i="6"/>
  <c r="M71" i="6"/>
  <c r="M73" i="6"/>
  <c r="M74" i="6"/>
  <c r="M75" i="6"/>
  <c r="M77" i="6"/>
  <c r="M78" i="6"/>
  <c r="M79" i="6"/>
  <c r="M83" i="6"/>
  <c r="M84" i="6"/>
  <c r="M85" i="6"/>
  <c r="M86" i="6"/>
  <c r="M88" i="6"/>
  <c r="M89" i="6"/>
  <c r="M91" i="6"/>
  <c r="M92" i="6"/>
  <c r="M93" i="6"/>
  <c r="M94" i="6"/>
  <c r="M96" i="6"/>
  <c r="M97" i="6"/>
  <c r="M98" i="6"/>
  <c r="M99" i="6"/>
  <c r="M100" i="6"/>
  <c r="M101" i="6"/>
  <c r="M102" i="6"/>
  <c r="M103" i="6"/>
  <c r="M104" i="6"/>
  <c r="M105" i="6"/>
  <c r="M106" i="6"/>
  <c r="M108" i="6"/>
  <c r="M109" i="6"/>
  <c r="M110" i="6"/>
  <c r="M116" i="6"/>
  <c r="M117" i="6"/>
  <c r="M119" i="6"/>
  <c r="M120" i="6"/>
  <c r="M124" i="6"/>
  <c r="M125" i="6"/>
  <c r="M127" i="6"/>
  <c r="M128" i="6"/>
  <c r="M129" i="6"/>
  <c r="M130" i="6"/>
  <c r="M132" i="6"/>
  <c r="M133" i="6"/>
  <c r="M134" i="6"/>
  <c r="M135" i="6"/>
  <c r="M136" i="6"/>
  <c r="M137" i="6"/>
  <c r="M138" i="6"/>
  <c r="M140" i="6"/>
  <c r="M141" i="6"/>
  <c r="M142" i="6"/>
  <c r="M143" i="6"/>
  <c r="M144" i="6"/>
  <c r="M146" i="6"/>
  <c r="M147" i="6"/>
  <c r="M148" i="6"/>
  <c r="M149" i="6"/>
  <c r="M150" i="6"/>
  <c r="M151" i="6"/>
  <c r="M153" i="6"/>
  <c r="M154" i="6"/>
  <c r="M155" i="6"/>
  <c r="M156" i="6"/>
  <c r="M157" i="6"/>
  <c r="M158" i="6"/>
  <c r="M159" i="6"/>
  <c r="M160" i="6"/>
  <c r="M161" i="6"/>
  <c r="M163" i="6"/>
  <c r="M164" i="6"/>
  <c r="M165" i="6"/>
  <c r="M166" i="6"/>
  <c r="M168" i="6"/>
  <c r="M169" i="6"/>
  <c r="M171" i="6"/>
  <c r="M172" i="6"/>
  <c r="M173" i="6"/>
  <c r="M175" i="6"/>
  <c r="M176" i="6"/>
  <c r="M177" i="6"/>
  <c r="M178" i="6"/>
  <c r="M180" i="6"/>
  <c r="M181" i="6"/>
  <c r="M182" i="6"/>
  <c r="M183" i="6"/>
  <c r="M184" i="6"/>
  <c r="M185" i="6"/>
  <c r="M186" i="6"/>
  <c r="M187" i="6"/>
  <c r="M188" i="6"/>
  <c r="M189" i="6"/>
  <c r="M190" i="6"/>
  <c r="M192" i="6"/>
  <c r="M193" i="6"/>
  <c r="M194" i="6"/>
  <c r="M195" i="6"/>
  <c r="M203" i="6"/>
  <c r="M204" i="6"/>
  <c r="M206" i="6"/>
  <c r="M207" i="6"/>
  <c r="M208" i="6"/>
  <c r="M210" i="6"/>
  <c r="M211" i="6"/>
  <c r="M212" i="6"/>
  <c r="M213" i="6"/>
  <c r="M214" i="6"/>
  <c r="M215" i="6"/>
  <c r="M216" i="6"/>
  <c r="M217" i="6"/>
  <c r="M218" i="6"/>
  <c r="M219" i="6"/>
  <c r="M221" i="6"/>
  <c r="M222" i="6"/>
  <c r="M223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3" i="6"/>
  <c r="M264" i="6"/>
  <c r="M265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2" i="6"/>
  <c r="M5" i="6"/>
  <c r="M4" i="6"/>
  <c r="J6" i="6"/>
  <c r="J7" i="6"/>
  <c r="J8" i="6"/>
  <c r="J10" i="6"/>
  <c r="J11" i="6"/>
  <c r="J12" i="6"/>
  <c r="J14" i="6"/>
  <c r="J16" i="6"/>
  <c r="J17" i="6"/>
  <c r="J19" i="6"/>
  <c r="J20" i="6"/>
  <c r="J21" i="6"/>
  <c r="J22" i="6"/>
  <c r="J23" i="6"/>
  <c r="J25" i="6"/>
  <c r="J26" i="6"/>
  <c r="J27" i="6"/>
  <c r="J29" i="6"/>
  <c r="J30" i="6"/>
  <c r="J31" i="6"/>
  <c r="J32" i="6"/>
  <c r="J33" i="6"/>
  <c r="J35" i="6"/>
  <c r="J36" i="6"/>
  <c r="J37" i="6"/>
  <c r="J38" i="6"/>
  <c r="J39" i="6"/>
  <c r="J41" i="6"/>
  <c r="J42" i="6"/>
  <c r="J44" i="6"/>
  <c r="J46" i="6"/>
  <c r="J47" i="6"/>
  <c r="J51" i="6"/>
  <c r="J52" i="6"/>
  <c r="J53" i="6"/>
  <c r="J55" i="6"/>
  <c r="J57" i="6"/>
  <c r="J58" i="6"/>
  <c r="J59" i="6"/>
  <c r="J60" i="6"/>
  <c r="J61" i="6"/>
  <c r="J62" i="6"/>
  <c r="J64" i="6"/>
  <c r="J65" i="6"/>
  <c r="J66" i="6"/>
  <c r="J67" i="6"/>
  <c r="J68" i="6"/>
  <c r="J69" i="6"/>
  <c r="J70" i="6"/>
  <c r="J71" i="6"/>
  <c r="J73" i="6"/>
  <c r="J74" i="6"/>
  <c r="J75" i="6"/>
  <c r="J77" i="6"/>
  <c r="J78" i="6"/>
  <c r="J79" i="6"/>
  <c r="J83" i="6"/>
  <c r="J84" i="6"/>
  <c r="J85" i="6"/>
  <c r="J86" i="6"/>
  <c r="J88" i="6"/>
  <c r="J89" i="6"/>
  <c r="J91" i="6"/>
  <c r="J92" i="6"/>
  <c r="J93" i="6"/>
  <c r="J94" i="6"/>
  <c r="J96" i="6"/>
  <c r="J97" i="6"/>
  <c r="J98" i="6"/>
  <c r="J99" i="6"/>
  <c r="J100" i="6"/>
  <c r="J101" i="6"/>
  <c r="J102" i="6"/>
  <c r="J103" i="6"/>
  <c r="J104" i="6"/>
  <c r="J105" i="6"/>
  <c r="J106" i="6"/>
  <c r="J108" i="6"/>
  <c r="J109" i="6"/>
  <c r="J110" i="6"/>
  <c r="J116" i="6"/>
  <c r="J117" i="6"/>
  <c r="J119" i="6"/>
  <c r="J120" i="6"/>
  <c r="J124" i="6"/>
  <c r="J125" i="6"/>
  <c r="J127" i="6"/>
  <c r="J128" i="6"/>
  <c r="J129" i="6"/>
  <c r="J130" i="6"/>
  <c r="J132" i="6"/>
  <c r="J133" i="6"/>
  <c r="J134" i="6"/>
  <c r="J135" i="6"/>
  <c r="J136" i="6"/>
  <c r="J137" i="6"/>
  <c r="J138" i="6"/>
  <c r="J140" i="6"/>
  <c r="J141" i="6"/>
  <c r="J142" i="6"/>
  <c r="J143" i="6"/>
  <c r="J144" i="6"/>
  <c r="J146" i="6"/>
  <c r="J147" i="6"/>
  <c r="J148" i="6"/>
  <c r="J149" i="6"/>
  <c r="J150" i="6"/>
  <c r="J151" i="6"/>
  <c r="J153" i="6"/>
  <c r="J154" i="6"/>
  <c r="J155" i="6"/>
  <c r="J156" i="6"/>
  <c r="J157" i="6"/>
  <c r="J158" i="6"/>
  <c r="J159" i="6"/>
  <c r="J160" i="6"/>
  <c r="J161" i="6"/>
  <c r="J163" i="6"/>
  <c r="J164" i="6"/>
  <c r="J165" i="6"/>
  <c r="J166" i="6"/>
  <c r="J168" i="6"/>
  <c r="J169" i="6"/>
  <c r="J171" i="6"/>
  <c r="J172" i="6"/>
  <c r="J173" i="6"/>
  <c r="J175" i="6"/>
  <c r="J176" i="6"/>
  <c r="J177" i="6"/>
  <c r="J178" i="6"/>
  <c r="J180" i="6"/>
  <c r="J181" i="6"/>
  <c r="J182" i="6"/>
  <c r="J183" i="6"/>
  <c r="J184" i="6"/>
  <c r="J185" i="6"/>
  <c r="J186" i="6"/>
  <c r="J187" i="6"/>
  <c r="J188" i="6"/>
  <c r="J189" i="6"/>
  <c r="J190" i="6"/>
  <c r="J192" i="6"/>
  <c r="J193" i="6"/>
  <c r="J194" i="6"/>
  <c r="J195" i="6"/>
  <c r="J203" i="6"/>
  <c r="J204" i="6"/>
  <c r="J206" i="6"/>
  <c r="J207" i="6"/>
  <c r="J208" i="6"/>
  <c r="J210" i="6"/>
  <c r="J211" i="6"/>
  <c r="J212" i="6"/>
  <c r="J213" i="6"/>
  <c r="J214" i="6"/>
  <c r="J215" i="6"/>
  <c r="J216" i="6"/>
  <c r="J217" i="6"/>
  <c r="J218" i="6"/>
  <c r="J219" i="6"/>
  <c r="J221" i="6"/>
  <c r="J222" i="6"/>
  <c r="J223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3" i="6"/>
  <c r="J264" i="6"/>
  <c r="J265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2" i="6"/>
  <c r="J5" i="6"/>
  <c r="J4" i="6"/>
  <c r="G277" i="6"/>
  <c r="G278" i="6"/>
  <c r="G279" i="6"/>
  <c r="G280" i="6"/>
  <c r="G282" i="6"/>
  <c r="G6" i="6"/>
  <c r="G7" i="6"/>
  <c r="G8" i="6"/>
  <c r="G10" i="6"/>
  <c r="G11" i="6"/>
  <c r="G12" i="6"/>
  <c r="G14" i="6"/>
  <c r="G16" i="6"/>
  <c r="G17" i="6"/>
  <c r="G19" i="6"/>
  <c r="G20" i="6"/>
  <c r="G21" i="6"/>
  <c r="G22" i="6"/>
  <c r="G23" i="6"/>
  <c r="G25" i="6"/>
  <c r="G26" i="6"/>
  <c r="G27" i="6"/>
  <c r="G29" i="6"/>
  <c r="G30" i="6"/>
  <c r="G31" i="6"/>
  <c r="G32" i="6"/>
  <c r="G33" i="6"/>
  <c r="G35" i="6"/>
  <c r="G36" i="6"/>
  <c r="G37" i="6"/>
  <c r="G38" i="6"/>
  <c r="G39" i="6"/>
  <c r="G41" i="6"/>
  <c r="G42" i="6"/>
  <c r="G44" i="6"/>
  <c r="G46" i="6"/>
  <c r="G47" i="6"/>
  <c r="G51" i="6"/>
  <c r="G52" i="6"/>
  <c r="G53" i="6"/>
  <c r="G55" i="6"/>
  <c r="G57" i="6"/>
  <c r="G58" i="6"/>
  <c r="G59" i="6"/>
  <c r="G60" i="6"/>
  <c r="G61" i="6"/>
  <c r="G62" i="6"/>
  <c r="G64" i="6"/>
  <c r="G65" i="6"/>
  <c r="G66" i="6"/>
  <c r="G67" i="6"/>
  <c r="G68" i="6"/>
  <c r="G69" i="6"/>
  <c r="G70" i="6"/>
  <c r="G71" i="6"/>
  <c r="G73" i="6"/>
  <c r="G74" i="6"/>
  <c r="G75" i="6"/>
  <c r="G77" i="6"/>
  <c r="G78" i="6"/>
  <c r="G79" i="6"/>
  <c r="G83" i="6"/>
  <c r="G84" i="6"/>
  <c r="G85" i="6"/>
  <c r="G86" i="6"/>
  <c r="G88" i="6"/>
  <c r="G89" i="6"/>
  <c r="G91" i="6"/>
  <c r="G92" i="6"/>
  <c r="G93" i="6"/>
  <c r="G94" i="6"/>
  <c r="G96" i="6"/>
  <c r="G97" i="6"/>
  <c r="G98" i="6"/>
  <c r="G99" i="6"/>
  <c r="G100" i="6"/>
  <c r="G101" i="6"/>
  <c r="G102" i="6"/>
  <c r="G103" i="6"/>
  <c r="G104" i="6"/>
  <c r="G105" i="6"/>
  <c r="G106" i="6"/>
  <c r="G108" i="6"/>
  <c r="G109" i="6"/>
  <c r="G110" i="6"/>
  <c r="G116" i="6"/>
  <c r="G117" i="6"/>
  <c r="G119" i="6"/>
  <c r="G120" i="6"/>
  <c r="G124" i="6"/>
  <c r="G125" i="6"/>
  <c r="G127" i="6"/>
  <c r="G128" i="6"/>
  <c r="G129" i="6"/>
  <c r="G130" i="6"/>
  <c r="G132" i="6"/>
  <c r="G133" i="6"/>
  <c r="G134" i="6"/>
  <c r="G135" i="6"/>
  <c r="G136" i="6"/>
  <c r="G137" i="6"/>
  <c r="G138" i="6"/>
  <c r="G140" i="6"/>
  <c r="G141" i="6"/>
  <c r="G142" i="6"/>
  <c r="G143" i="6"/>
  <c r="G144" i="6"/>
  <c r="G146" i="6"/>
  <c r="G147" i="6"/>
  <c r="G148" i="6"/>
  <c r="G149" i="6"/>
  <c r="G150" i="6"/>
  <c r="G151" i="6"/>
  <c r="G153" i="6"/>
  <c r="G154" i="6"/>
  <c r="G155" i="6"/>
  <c r="G156" i="6"/>
  <c r="G157" i="6"/>
  <c r="G158" i="6"/>
  <c r="G159" i="6"/>
  <c r="G160" i="6"/>
  <c r="G161" i="6"/>
  <c r="G163" i="6"/>
  <c r="G164" i="6"/>
  <c r="G165" i="6"/>
  <c r="G166" i="6"/>
  <c r="G168" i="6"/>
  <c r="G169" i="6"/>
  <c r="G171" i="6"/>
  <c r="G172" i="6"/>
  <c r="G173" i="6"/>
  <c r="G175" i="6"/>
  <c r="G176" i="6"/>
  <c r="G177" i="6"/>
  <c r="G178" i="6"/>
  <c r="G180" i="6"/>
  <c r="G181" i="6"/>
  <c r="G182" i="6"/>
  <c r="G183" i="6"/>
  <c r="G184" i="6"/>
  <c r="G185" i="6"/>
  <c r="G186" i="6"/>
  <c r="G187" i="6"/>
  <c r="G188" i="6"/>
  <c r="G189" i="6"/>
  <c r="G190" i="6"/>
  <c r="G192" i="6"/>
  <c r="G193" i="6"/>
  <c r="G194" i="6"/>
  <c r="G195" i="6"/>
  <c r="G201" i="6"/>
  <c r="G203" i="6"/>
  <c r="G204" i="6"/>
  <c r="G206" i="6"/>
  <c r="G207" i="6"/>
  <c r="G208" i="6"/>
  <c r="G210" i="6"/>
  <c r="G211" i="6"/>
  <c r="G212" i="6"/>
  <c r="G213" i="6"/>
  <c r="G214" i="6"/>
  <c r="G215" i="6"/>
  <c r="G216" i="6"/>
  <c r="G217" i="6"/>
  <c r="G218" i="6"/>
  <c r="G219" i="6"/>
  <c r="G221" i="6"/>
  <c r="G222" i="6"/>
  <c r="G223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3" i="6"/>
  <c r="G264" i="6"/>
  <c r="G265" i="6"/>
  <c r="G267" i="6"/>
  <c r="G268" i="6"/>
  <c r="G269" i="6"/>
  <c r="G270" i="6"/>
  <c r="G271" i="6"/>
  <c r="G272" i="6"/>
  <c r="G273" i="6"/>
  <c r="G274" i="6"/>
  <c r="G275" i="6"/>
  <c r="G276" i="6"/>
  <c r="G5" i="6"/>
  <c r="G4" i="6"/>
  <c r="J212" i="2"/>
  <c r="M212" i="2"/>
  <c r="P212" i="2"/>
  <c r="S212" i="2"/>
  <c r="V212" i="2"/>
  <c r="J207" i="2"/>
  <c r="M207" i="2"/>
  <c r="P207" i="2"/>
  <c r="S207" i="2"/>
  <c r="V207" i="2"/>
  <c r="J205" i="2"/>
  <c r="M205" i="2"/>
  <c r="P205" i="2"/>
  <c r="S205" i="2"/>
  <c r="V205" i="2"/>
  <c r="J203" i="2"/>
  <c r="M203" i="2"/>
  <c r="P203" i="2"/>
  <c r="S203" i="2"/>
  <c r="V203" i="2"/>
  <c r="J118" i="2"/>
  <c r="M118" i="2"/>
  <c r="P118" i="2"/>
  <c r="S118" i="2"/>
  <c r="V118" i="2"/>
  <c r="J116" i="2"/>
  <c r="M116" i="2"/>
  <c r="P116" i="2"/>
  <c r="S116" i="2"/>
  <c r="V116" i="2"/>
  <c r="J111" i="2"/>
  <c r="M111" i="2"/>
  <c r="P111" i="2"/>
  <c r="S111" i="2"/>
  <c r="V111" i="2"/>
  <c r="J109" i="2"/>
  <c r="M109" i="2"/>
  <c r="P109" i="2"/>
  <c r="S109" i="2"/>
  <c r="V109" i="2"/>
  <c r="J84" i="2"/>
  <c r="M84" i="2"/>
  <c r="P84" i="2"/>
  <c r="S84" i="2"/>
  <c r="V84" i="2"/>
  <c r="J62" i="2"/>
  <c r="M62" i="2"/>
  <c r="P62" i="2"/>
  <c r="S62" i="2"/>
  <c r="V62" i="2"/>
  <c r="J10" i="2"/>
  <c r="M10" i="2"/>
  <c r="P10" i="2"/>
  <c r="S10" i="2"/>
  <c r="X10" i="2"/>
  <c r="X6" i="4"/>
  <c r="X8" i="4"/>
  <c r="X12" i="4"/>
  <c r="X13" i="4"/>
  <c r="X15" i="4"/>
  <c r="X16" i="4"/>
  <c r="X17" i="4"/>
  <c r="X18" i="4"/>
  <c r="X20" i="4"/>
  <c r="X21" i="4"/>
  <c r="X22" i="4"/>
  <c r="X23" i="4"/>
  <c r="X25" i="4"/>
  <c r="X26" i="4"/>
  <c r="X27" i="4"/>
  <c r="X28" i="4"/>
  <c r="X29" i="4"/>
  <c r="X31" i="4"/>
  <c r="X32" i="4"/>
  <c r="X33" i="4"/>
  <c r="X34" i="4"/>
  <c r="X35" i="4"/>
  <c r="X37" i="4"/>
  <c r="X38" i="4"/>
  <c r="X42" i="4"/>
  <c r="X43" i="4"/>
  <c r="X45" i="4"/>
  <c r="X46" i="4"/>
  <c r="X47" i="4"/>
  <c r="X49" i="4"/>
  <c r="X50" i="4"/>
  <c r="X51" i="4"/>
  <c r="X52" i="4"/>
  <c r="X54" i="4"/>
  <c r="X56" i="4"/>
  <c r="X57" i="4"/>
  <c r="X58" i="4"/>
  <c r="X59" i="4"/>
  <c r="X60" i="4"/>
  <c r="X61" i="4"/>
  <c r="X62" i="4"/>
  <c r="X63" i="4"/>
  <c r="X64" i="4"/>
  <c r="X66" i="4"/>
  <c r="X67" i="4"/>
  <c r="X68" i="4"/>
  <c r="X69" i="4"/>
  <c r="X70" i="4"/>
  <c r="X71" i="4"/>
  <c r="X72" i="4"/>
  <c r="X73" i="4"/>
  <c r="X74" i="4"/>
  <c r="X75" i="4"/>
  <c r="X76" i="4"/>
  <c r="X78" i="4"/>
  <c r="X79" i="4"/>
  <c r="X81" i="4"/>
  <c r="X82" i="4"/>
  <c r="X84" i="4"/>
  <c r="X86" i="4"/>
  <c r="X87" i="4"/>
  <c r="X88" i="4"/>
  <c r="X89" i="4"/>
  <c r="X91" i="4"/>
  <c r="X92" i="4"/>
  <c r="X93" i="4"/>
  <c r="X95" i="4"/>
  <c r="X96" i="4"/>
  <c r="X97" i="4"/>
  <c r="X98" i="4"/>
  <c r="X99" i="4"/>
  <c r="X100" i="4"/>
  <c r="X102" i="4"/>
  <c r="X103" i="4"/>
  <c r="X104" i="4"/>
  <c r="X105" i="4"/>
  <c r="X106" i="4"/>
  <c r="X107" i="4"/>
  <c r="X108" i="4"/>
  <c r="X109" i="4"/>
  <c r="X110" i="4"/>
  <c r="X111" i="4"/>
  <c r="X113" i="4"/>
  <c r="X114" i="4"/>
  <c r="X115" i="4"/>
  <c r="X121" i="4"/>
  <c r="X122" i="4"/>
  <c r="X124" i="4"/>
  <c r="X126" i="4"/>
  <c r="X127" i="4"/>
  <c r="X128" i="4"/>
  <c r="X129" i="4"/>
  <c r="X130" i="4"/>
  <c r="X132" i="4"/>
  <c r="X133" i="4"/>
  <c r="X134" i="4"/>
  <c r="X135" i="4"/>
  <c r="X136" i="4"/>
  <c r="X137" i="4"/>
  <c r="X138" i="4"/>
  <c r="X140" i="4"/>
  <c r="X141" i="4"/>
  <c r="X142" i="4"/>
  <c r="X143" i="4"/>
  <c r="X144" i="4"/>
  <c r="X145" i="4"/>
  <c r="X146" i="4"/>
  <c r="X147" i="4"/>
  <c r="X148" i="4"/>
  <c r="X149" i="4"/>
  <c r="X151" i="4"/>
  <c r="X152" i="4"/>
  <c r="X153" i="4"/>
  <c r="X154" i="4"/>
  <c r="X155" i="4"/>
  <c r="X157" i="4"/>
  <c r="X158" i="4"/>
  <c r="X159" i="4"/>
  <c r="X160" i="4"/>
  <c r="X161" i="4"/>
  <c r="X162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9" i="4"/>
  <c r="X180" i="4"/>
  <c r="X181" i="4"/>
  <c r="X182" i="4"/>
  <c r="X183" i="4"/>
  <c r="X184" i="4"/>
  <c r="X186" i="4"/>
  <c r="X187" i="4"/>
  <c r="X189" i="4"/>
  <c r="X190" i="4"/>
  <c r="X191" i="4"/>
  <c r="X193" i="4"/>
  <c r="X194" i="4"/>
  <c r="X195" i="4"/>
  <c r="X196" i="4"/>
  <c r="X197" i="4"/>
  <c r="X198" i="4"/>
  <c r="X200" i="4"/>
  <c r="X201" i="4"/>
  <c r="X202" i="4"/>
  <c r="X203" i="4"/>
  <c r="X204" i="4"/>
  <c r="X205" i="4"/>
  <c r="X206" i="4"/>
  <c r="X207" i="4"/>
  <c r="X208" i="4"/>
  <c r="X209" i="4"/>
  <c r="X210" i="4"/>
  <c r="X211" i="4"/>
  <c r="X212" i="4"/>
  <c r="X213" i="4"/>
  <c r="X215" i="4"/>
  <c r="X216" i="4"/>
  <c r="X217" i="4"/>
  <c r="X218" i="4"/>
  <c r="X220" i="4"/>
  <c r="X222" i="4"/>
  <c r="X224" i="4"/>
  <c r="X226" i="4"/>
  <c r="X228" i="4"/>
  <c r="X229" i="4"/>
  <c r="X230" i="4"/>
  <c r="X232" i="4"/>
  <c r="X233" i="4"/>
  <c r="X234" i="4"/>
  <c r="X235" i="4"/>
  <c r="X236" i="4"/>
  <c r="X238" i="4"/>
  <c r="X239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7" i="4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6" i="4"/>
  <c r="X287" i="4"/>
  <c r="X288" i="4"/>
  <c r="X289" i="4"/>
  <c r="X290" i="4"/>
  <c r="X291" i="4"/>
  <c r="X292" i="4"/>
  <c r="X294" i="4"/>
  <c r="X295" i="4"/>
  <c r="X296" i="4"/>
  <c r="X297" i="4"/>
  <c r="X298" i="4"/>
  <c r="X299" i="4"/>
  <c r="X301" i="4"/>
  <c r="X302" i="4"/>
  <c r="X303" i="4"/>
  <c r="X304" i="4"/>
  <c r="X305" i="4"/>
  <c r="X306" i="4"/>
  <c r="X307" i="4"/>
  <c r="X309" i="4"/>
  <c r="X5" i="4"/>
  <c r="X4" i="4"/>
  <c r="S6" i="4"/>
  <c r="S8" i="4"/>
  <c r="S12" i="4"/>
  <c r="S13" i="4"/>
  <c r="S15" i="4"/>
  <c r="S16" i="4"/>
  <c r="S17" i="4"/>
  <c r="S18" i="4"/>
  <c r="S20" i="4"/>
  <c r="S21" i="4"/>
  <c r="S22" i="4"/>
  <c r="S23" i="4"/>
  <c r="S25" i="4"/>
  <c r="S26" i="4"/>
  <c r="S27" i="4"/>
  <c r="S28" i="4"/>
  <c r="S29" i="4"/>
  <c r="S31" i="4"/>
  <c r="S32" i="4"/>
  <c r="S33" i="4"/>
  <c r="S34" i="4"/>
  <c r="S35" i="4"/>
  <c r="S37" i="4"/>
  <c r="S38" i="4"/>
  <c r="S42" i="4"/>
  <c r="S43" i="4"/>
  <c r="S45" i="4"/>
  <c r="S46" i="4"/>
  <c r="S47" i="4"/>
  <c r="S49" i="4"/>
  <c r="S50" i="4"/>
  <c r="S51" i="4"/>
  <c r="S52" i="4"/>
  <c r="S54" i="4"/>
  <c r="S56" i="4"/>
  <c r="S57" i="4"/>
  <c r="S58" i="4"/>
  <c r="S59" i="4"/>
  <c r="S60" i="4"/>
  <c r="S61" i="4"/>
  <c r="S62" i="4"/>
  <c r="S63" i="4"/>
  <c r="S64" i="4"/>
  <c r="S66" i="4"/>
  <c r="S67" i="4"/>
  <c r="S68" i="4"/>
  <c r="S69" i="4"/>
  <c r="S70" i="4"/>
  <c r="S71" i="4"/>
  <c r="S72" i="4"/>
  <c r="S73" i="4"/>
  <c r="S74" i="4"/>
  <c r="S75" i="4"/>
  <c r="S76" i="4"/>
  <c r="S78" i="4"/>
  <c r="S79" i="4"/>
  <c r="S81" i="4"/>
  <c r="S82" i="4"/>
  <c r="S84" i="4"/>
  <c r="S86" i="4"/>
  <c r="S87" i="4"/>
  <c r="S88" i="4"/>
  <c r="S89" i="4"/>
  <c r="S91" i="4"/>
  <c r="S92" i="4"/>
  <c r="S93" i="4"/>
  <c r="S95" i="4"/>
  <c r="S96" i="4"/>
  <c r="S97" i="4"/>
  <c r="S98" i="4"/>
  <c r="S99" i="4"/>
  <c r="S100" i="4"/>
  <c r="S102" i="4"/>
  <c r="S103" i="4"/>
  <c r="S104" i="4"/>
  <c r="S105" i="4"/>
  <c r="S106" i="4"/>
  <c r="S107" i="4"/>
  <c r="S108" i="4"/>
  <c r="S109" i="4"/>
  <c r="S110" i="4"/>
  <c r="S111" i="4"/>
  <c r="S113" i="4"/>
  <c r="S114" i="4"/>
  <c r="S115" i="4"/>
  <c r="S121" i="4"/>
  <c r="S122" i="4"/>
  <c r="S124" i="4"/>
  <c r="S126" i="4"/>
  <c r="S127" i="4"/>
  <c r="S128" i="4"/>
  <c r="S129" i="4"/>
  <c r="S130" i="4"/>
  <c r="S132" i="4"/>
  <c r="S133" i="4"/>
  <c r="S134" i="4"/>
  <c r="S135" i="4"/>
  <c r="S136" i="4"/>
  <c r="S137" i="4"/>
  <c r="S138" i="4"/>
  <c r="S140" i="4"/>
  <c r="S141" i="4"/>
  <c r="S142" i="4"/>
  <c r="S143" i="4"/>
  <c r="S144" i="4"/>
  <c r="S145" i="4"/>
  <c r="S146" i="4"/>
  <c r="S147" i="4"/>
  <c r="S148" i="4"/>
  <c r="S149" i="4"/>
  <c r="S151" i="4"/>
  <c r="S152" i="4"/>
  <c r="S153" i="4"/>
  <c r="S154" i="4"/>
  <c r="S155" i="4"/>
  <c r="S157" i="4"/>
  <c r="S158" i="4"/>
  <c r="S159" i="4"/>
  <c r="S160" i="4"/>
  <c r="S161" i="4"/>
  <c r="S162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9" i="4"/>
  <c r="S180" i="4"/>
  <c r="S181" i="4"/>
  <c r="S182" i="4"/>
  <c r="S183" i="4"/>
  <c r="S184" i="4"/>
  <c r="S185" i="4"/>
  <c r="S186" i="4"/>
  <c r="S187" i="4"/>
  <c r="S189" i="4"/>
  <c r="S190" i="4"/>
  <c r="S191" i="4"/>
  <c r="S193" i="4"/>
  <c r="S194" i="4"/>
  <c r="S195" i="4"/>
  <c r="S196" i="4"/>
  <c r="S197" i="4"/>
  <c r="S198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5" i="4"/>
  <c r="S216" i="4"/>
  <c r="S217" i="4"/>
  <c r="S218" i="4"/>
  <c r="S220" i="4"/>
  <c r="S222" i="4"/>
  <c r="S224" i="4"/>
  <c r="S226" i="4"/>
  <c r="S228" i="4"/>
  <c r="S229" i="4"/>
  <c r="S230" i="4"/>
  <c r="S232" i="4"/>
  <c r="S233" i="4"/>
  <c r="S234" i="4"/>
  <c r="S235" i="4"/>
  <c r="S236" i="4"/>
  <c r="S238" i="4"/>
  <c r="S239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4" i="4"/>
  <c r="S295" i="4"/>
  <c r="S296" i="4"/>
  <c r="S297" i="4"/>
  <c r="S298" i="4"/>
  <c r="S299" i="4"/>
  <c r="S301" i="4"/>
  <c r="S302" i="4"/>
  <c r="S303" i="4"/>
  <c r="S304" i="4"/>
  <c r="S305" i="4"/>
  <c r="S306" i="4"/>
  <c r="S307" i="4"/>
  <c r="S309" i="4"/>
  <c r="S5" i="4"/>
  <c r="S4" i="4"/>
  <c r="P8" i="4"/>
  <c r="P23" i="4"/>
  <c r="P68" i="4"/>
  <c r="P76" i="4"/>
  <c r="P84" i="4"/>
  <c r="P108" i="4"/>
  <c r="P124" i="4"/>
  <c r="P128" i="4"/>
  <c r="P132" i="4"/>
  <c r="P140" i="4"/>
  <c r="P148" i="4"/>
  <c r="P162" i="4"/>
  <c r="P164" i="4"/>
  <c r="P171" i="4"/>
  <c r="P172" i="4"/>
  <c r="P180" i="4"/>
  <c r="P185" i="4"/>
  <c r="P196" i="4"/>
  <c r="P204" i="4"/>
  <c r="P212" i="4"/>
  <c r="P220" i="4"/>
  <c r="P222" i="4"/>
  <c r="P224" i="4"/>
  <c r="P226" i="4"/>
  <c r="P228" i="4"/>
  <c r="P235" i="4"/>
  <c r="P236" i="4"/>
  <c r="P244" i="4"/>
  <c r="P252" i="4"/>
  <c r="M8" i="4"/>
  <c r="M23" i="4"/>
  <c r="M84" i="4"/>
  <c r="M124" i="4"/>
  <c r="M128" i="4"/>
  <c r="M185" i="4"/>
  <c r="M220" i="4"/>
  <c r="M222" i="4"/>
  <c r="M224" i="4"/>
  <c r="M226" i="4"/>
  <c r="M259" i="4"/>
  <c r="J23" i="4"/>
  <c r="J30" i="4"/>
  <c r="J84" i="4"/>
  <c r="J124" i="4"/>
  <c r="J128" i="4"/>
  <c r="J185" i="4"/>
  <c r="J220" i="4"/>
  <c r="J222" i="4"/>
  <c r="J224" i="4"/>
  <c r="J226" i="4"/>
  <c r="G8" i="4"/>
  <c r="G23" i="4"/>
  <c r="G84" i="4"/>
  <c r="G124" i="4"/>
  <c r="G128" i="4"/>
  <c r="G185" i="4"/>
  <c r="G220" i="4"/>
  <c r="G222" i="4"/>
  <c r="G224" i="4"/>
  <c r="G226" i="4"/>
  <c r="X12" i="2"/>
  <c r="X90" i="2"/>
  <c r="X203" i="2"/>
  <c r="S90" i="2"/>
  <c r="S238" i="2"/>
  <c r="P90" i="2"/>
  <c r="M12" i="2"/>
  <c r="M90" i="2"/>
  <c r="J12" i="2"/>
  <c r="J90" i="2"/>
  <c r="G10" i="2"/>
  <c r="G12" i="2"/>
  <c r="G62" i="2"/>
  <c r="G84" i="2"/>
  <c r="G90" i="2"/>
  <c r="G109" i="2"/>
  <c r="G111" i="2"/>
  <c r="G116" i="2"/>
  <c r="G118" i="2"/>
  <c r="G203" i="2"/>
  <c r="G205" i="2"/>
  <c r="G207" i="2"/>
  <c r="G212" i="2"/>
  <c r="V6" i="6"/>
  <c r="V7" i="6"/>
  <c r="V8" i="6"/>
  <c r="V10" i="6"/>
  <c r="V11" i="6"/>
  <c r="V12" i="6"/>
  <c r="V14" i="6"/>
  <c r="W14" i="6" s="1"/>
  <c r="V16" i="6"/>
  <c r="V17" i="6"/>
  <c r="V19" i="6"/>
  <c r="V20" i="6"/>
  <c r="V21" i="6"/>
  <c r="V22" i="6"/>
  <c r="V23" i="6"/>
  <c r="V25" i="6"/>
  <c r="W25" i="6" s="1"/>
  <c r="V26" i="6"/>
  <c r="V27" i="6"/>
  <c r="V29" i="6"/>
  <c r="V30" i="6"/>
  <c r="V31" i="6"/>
  <c r="V32" i="6"/>
  <c r="V33" i="6"/>
  <c r="V35" i="6"/>
  <c r="V36" i="6"/>
  <c r="V37" i="6"/>
  <c r="V38" i="6"/>
  <c r="V39" i="6"/>
  <c r="V41" i="6"/>
  <c r="V42" i="6"/>
  <c r="W42" i="6" s="1"/>
  <c r="V44" i="6"/>
  <c r="V46" i="6"/>
  <c r="V47" i="6"/>
  <c r="V49" i="6"/>
  <c r="V51" i="6"/>
  <c r="V52" i="6"/>
  <c r="V53" i="6"/>
  <c r="V55" i="6"/>
  <c r="V57" i="6"/>
  <c r="V58" i="6"/>
  <c r="W58" i="6" s="1"/>
  <c r="V59" i="6"/>
  <c r="V60" i="6"/>
  <c r="V61" i="6"/>
  <c r="V62" i="6"/>
  <c r="V64" i="6"/>
  <c r="V65" i="6"/>
  <c r="V66" i="6"/>
  <c r="W66" i="6" s="1"/>
  <c r="V67" i="6"/>
  <c r="V68" i="6"/>
  <c r="V69" i="6"/>
  <c r="V70" i="6"/>
  <c r="V71" i="6"/>
  <c r="V73" i="6"/>
  <c r="V74" i="6"/>
  <c r="W74" i="6" s="1"/>
  <c r="V75" i="6"/>
  <c r="V77" i="6"/>
  <c r="V78" i="6"/>
  <c r="V79" i="6"/>
  <c r="V81" i="6"/>
  <c r="V83" i="6"/>
  <c r="V84" i="6"/>
  <c r="V85" i="6"/>
  <c r="V86" i="6"/>
  <c r="V88" i="6"/>
  <c r="V89" i="6"/>
  <c r="V91" i="6"/>
  <c r="V92" i="6"/>
  <c r="V93" i="6"/>
  <c r="V94" i="6"/>
  <c r="V96" i="6"/>
  <c r="V97" i="6"/>
  <c r="V98" i="6"/>
  <c r="W98" i="6" s="1"/>
  <c r="V99" i="6"/>
  <c r="V100" i="6"/>
  <c r="V101" i="6"/>
  <c r="V102" i="6"/>
  <c r="V103" i="6"/>
  <c r="V104" i="6"/>
  <c r="V105" i="6"/>
  <c r="V106" i="6"/>
  <c r="W106" i="6" s="1"/>
  <c r="V108" i="6"/>
  <c r="V109" i="6"/>
  <c r="V110" i="6"/>
  <c r="V114" i="6"/>
  <c r="W114" i="6" s="1"/>
  <c r="X114" i="6" s="1"/>
  <c r="V116" i="6"/>
  <c r="V117" i="6"/>
  <c r="V119" i="6"/>
  <c r="V120" i="6"/>
  <c r="V122" i="6"/>
  <c r="W122" i="6" s="1"/>
  <c r="X122" i="6" s="1"/>
  <c r="V124" i="6"/>
  <c r="V125" i="6"/>
  <c r="V127" i="6"/>
  <c r="V128" i="6"/>
  <c r="V129" i="6"/>
  <c r="V130" i="6"/>
  <c r="W130" i="6" s="1"/>
  <c r="V132" i="6"/>
  <c r="V133" i="6"/>
  <c r="V134" i="6"/>
  <c r="V135" i="6"/>
  <c r="V136" i="6"/>
  <c r="V137" i="6"/>
  <c r="V138" i="6"/>
  <c r="W138" i="6" s="1"/>
  <c r="V140" i="6"/>
  <c r="V141" i="6"/>
  <c r="V142" i="6"/>
  <c r="V143" i="6"/>
  <c r="V144" i="6"/>
  <c r="V146" i="6"/>
  <c r="W146" i="6" s="1"/>
  <c r="V147" i="6"/>
  <c r="V148" i="6"/>
  <c r="V149" i="6"/>
  <c r="V150" i="6"/>
  <c r="V151" i="6"/>
  <c r="V153" i="6"/>
  <c r="V154" i="6"/>
  <c r="W154" i="6" s="1"/>
  <c r="V155" i="6"/>
  <c r="V156" i="6"/>
  <c r="V157" i="6"/>
  <c r="V158" i="6"/>
  <c r="V159" i="6"/>
  <c r="V160" i="6"/>
  <c r="V161" i="6"/>
  <c r="V163" i="6"/>
  <c r="V164" i="6"/>
  <c r="V165" i="6"/>
  <c r="V166" i="6"/>
  <c r="V168" i="6"/>
  <c r="V169" i="6"/>
  <c r="V171" i="6"/>
  <c r="V172" i="6"/>
  <c r="V173" i="6"/>
  <c r="V175" i="6"/>
  <c r="V176" i="6"/>
  <c r="V177" i="6"/>
  <c r="V178" i="6"/>
  <c r="W178" i="6" s="1"/>
  <c r="V180" i="6"/>
  <c r="V181" i="6"/>
  <c r="V182" i="6"/>
  <c r="V183" i="6"/>
  <c r="V184" i="6"/>
  <c r="V185" i="6"/>
  <c r="V186" i="6"/>
  <c r="W186" i="6" s="1"/>
  <c r="V187" i="6"/>
  <c r="V188" i="6"/>
  <c r="V189" i="6"/>
  <c r="V190" i="6"/>
  <c r="V192" i="6"/>
  <c r="V193" i="6"/>
  <c r="V194" i="6"/>
  <c r="W194" i="6" s="1"/>
  <c r="V195" i="6"/>
  <c r="V199" i="6"/>
  <c r="W199" i="6" s="1"/>
  <c r="X199" i="6" s="1"/>
  <c r="V201" i="6"/>
  <c r="V203" i="6"/>
  <c r="V204" i="6"/>
  <c r="V206" i="6"/>
  <c r="V207" i="6"/>
  <c r="V208" i="6"/>
  <c r="V210" i="6"/>
  <c r="W210" i="6" s="1"/>
  <c r="V211" i="6"/>
  <c r="V212" i="6"/>
  <c r="V213" i="6"/>
  <c r="V214" i="6"/>
  <c r="V215" i="6"/>
  <c r="V216" i="6"/>
  <c r="V217" i="6"/>
  <c r="V218" i="6"/>
  <c r="W218" i="6" s="1"/>
  <c r="V219" i="6"/>
  <c r="V221" i="6"/>
  <c r="V222" i="6"/>
  <c r="V223" i="6"/>
  <c r="V225" i="6"/>
  <c r="V226" i="6"/>
  <c r="W226" i="6" s="1"/>
  <c r="V227" i="6"/>
  <c r="V228" i="6"/>
  <c r="V229" i="6"/>
  <c r="V230" i="6"/>
  <c r="V231" i="6"/>
  <c r="V232" i="6"/>
  <c r="V233" i="6"/>
  <c r="V234" i="6"/>
  <c r="W234" i="6" s="1"/>
  <c r="V235" i="6"/>
  <c r="V236" i="6"/>
  <c r="V238" i="6"/>
  <c r="V239" i="6"/>
  <c r="V240" i="6"/>
  <c r="V241" i="6"/>
  <c r="V242" i="6"/>
  <c r="W242" i="6" s="1"/>
  <c r="V243" i="6"/>
  <c r="V244" i="6"/>
  <c r="V245" i="6"/>
  <c r="V246" i="6"/>
  <c r="V247" i="6"/>
  <c r="V248" i="6"/>
  <c r="V249" i="6"/>
  <c r="V250" i="6"/>
  <c r="W250" i="6" s="1"/>
  <c r="V251" i="6"/>
  <c r="V252" i="6"/>
  <c r="V253" i="6"/>
  <c r="V254" i="6"/>
  <c r="V255" i="6"/>
  <c r="V256" i="6"/>
  <c r="V257" i="6"/>
  <c r="V258" i="6"/>
  <c r="W258" i="6" s="1"/>
  <c r="V259" i="6"/>
  <c r="V260" i="6"/>
  <c r="V261" i="6"/>
  <c r="V263" i="6"/>
  <c r="V264" i="6"/>
  <c r="V265" i="6"/>
  <c r="V267" i="6"/>
  <c r="V268" i="6"/>
  <c r="V269" i="6"/>
  <c r="V270" i="6"/>
  <c r="V271" i="6"/>
  <c r="V272" i="6"/>
  <c r="V273" i="6"/>
  <c r="V274" i="6"/>
  <c r="W274" i="6" s="1"/>
  <c r="V275" i="6"/>
  <c r="V276" i="6"/>
  <c r="V277" i="6"/>
  <c r="V278" i="6"/>
  <c r="V279" i="6"/>
  <c r="V280" i="6"/>
  <c r="V282" i="6"/>
  <c r="W282" i="6" s="1"/>
  <c r="V5" i="6"/>
  <c r="V4" i="6"/>
  <c r="R6" i="6"/>
  <c r="R7" i="6"/>
  <c r="R8" i="6"/>
  <c r="R10" i="6"/>
  <c r="R11" i="6"/>
  <c r="R12" i="6"/>
  <c r="R14" i="6"/>
  <c r="R16" i="6"/>
  <c r="R17" i="6"/>
  <c r="R19" i="6"/>
  <c r="R20" i="6"/>
  <c r="R21" i="6"/>
  <c r="R22" i="6"/>
  <c r="R23" i="6"/>
  <c r="R25" i="6"/>
  <c r="R26" i="6"/>
  <c r="R27" i="6"/>
  <c r="R29" i="6"/>
  <c r="R30" i="6"/>
  <c r="R31" i="6"/>
  <c r="R32" i="6"/>
  <c r="R33" i="6"/>
  <c r="R35" i="6"/>
  <c r="R36" i="6"/>
  <c r="R37" i="6"/>
  <c r="R38" i="6"/>
  <c r="R39" i="6"/>
  <c r="R41" i="6"/>
  <c r="R42" i="6"/>
  <c r="R44" i="6"/>
  <c r="R46" i="6"/>
  <c r="R47" i="6"/>
  <c r="R49" i="6"/>
  <c r="S49" i="6" s="1"/>
  <c r="R51" i="6"/>
  <c r="R52" i="6"/>
  <c r="R53" i="6"/>
  <c r="R55" i="6"/>
  <c r="R57" i="6"/>
  <c r="R58" i="6"/>
  <c r="R59" i="6"/>
  <c r="R60" i="6"/>
  <c r="R61" i="6"/>
  <c r="R62" i="6"/>
  <c r="R64" i="6"/>
  <c r="R65" i="6"/>
  <c r="R66" i="6"/>
  <c r="R67" i="6"/>
  <c r="R68" i="6"/>
  <c r="R69" i="6"/>
  <c r="R70" i="6"/>
  <c r="R71" i="6"/>
  <c r="R73" i="6"/>
  <c r="R74" i="6"/>
  <c r="R75" i="6"/>
  <c r="R77" i="6"/>
  <c r="R78" i="6"/>
  <c r="R79" i="6"/>
  <c r="R81" i="6"/>
  <c r="S81" i="6" s="1"/>
  <c r="R83" i="6"/>
  <c r="R84" i="6"/>
  <c r="R85" i="6"/>
  <c r="R86" i="6"/>
  <c r="R88" i="6"/>
  <c r="R89" i="6"/>
  <c r="R91" i="6"/>
  <c r="R92" i="6"/>
  <c r="R93" i="6"/>
  <c r="R94" i="6"/>
  <c r="R96" i="6"/>
  <c r="R97" i="6"/>
  <c r="R98" i="6"/>
  <c r="R99" i="6"/>
  <c r="R100" i="6"/>
  <c r="R101" i="6"/>
  <c r="R102" i="6"/>
  <c r="R103" i="6"/>
  <c r="R104" i="6"/>
  <c r="R105" i="6"/>
  <c r="R106" i="6"/>
  <c r="R108" i="6"/>
  <c r="R109" i="6"/>
  <c r="R110" i="6"/>
  <c r="R114" i="6"/>
  <c r="S114" i="6" s="1"/>
  <c r="R116" i="6"/>
  <c r="R117" i="6"/>
  <c r="R119" i="6"/>
  <c r="R120" i="6"/>
  <c r="R122" i="6"/>
  <c r="S122" i="6" s="1"/>
  <c r="R124" i="6"/>
  <c r="R125" i="6"/>
  <c r="R127" i="6"/>
  <c r="R128" i="6"/>
  <c r="R129" i="6"/>
  <c r="R130" i="6"/>
  <c r="R132" i="6"/>
  <c r="R133" i="6"/>
  <c r="R134" i="6"/>
  <c r="R135" i="6"/>
  <c r="R136" i="6"/>
  <c r="R137" i="6"/>
  <c r="R138" i="6"/>
  <c r="R140" i="6"/>
  <c r="R141" i="6"/>
  <c r="R142" i="6"/>
  <c r="R143" i="6"/>
  <c r="R144" i="6"/>
  <c r="R146" i="6"/>
  <c r="R147" i="6"/>
  <c r="R148" i="6"/>
  <c r="R149" i="6"/>
  <c r="R150" i="6"/>
  <c r="R151" i="6"/>
  <c r="R153" i="6"/>
  <c r="R154" i="6"/>
  <c r="R155" i="6"/>
  <c r="R156" i="6"/>
  <c r="R157" i="6"/>
  <c r="R158" i="6"/>
  <c r="R159" i="6"/>
  <c r="R160" i="6"/>
  <c r="R161" i="6"/>
  <c r="R163" i="6"/>
  <c r="R164" i="6"/>
  <c r="R165" i="6"/>
  <c r="R166" i="6"/>
  <c r="R168" i="6"/>
  <c r="R169" i="6"/>
  <c r="R171" i="6"/>
  <c r="R172" i="6"/>
  <c r="R173" i="6"/>
  <c r="R175" i="6"/>
  <c r="R176" i="6"/>
  <c r="R177" i="6"/>
  <c r="R178" i="6"/>
  <c r="R180" i="6"/>
  <c r="R181" i="6"/>
  <c r="R182" i="6"/>
  <c r="R183" i="6"/>
  <c r="R184" i="6"/>
  <c r="R185" i="6"/>
  <c r="R186" i="6"/>
  <c r="R187" i="6"/>
  <c r="R188" i="6"/>
  <c r="R189" i="6"/>
  <c r="R190" i="6"/>
  <c r="R192" i="6"/>
  <c r="R193" i="6"/>
  <c r="R194" i="6"/>
  <c r="R195" i="6"/>
  <c r="R199" i="6"/>
  <c r="S199" i="6" s="1"/>
  <c r="R201" i="6"/>
  <c r="R203" i="6"/>
  <c r="R204" i="6"/>
  <c r="R206" i="6"/>
  <c r="R207" i="6"/>
  <c r="R208" i="6"/>
  <c r="R210" i="6"/>
  <c r="R211" i="6"/>
  <c r="R212" i="6"/>
  <c r="R213" i="6"/>
  <c r="R214" i="6"/>
  <c r="R215" i="6"/>
  <c r="R216" i="6"/>
  <c r="R217" i="6"/>
  <c r="R218" i="6"/>
  <c r="R219" i="6"/>
  <c r="R221" i="6"/>
  <c r="R222" i="6"/>
  <c r="R223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3" i="6"/>
  <c r="R264" i="6"/>
  <c r="R265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2" i="6"/>
  <c r="R5" i="6"/>
  <c r="R4" i="6"/>
  <c r="O6" i="6"/>
  <c r="O7" i="6"/>
  <c r="O8" i="6"/>
  <c r="O10" i="6"/>
  <c r="O11" i="6"/>
  <c r="O12" i="6"/>
  <c r="O14" i="6"/>
  <c r="O16" i="6"/>
  <c r="O17" i="6"/>
  <c r="O19" i="6"/>
  <c r="O20" i="6"/>
  <c r="O21" i="6"/>
  <c r="O22" i="6"/>
  <c r="O23" i="6"/>
  <c r="O25" i="6"/>
  <c r="O26" i="6"/>
  <c r="O27" i="6"/>
  <c r="O29" i="6"/>
  <c r="O30" i="6"/>
  <c r="O31" i="6"/>
  <c r="O32" i="6"/>
  <c r="O33" i="6"/>
  <c r="O35" i="6"/>
  <c r="O36" i="6"/>
  <c r="O37" i="6"/>
  <c r="O38" i="6"/>
  <c r="O39" i="6"/>
  <c r="O41" i="6"/>
  <c r="O42" i="6"/>
  <c r="O44" i="6"/>
  <c r="O46" i="6"/>
  <c r="O47" i="6"/>
  <c r="O49" i="6"/>
  <c r="P49" i="6" s="1"/>
  <c r="O51" i="6"/>
  <c r="O52" i="6"/>
  <c r="O53" i="6"/>
  <c r="O55" i="6"/>
  <c r="O57" i="6"/>
  <c r="O58" i="6"/>
  <c r="O59" i="6"/>
  <c r="O60" i="6"/>
  <c r="O61" i="6"/>
  <c r="O62" i="6"/>
  <c r="O64" i="6"/>
  <c r="O65" i="6"/>
  <c r="O66" i="6"/>
  <c r="O67" i="6"/>
  <c r="O68" i="6"/>
  <c r="O69" i="6"/>
  <c r="O70" i="6"/>
  <c r="O71" i="6"/>
  <c r="O73" i="6"/>
  <c r="O74" i="6"/>
  <c r="O75" i="6"/>
  <c r="O77" i="6"/>
  <c r="O78" i="6"/>
  <c r="O79" i="6"/>
  <c r="O81" i="6"/>
  <c r="P81" i="6" s="1"/>
  <c r="O83" i="6"/>
  <c r="O84" i="6"/>
  <c r="O85" i="6"/>
  <c r="O86" i="6"/>
  <c r="O88" i="6"/>
  <c r="O89" i="6"/>
  <c r="O91" i="6"/>
  <c r="O92" i="6"/>
  <c r="O93" i="6"/>
  <c r="O94" i="6"/>
  <c r="O96" i="6"/>
  <c r="O97" i="6"/>
  <c r="O98" i="6"/>
  <c r="O99" i="6"/>
  <c r="O100" i="6"/>
  <c r="O101" i="6"/>
  <c r="O102" i="6"/>
  <c r="O103" i="6"/>
  <c r="O104" i="6"/>
  <c r="O105" i="6"/>
  <c r="O106" i="6"/>
  <c r="O108" i="6"/>
  <c r="O109" i="6"/>
  <c r="O110" i="6"/>
  <c r="O114" i="6"/>
  <c r="P114" i="6" s="1"/>
  <c r="O116" i="6"/>
  <c r="O117" i="6"/>
  <c r="O119" i="6"/>
  <c r="O120" i="6"/>
  <c r="O122" i="6"/>
  <c r="P122" i="6" s="1"/>
  <c r="O124" i="6"/>
  <c r="O125" i="6"/>
  <c r="O127" i="6"/>
  <c r="O128" i="6"/>
  <c r="O129" i="6"/>
  <c r="O130" i="6"/>
  <c r="O132" i="6"/>
  <c r="O133" i="6"/>
  <c r="O134" i="6"/>
  <c r="O135" i="6"/>
  <c r="O136" i="6"/>
  <c r="O137" i="6"/>
  <c r="O138" i="6"/>
  <c r="O140" i="6"/>
  <c r="O141" i="6"/>
  <c r="O142" i="6"/>
  <c r="O143" i="6"/>
  <c r="O144" i="6"/>
  <c r="O146" i="6"/>
  <c r="O147" i="6"/>
  <c r="O148" i="6"/>
  <c r="O149" i="6"/>
  <c r="O150" i="6"/>
  <c r="O151" i="6"/>
  <c r="O153" i="6"/>
  <c r="O154" i="6"/>
  <c r="O155" i="6"/>
  <c r="O156" i="6"/>
  <c r="O157" i="6"/>
  <c r="O158" i="6"/>
  <c r="O159" i="6"/>
  <c r="O160" i="6"/>
  <c r="O161" i="6"/>
  <c r="O163" i="6"/>
  <c r="O164" i="6"/>
  <c r="O165" i="6"/>
  <c r="O166" i="6"/>
  <c r="O168" i="6"/>
  <c r="O169" i="6"/>
  <c r="O171" i="6"/>
  <c r="O172" i="6"/>
  <c r="O173" i="6"/>
  <c r="O175" i="6"/>
  <c r="O176" i="6"/>
  <c r="O177" i="6"/>
  <c r="O178" i="6"/>
  <c r="O180" i="6"/>
  <c r="O181" i="6"/>
  <c r="O182" i="6"/>
  <c r="O183" i="6"/>
  <c r="O184" i="6"/>
  <c r="O185" i="6"/>
  <c r="O186" i="6"/>
  <c r="O187" i="6"/>
  <c r="O188" i="6"/>
  <c r="O189" i="6"/>
  <c r="O190" i="6"/>
  <c r="O192" i="6"/>
  <c r="O193" i="6"/>
  <c r="O194" i="6"/>
  <c r="O195" i="6"/>
  <c r="O199" i="6"/>
  <c r="P199" i="6" s="1"/>
  <c r="O201" i="6"/>
  <c r="P201" i="6" s="1"/>
  <c r="O203" i="6"/>
  <c r="O204" i="6"/>
  <c r="O206" i="6"/>
  <c r="O207" i="6"/>
  <c r="O208" i="6"/>
  <c r="O210" i="6"/>
  <c r="O211" i="6"/>
  <c r="O212" i="6"/>
  <c r="O213" i="6"/>
  <c r="O214" i="6"/>
  <c r="O215" i="6"/>
  <c r="O216" i="6"/>
  <c r="O217" i="6"/>
  <c r="O218" i="6"/>
  <c r="O219" i="6"/>
  <c r="O221" i="6"/>
  <c r="O222" i="6"/>
  <c r="O223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3" i="6"/>
  <c r="O264" i="6"/>
  <c r="O265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2" i="6"/>
  <c r="O5" i="6"/>
  <c r="O4" i="6"/>
  <c r="L6" i="6"/>
  <c r="L7" i="6"/>
  <c r="L8" i="6"/>
  <c r="L10" i="6"/>
  <c r="L11" i="6"/>
  <c r="L12" i="6"/>
  <c r="L14" i="6"/>
  <c r="L16" i="6"/>
  <c r="L17" i="6"/>
  <c r="L19" i="6"/>
  <c r="L20" i="6"/>
  <c r="L21" i="6"/>
  <c r="L22" i="6"/>
  <c r="L23" i="6"/>
  <c r="L25" i="6"/>
  <c r="L26" i="6"/>
  <c r="L27" i="6"/>
  <c r="L29" i="6"/>
  <c r="L30" i="6"/>
  <c r="L31" i="6"/>
  <c r="L32" i="6"/>
  <c r="L33" i="6"/>
  <c r="L35" i="6"/>
  <c r="L36" i="6"/>
  <c r="L37" i="6"/>
  <c r="L38" i="6"/>
  <c r="L39" i="6"/>
  <c r="L41" i="6"/>
  <c r="L42" i="6"/>
  <c r="L44" i="6"/>
  <c r="L46" i="6"/>
  <c r="L47" i="6"/>
  <c r="L49" i="6"/>
  <c r="M49" i="6" s="1"/>
  <c r="L51" i="6"/>
  <c r="L52" i="6"/>
  <c r="L53" i="6"/>
  <c r="L55" i="6"/>
  <c r="L57" i="6"/>
  <c r="L58" i="6"/>
  <c r="L59" i="6"/>
  <c r="L60" i="6"/>
  <c r="L61" i="6"/>
  <c r="L62" i="6"/>
  <c r="L64" i="6"/>
  <c r="L65" i="6"/>
  <c r="L66" i="6"/>
  <c r="L67" i="6"/>
  <c r="L68" i="6"/>
  <c r="L69" i="6"/>
  <c r="L70" i="6"/>
  <c r="L71" i="6"/>
  <c r="L73" i="6"/>
  <c r="L74" i="6"/>
  <c r="L75" i="6"/>
  <c r="L77" i="6"/>
  <c r="L78" i="6"/>
  <c r="L79" i="6"/>
  <c r="L81" i="6"/>
  <c r="M81" i="6" s="1"/>
  <c r="L83" i="6"/>
  <c r="L84" i="6"/>
  <c r="L85" i="6"/>
  <c r="L86" i="6"/>
  <c r="L88" i="6"/>
  <c r="L89" i="6"/>
  <c r="L91" i="6"/>
  <c r="L92" i="6"/>
  <c r="L93" i="6"/>
  <c r="L94" i="6"/>
  <c r="L96" i="6"/>
  <c r="L97" i="6"/>
  <c r="L98" i="6"/>
  <c r="L99" i="6"/>
  <c r="L100" i="6"/>
  <c r="L101" i="6"/>
  <c r="L102" i="6"/>
  <c r="L103" i="6"/>
  <c r="L104" i="6"/>
  <c r="L105" i="6"/>
  <c r="L106" i="6"/>
  <c r="L108" i="6"/>
  <c r="L109" i="6"/>
  <c r="L110" i="6"/>
  <c r="L114" i="6"/>
  <c r="M114" i="6" s="1"/>
  <c r="L116" i="6"/>
  <c r="L117" i="6"/>
  <c r="L119" i="6"/>
  <c r="L120" i="6"/>
  <c r="L122" i="6"/>
  <c r="M122" i="6" s="1"/>
  <c r="L124" i="6"/>
  <c r="L125" i="6"/>
  <c r="L127" i="6"/>
  <c r="L128" i="6"/>
  <c r="L129" i="6"/>
  <c r="L130" i="6"/>
  <c r="L132" i="6"/>
  <c r="L133" i="6"/>
  <c r="L134" i="6"/>
  <c r="L135" i="6"/>
  <c r="L136" i="6"/>
  <c r="L137" i="6"/>
  <c r="L138" i="6"/>
  <c r="L140" i="6"/>
  <c r="L141" i="6"/>
  <c r="L142" i="6"/>
  <c r="L143" i="6"/>
  <c r="L144" i="6"/>
  <c r="L146" i="6"/>
  <c r="L147" i="6"/>
  <c r="L148" i="6"/>
  <c r="L149" i="6"/>
  <c r="L150" i="6"/>
  <c r="L151" i="6"/>
  <c r="L153" i="6"/>
  <c r="L154" i="6"/>
  <c r="L155" i="6"/>
  <c r="L156" i="6"/>
  <c r="L157" i="6"/>
  <c r="L158" i="6"/>
  <c r="L159" i="6"/>
  <c r="L160" i="6"/>
  <c r="L161" i="6"/>
  <c r="L163" i="6"/>
  <c r="L164" i="6"/>
  <c r="L165" i="6"/>
  <c r="L166" i="6"/>
  <c r="L168" i="6"/>
  <c r="L169" i="6"/>
  <c r="L171" i="6"/>
  <c r="L172" i="6"/>
  <c r="L173" i="6"/>
  <c r="L175" i="6"/>
  <c r="L176" i="6"/>
  <c r="L177" i="6"/>
  <c r="L178" i="6"/>
  <c r="L180" i="6"/>
  <c r="L181" i="6"/>
  <c r="L182" i="6"/>
  <c r="L183" i="6"/>
  <c r="L184" i="6"/>
  <c r="L185" i="6"/>
  <c r="L186" i="6"/>
  <c r="L187" i="6"/>
  <c r="L188" i="6"/>
  <c r="L189" i="6"/>
  <c r="L190" i="6"/>
  <c r="L192" i="6"/>
  <c r="L193" i="6"/>
  <c r="L194" i="6"/>
  <c r="L195" i="6"/>
  <c r="L199" i="6"/>
  <c r="M199" i="6" s="1"/>
  <c r="L201" i="6"/>
  <c r="M201" i="6" s="1"/>
  <c r="L203" i="6"/>
  <c r="L204" i="6"/>
  <c r="L206" i="6"/>
  <c r="L207" i="6"/>
  <c r="L208" i="6"/>
  <c r="L210" i="6"/>
  <c r="L211" i="6"/>
  <c r="L212" i="6"/>
  <c r="L213" i="6"/>
  <c r="L214" i="6"/>
  <c r="L215" i="6"/>
  <c r="L216" i="6"/>
  <c r="L217" i="6"/>
  <c r="L218" i="6"/>
  <c r="L219" i="6"/>
  <c r="L221" i="6"/>
  <c r="L222" i="6"/>
  <c r="L223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3" i="6"/>
  <c r="L264" i="6"/>
  <c r="L265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2" i="6"/>
  <c r="L5" i="6"/>
  <c r="L4" i="6"/>
  <c r="I6" i="6"/>
  <c r="I7" i="6"/>
  <c r="I8" i="6"/>
  <c r="I10" i="6"/>
  <c r="I11" i="6"/>
  <c r="I12" i="6"/>
  <c r="I14" i="6"/>
  <c r="I16" i="6"/>
  <c r="I17" i="6"/>
  <c r="I19" i="6"/>
  <c r="I20" i="6"/>
  <c r="I21" i="6"/>
  <c r="I22" i="6"/>
  <c r="I23" i="6"/>
  <c r="I25" i="6"/>
  <c r="I26" i="6"/>
  <c r="I27" i="6"/>
  <c r="I29" i="6"/>
  <c r="I30" i="6"/>
  <c r="I31" i="6"/>
  <c r="I32" i="6"/>
  <c r="I33" i="6"/>
  <c r="I35" i="6"/>
  <c r="I36" i="6"/>
  <c r="I37" i="6"/>
  <c r="I38" i="6"/>
  <c r="I39" i="6"/>
  <c r="I41" i="6"/>
  <c r="I42" i="6"/>
  <c r="I44" i="6"/>
  <c r="I46" i="6"/>
  <c r="I47" i="6"/>
  <c r="I49" i="6"/>
  <c r="J49" i="6" s="1"/>
  <c r="I51" i="6"/>
  <c r="I52" i="6"/>
  <c r="I53" i="6"/>
  <c r="I55" i="6"/>
  <c r="I57" i="6"/>
  <c r="I58" i="6"/>
  <c r="I59" i="6"/>
  <c r="I60" i="6"/>
  <c r="I61" i="6"/>
  <c r="I62" i="6"/>
  <c r="I64" i="6"/>
  <c r="I65" i="6"/>
  <c r="I66" i="6"/>
  <c r="I67" i="6"/>
  <c r="I68" i="6"/>
  <c r="I69" i="6"/>
  <c r="I70" i="6"/>
  <c r="I71" i="6"/>
  <c r="I73" i="6"/>
  <c r="I74" i="6"/>
  <c r="I75" i="6"/>
  <c r="I77" i="6"/>
  <c r="I78" i="6"/>
  <c r="I79" i="6"/>
  <c r="I81" i="6"/>
  <c r="J81" i="6" s="1"/>
  <c r="I83" i="6"/>
  <c r="I84" i="6"/>
  <c r="I85" i="6"/>
  <c r="I86" i="6"/>
  <c r="I88" i="6"/>
  <c r="I89" i="6"/>
  <c r="I91" i="6"/>
  <c r="I92" i="6"/>
  <c r="I93" i="6"/>
  <c r="I94" i="6"/>
  <c r="I96" i="6"/>
  <c r="I97" i="6"/>
  <c r="I98" i="6"/>
  <c r="I99" i="6"/>
  <c r="I100" i="6"/>
  <c r="I101" i="6"/>
  <c r="I102" i="6"/>
  <c r="I103" i="6"/>
  <c r="I104" i="6"/>
  <c r="I105" i="6"/>
  <c r="I106" i="6"/>
  <c r="I108" i="6"/>
  <c r="I109" i="6"/>
  <c r="I110" i="6"/>
  <c r="I114" i="6"/>
  <c r="J114" i="6" s="1"/>
  <c r="I116" i="6"/>
  <c r="I117" i="6"/>
  <c r="I119" i="6"/>
  <c r="I120" i="6"/>
  <c r="I122" i="6"/>
  <c r="J122" i="6" s="1"/>
  <c r="I124" i="6"/>
  <c r="I125" i="6"/>
  <c r="I127" i="6"/>
  <c r="I128" i="6"/>
  <c r="I129" i="6"/>
  <c r="I130" i="6"/>
  <c r="I132" i="6"/>
  <c r="I133" i="6"/>
  <c r="I134" i="6"/>
  <c r="I135" i="6"/>
  <c r="I136" i="6"/>
  <c r="I137" i="6"/>
  <c r="I138" i="6"/>
  <c r="I140" i="6"/>
  <c r="I141" i="6"/>
  <c r="I142" i="6"/>
  <c r="I143" i="6"/>
  <c r="I144" i="6"/>
  <c r="I146" i="6"/>
  <c r="I147" i="6"/>
  <c r="I148" i="6"/>
  <c r="I149" i="6"/>
  <c r="I150" i="6"/>
  <c r="I151" i="6"/>
  <c r="I153" i="6"/>
  <c r="I154" i="6"/>
  <c r="I155" i="6"/>
  <c r="I156" i="6"/>
  <c r="I157" i="6"/>
  <c r="I158" i="6"/>
  <c r="I159" i="6"/>
  <c r="I160" i="6"/>
  <c r="I161" i="6"/>
  <c r="I163" i="6"/>
  <c r="I164" i="6"/>
  <c r="I165" i="6"/>
  <c r="I166" i="6"/>
  <c r="I168" i="6"/>
  <c r="I169" i="6"/>
  <c r="I171" i="6"/>
  <c r="I172" i="6"/>
  <c r="I173" i="6"/>
  <c r="I175" i="6"/>
  <c r="I176" i="6"/>
  <c r="I177" i="6"/>
  <c r="I178" i="6"/>
  <c r="I180" i="6"/>
  <c r="I181" i="6"/>
  <c r="I182" i="6"/>
  <c r="I183" i="6"/>
  <c r="I184" i="6"/>
  <c r="I185" i="6"/>
  <c r="I186" i="6"/>
  <c r="I187" i="6"/>
  <c r="I188" i="6"/>
  <c r="I189" i="6"/>
  <c r="I190" i="6"/>
  <c r="I192" i="6"/>
  <c r="I193" i="6"/>
  <c r="I194" i="6"/>
  <c r="I195" i="6"/>
  <c r="I197" i="6"/>
  <c r="J197" i="6" s="1"/>
  <c r="I199" i="6"/>
  <c r="J199" i="6" s="1"/>
  <c r="I201" i="6"/>
  <c r="J201" i="6" s="1"/>
  <c r="I203" i="6"/>
  <c r="I204" i="6"/>
  <c r="I206" i="6"/>
  <c r="I207" i="6"/>
  <c r="I208" i="6"/>
  <c r="I210" i="6"/>
  <c r="I211" i="6"/>
  <c r="I212" i="6"/>
  <c r="I213" i="6"/>
  <c r="I214" i="6"/>
  <c r="I215" i="6"/>
  <c r="I216" i="6"/>
  <c r="I217" i="6"/>
  <c r="I218" i="6"/>
  <c r="I219" i="6"/>
  <c r="I221" i="6"/>
  <c r="I222" i="6"/>
  <c r="I223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3" i="6"/>
  <c r="I264" i="6"/>
  <c r="I265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2" i="6"/>
  <c r="I5" i="6"/>
  <c r="I4" i="6"/>
  <c r="F6" i="6"/>
  <c r="F7" i="6"/>
  <c r="F8" i="6"/>
  <c r="F10" i="6"/>
  <c r="F11" i="6"/>
  <c r="F12" i="6"/>
  <c r="F14" i="6"/>
  <c r="F16" i="6"/>
  <c r="F17" i="6"/>
  <c r="F19" i="6"/>
  <c r="F20" i="6"/>
  <c r="F21" i="6"/>
  <c r="F22" i="6"/>
  <c r="F23" i="6"/>
  <c r="F25" i="6"/>
  <c r="F26" i="6"/>
  <c r="F27" i="6"/>
  <c r="F29" i="6"/>
  <c r="F30" i="6"/>
  <c r="F31" i="6"/>
  <c r="F32" i="6"/>
  <c r="F33" i="6"/>
  <c r="F35" i="6"/>
  <c r="F36" i="6"/>
  <c r="F37" i="6"/>
  <c r="F38" i="6"/>
  <c r="F39" i="6"/>
  <c r="F41" i="6"/>
  <c r="F42" i="6"/>
  <c r="F44" i="6"/>
  <c r="F46" i="6"/>
  <c r="F47" i="6"/>
  <c r="F51" i="6"/>
  <c r="F52" i="6"/>
  <c r="F53" i="6"/>
  <c r="F55" i="6"/>
  <c r="F57" i="6"/>
  <c r="F58" i="6"/>
  <c r="F59" i="6"/>
  <c r="F60" i="6"/>
  <c r="F61" i="6"/>
  <c r="F62" i="6"/>
  <c r="F64" i="6"/>
  <c r="F65" i="6"/>
  <c r="F66" i="6"/>
  <c r="F67" i="6"/>
  <c r="F68" i="6"/>
  <c r="F69" i="6"/>
  <c r="F70" i="6"/>
  <c r="F71" i="6"/>
  <c r="F73" i="6"/>
  <c r="F74" i="6"/>
  <c r="F75" i="6"/>
  <c r="F77" i="6"/>
  <c r="F78" i="6"/>
  <c r="F79" i="6"/>
  <c r="F81" i="6"/>
  <c r="G81" i="6" s="1"/>
  <c r="F83" i="6"/>
  <c r="F84" i="6"/>
  <c r="F85" i="6"/>
  <c r="F86" i="6"/>
  <c r="F88" i="6"/>
  <c r="F89" i="6"/>
  <c r="F91" i="6"/>
  <c r="F92" i="6"/>
  <c r="F93" i="6"/>
  <c r="F94" i="6"/>
  <c r="F96" i="6"/>
  <c r="F97" i="6"/>
  <c r="F98" i="6"/>
  <c r="F99" i="6"/>
  <c r="F100" i="6"/>
  <c r="F101" i="6"/>
  <c r="F102" i="6"/>
  <c r="F103" i="6"/>
  <c r="F104" i="6"/>
  <c r="F105" i="6"/>
  <c r="F106" i="6"/>
  <c r="F108" i="6"/>
  <c r="F109" i="6"/>
  <c r="F110" i="6"/>
  <c r="F114" i="6"/>
  <c r="G114" i="6" s="1"/>
  <c r="F116" i="6"/>
  <c r="F117" i="6"/>
  <c r="F119" i="6"/>
  <c r="F120" i="6"/>
  <c r="F122" i="6"/>
  <c r="G122" i="6" s="1"/>
  <c r="F124" i="6"/>
  <c r="F125" i="6"/>
  <c r="F127" i="6"/>
  <c r="F128" i="6"/>
  <c r="F129" i="6"/>
  <c r="F130" i="6"/>
  <c r="F132" i="6"/>
  <c r="F133" i="6"/>
  <c r="F134" i="6"/>
  <c r="F135" i="6"/>
  <c r="F136" i="6"/>
  <c r="F137" i="6"/>
  <c r="F138" i="6"/>
  <c r="F140" i="6"/>
  <c r="F141" i="6"/>
  <c r="F142" i="6"/>
  <c r="F143" i="6"/>
  <c r="F144" i="6"/>
  <c r="F146" i="6"/>
  <c r="F147" i="6"/>
  <c r="F148" i="6"/>
  <c r="F149" i="6"/>
  <c r="F150" i="6"/>
  <c r="F151" i="6"/>
  <c r="F153" i="6"/>
  <c r="F154" i="6"/>
  <c r="F155" i="6"/>
  <c r="F156" i="6"/>
  <c r="F157" i="6"/>
  <c r="F158" i="6"/>
  <c r="F159" i="6"/>
  <c r="F160" i="6"/>
  <c r="F161" i="6"/>
  <c r="F163" i="6"/>
  <c r="F164" i="6"/>
  <c r="F165" i="6"/>
  <c r="F166" i="6"/>
  <c r="F168" i="6"/>
  <c r="F169" i="6"/>
  <c r="F171" i="6"/>
  <c r="F172" i="6"/>
  <c r="F173" i="6"/>
  <c r="F175" i="6"/>
  <c r="F176" i="6"/>
  <c r="F177" i="6"/>
  <c r="F178" i="6"/>
  <c r="F180" i="6"/>
  <c r="F181" i="6"/>
  <c r="F182" i="6"/>
  <c r="F183" i="6"/>
  <c r="F184" i="6"/>
  <c r="F185" i="6"/>
  <c r="F186" i="6"/>
  <c r="F187" i="6"/>
  <c r="F188" i="6"/>
  <c r="F189" i="6"/>
  <c r="F190" i="6"/>
  <c r="F192" i="6"/>
  <c r="F193" i="6"/>
  <c r="F194" i="6"/>
  <c r="F195" i="6"/>
  <c r="F197" i="6"/>
  <c r="G197" i="6" s="1"/>
  <c r="F199" i="6"/>
  <c r="G199" i="6" s="1"/>
  <c r="F201" i="6"/>
  <c r="F203" i="6"/>
  <c r="F204" i="6"/>
  <c r="F206" i="6"/>
  <c r="F207" i="6"/>
  <c r="F208" i="6"/>
  <c r="F210" i="6"/>
  <c r="F211" i="6"/>
  <c r="F212" i="6"/>
  <c r="F213" i="6"/>
  <c r="F214" i="6"/>
  <c r="F215" i="6"/>
  <c r="F216" i="6"/>
  <c r="F217" i="6"/>
  <c r="F218" i="6"/>
  <c r="F219" i="6"/>
  <c r="F221" i="6"/>
  <c r="F222" i="6"/>
  <c r="F223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3" i="6"/>
  <c r="F264" i="6"/>
  <c r="F265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2" i="6"/>
  <c r="F5" i="6"/>
  <c r="F4" i="6"/>
  <c r="C6" i="6"/>
  <c r="C7" i="6"/>
  <c r="C10" i="6"/>
  <c r="C11" i="6"/>
  <c r="C16" i="6"/>
  <c r="C19" i="6"/>
  <c r="C20" i="6"/>
  <c r="C21" i="6"/>
  <c r="C22" i="6"/>
  <c r="C25" i="6"/>
  <c r="C26" i="6"/>
  <c r="C29" i="6"/>
  <c r="C30" i="6"/>
  <c r="C31" i="6"/>
  <c r="C32" i="6"/>
  <c r="C35" i="6"/>
  <c r="C36" i="6"/>
  <c r="C37" i="6"/>
  <c r="C38" i="6"/>
  <c r="C41" i="6"/>
  <c r="C46" i="6"/>
  <c r="C51" i="6"/>
  <c r="C52" i="6"/>
  <c r="C57" i="6"/>
  <c r="C58" i="6"/>
  <c r="C59" i="6"/>
  <c r="C60" i="6"/>
  <c r="C61" i="6"/>
  <c r="C64" i="6"/>
  <c r="C65" i="6"/>
  <c r="C66" i="6"/>
  <c r="C67" i="6"/>
  <c r="C68" i="6"/>
  <c r="C69" i="6"/>
  <c r="C70" i="6"/>
  <c r="C73" i="6"/>
  <c r="C74" i="6"/>
  <c r="C77" i="6"/>
  <c r="C78" i="6"/>
  <c r="C83" i="6"/>
  <c r="C84" i="6"/>
  <c r="C85" i="6"/>
  <c r="C88" i="6"/>
  <c r="C91" i="6"/>
  <c r="C92" i="6"/>
  <c r="C93" i="6"/>
  <c r="C96" i="6"/>
  <c r="C97" i="6"/>
  <c r="C98" i="6"/>
  <c r="C99" i="6"/>
  <c r="C100" i="6"/>
  <c r="C101" i="6"/>
  <c r="C102" i="6"/>
  <c r="C103" i="6"/>
  <c r="C104" i="6"/>
  <c r="C105" i="6"/>
  <c r="C108" i="6"/>
  <c r="C109" i="6"/>
  <c r="C116" i="6"/>
  <c r="C119" i="6"/>
  <c r="C124" i="6"/>
  <c r="C127" i="6"/>
  <c r="C128" i="6"/>
  <c r="C129" i="6"/>
  <c r="C132" i="6"/>
  <c r="C133" i="6"/>
  <c r="C134" i="6"/>
  <c r="C135" i="6"/>
  <c r="C136" i="6"/>
  <c r="C137" i="6"/>
  <c r="C140" i="6"/>
  <c r="C141" i="6"/>
  <c r="C142" i="6"/>
  <c r="C143" i="6"/>
  <c r="C146" i="6"/>
  <c r="C147" i="6"/>
  <c r="C148" i="6"/>
  <c r="C149" i="6"/>
  <c r="C150" i="6"/>
  <c r="C153" i="6"/>
  <c r="C154" i="6"/>
  <c r="C155" i="6"/>
  <c r="C156" i="6"/>
  <c r="C157" i="6"/>
  <c r="C158" i="6"/>
  <c r="C159" i="6"/>
  <c r="C160" i="6"/>
  <c r="C163" i="6"/>
  <c r="C164" i="6"/>
  <c r="C165" i="6"/>
  <c r="C168" i="6"/>
  <c r="C171" i="6"/>
  <c r="C172" i="6"/>
  <c r="C175" i="6"/>
  <c r="C176" i="6"/>
  <c r="C177" i="6"/>
  <c r="C180" i="6"/>
  <c r="C181" i="6"/>
  <c r="C182" i="6"/>
  <c r="C183" i="6"/>
  <c r="C184" i="6"/>
  <c r="C185" i="6"/>
  <c r="C186" i="6"/>
  <c r="C187" i="6"/>
  <c r="C188" i="6"/>
  <c r="C189" i="6"/>
  <c r="C192" i="6"/>
  <c r="C193" i="6"/>
  <c r="C194" i="6"/>
  <c r="C203" i="6"/>
  <c r="C206" i="6"/>
  <c r="C207" i="6"/>
  <c r="C210" i="6"/>
  <c r="C211" i="6"/>
  <c r="C212" i="6"/>
  <c r="C213" i="6"/>
  <c r="C214" i="6"/>
  <c r="C215" i="6"/>
  <c r="C216" i="6"/>
  <c r="C217" i="6"/>
  <c r="C218" i="6"/>
  <c r="C221" i="6"/>
  <c r="C222" i="6"/>
  <c r="C225" i="6"/>
  <c r="C226" i="6"/>
  <c r="C227" i="6"/>
  <c r="C228" i="6"/>
  <c r="C229" i="6"/>
  <c r="C230" i="6"/>
  <c r="C231" i="6"/>
  <c r="C232" i="6"/>
  <c r="C233" i="6"/>
  <c r="C234" i="6"/>
  <c r="C235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3" i="6"/>
  <c r="C264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5" i="6"/>
  <c r="C4" i="6"/>
  <c r="V6" i="4"/>
  <c r="V12" i="4"/>
  <c r="V13" i="4"/>
  <c r="V15" i="4"/>
  <c r="W15" i="4" s="1"/>
  <c r="V16" i="4"/>
  <c r="W16" i="4" s="1"/>
  <c r="V17" i="4"/>
  <c r="W17" i="4" s="1"/>
  <c r="V18" i="4"/>
  <c r="W18" i="4" s="1"/>
  <c r="V20" i="4"/>
  <c r="V21" i="4"/>
  <c r="W21" i="4" s="1"/>
  <c r="V22" i="4"/>
  <c r="W22" i="4" s="1"/>
  <c r="V25" i="4"/>
  <c r="V26" i="4"/>
  <c r="W26" i="4" s="1"/>
  <c r="V27" i="4"/>
  <c r="W27" i="4" s="1"/>
  <c r="V28" i="4"/>
  <c r="W28" i="4" s="1"/>
  <c r="V29" i="4"/>
  <c r="W29" i="4" s="1"/>
  <c r="V31" i="4"/>
  <c r="W31" i="4" s="1"/>
  <c r="V32" i="4"/>
  <c r="V33" i="4"/>
  <c r="V34" i="4"/>
  <c r="V35" i="4"/>
  <c r="W35" i="4" s="1"/>
  <c r="V37" i="4"/>
  <c r="W37" i="4" s="1"/>
  <c r="V38" i="4"/>
  <c r="W38" i="4" s="1"/>
  <c r="V42" i="4"/>
  <c r="W42" i="4" s="1"/>
  <c r="V43" i="4"/>
  <c r="W43" i="4" s="1"/>
  <c r="V45" i="4"/>
  <c r="W45" i="4" s="1"/>
  <c r="V46" i="4"/>
  <c r="W46" i="4" s="1"/>
  <c r="V47" i="4"/>
  <c r="V49" i="4"/>
  <c r="W49" i="4" s="1"/>
  <c r="V50" i="4"/>
  <c r="W50" i="4" s="1"/>
  <c r="V51" i="4"/>
  <c r="W51" i="4" s="1"/>
  <c r="V52" i="4"/>
  <c r="V54" i="4"/>
  <c r="W54" i="4" s="1"/>
  <c r="V56" i="4"/>
  <c r="W56" i="4" s="1"/>
  <c r="V57" i="4"/>
  <c r="W57" i="4" s="1"/>
  <c r="V58" i="4"/>
  <c r="V59" i="4"/>
  <c r="W59" i="4" s="1"/>
  <c r="V60" i="4"/>
  <c r="W60" i="4" s="1"/>
  <c r="V61" i="4"/>
  <c r="W61" i="4" s="1"/>
  <c r="V62" i="4"/>
  <c r="W62" i="4" s="1"/>
  <c r="V63" i="4"/>
  <c r="W63" i="4" s="1"/>
  <c r="V64" i="4"/>
  <c r="W64" i="4" s="1"/>
  <c r="V66" i="4"/>
  <c r="V67" i="4"/>
  <c r="V68" i="4"/>
  <c r="W68" i="4" s="1"/>
  <c r="V69" i="4"/>
  <c r="W69" i="4" s="1"/>
  <c r="V70" i="4"/>
  <c r="W70" i="4" s="1"/>
  <c r="V71" i="4"/>
  <c r="W71" i="4" s="1"/>
  <c r="V72" i="4"/>
  <c r="W72" i="4" s="1"/>
  <c r="V73" i="4"/>
  <c r="W73" i="4" s="1"/>
  <c r="V74" i="4"/>
  <c r="W74" i="4" s="1"/>
  <c r="V75" i="4"/>
  <c r="V76" i="4"/>
  <c r="W76" i="4" s="1"/>
  <c r="V78" i="4"/>
  <c r="W78" i="4" s="1"/>
  <c r="V79" i="4"/>
  <c r="W79" i="4" s="1"/>
  <c r="V81" i="4"/>
  <c r="W81" i="4" s="1"/>
  <c r="V82" i="4"/>
  <c r="W82" i="4" s="1"/>
  <c r="V86" i="4"/>
  <c r="W86" i="4" s="1"/>
  <c r="V87" i="4"/>
  <c r="W87" i="4" s="1"/>
  <c r="V88" i="4"/>
  <c r="V89" i="4"/>
  <c r="W89" i="4" s="1"/>
  <c r="V91" i="4"/>
  <c r="W91" i="4" s="1"/>
  <c r="V92" i="4"/>
  <c r="W92" i="4" s="1"/>
  <c r="V93" i="4"/>
  <c r="V95" i="4"/>
  <c r="W95" i="4" s="1"/>
  <c r="V96" i="4"/>
  <c r="W96" i="4" s="1"/>
  <c r="V97" i="4"/>
  <c r="W97" i="4" s="1"/>
  <c r="V98" i="4"/>
  <c r="V99" i="4"/>
  <c r="W99" i="4" s="1"/>
  <c r="V100" i="4"/>
  <c r="W100" i="4" s="1"/>
  <c r="V102" i="4"/>
  <c r="W102" i="4" s="1"/>
  <c r="V103" i="4"/>
  <c r="W103" i="4" s="1"/>
  <c r="V104" i="4"/>
  <c r="W104" i="4" s="1"/>
  <c r="V105" i="4"/>
  <c r="V106" i="4"/>
  <c r="W106" i="4" s="1"/>
  <c r="V107" i="4"/>
  <c r="V108" i="4"/>
  <c r="W108" i="4" s="1"/>
  <c r="V109" i="4"/>
  <c r="W109" i="4" s="1"/>
  <c r="V110" i="4"/>
  <c r="W110" i="4" s="1"/>
  <c r="V111" i="4"/>
  <c r="W111" i="4" s="1"/>
  <c r="V113" i="4"/>
  <c r="W113" i="4" s="1"/>
  <c r="V114" i="4"/>
  <c r="W114" i="4" s="1"/>
  <c r="V115" i="4"/>
  <c r="V121" i="4"/>
  <c r="V122" i="4"/>
  <c r="W122" i="4" s="1"/>
  <c r="V126" i="4"/>
  <c r="W126" i="4" s="1"/>
  <c r="V127" i="4"/>
  <c r="W127" i="4" s="1"/>
  <c r="V129" i="4"/>
  <c r="W129" i="4" s="1"/>
  <c r="V130" i="4"/>
  <c r="W130" i="4" s="1"/>
  <c r="V132" i="4"/>
  <c r="W132" i="4" s="1"/>
  <c r="V133" i="4"/>
  <c r="W133" i="4" s="1"/>
  <c r="V134" i="4"/>
  <c r="V135" i="4"/>
  <c r="W135" i="4" s="1"/>
  <c r="V136" i="4"/>
  <c r="W136" i="4" s="1"/>
  <c r="V137" i="4"/>
  <c r="W137" i="4" s="1"/>
  <c r="V138" i="4"/>
  <c r="W138" i="4" s="1"/>
  <c r="V140" i="4"/>
  <c r="W140" i="4" s="1"/>
  <c r="V141" i="4"/>
  <c r="W141" i="4" s="1"/>
  <c r="V142" i="4"/>
  <c r="W142" i="4" s="1"/>
  <c r="V143" i="4"/>
  <c r="V144" i="4"/>
  <c r="W144" i="4" s="1"/>
  <c r="V145" i="4"/>
  <c r="W145" i="4" s="1"/>
  <c r="V146" i="4"/>
  <c r="W146" i="4" s="1"/>
  <c r="V147" i="4"/>
  <c r="V148" i="4"/>
  <c r="W148" i="4" s="1"/>
  <c r="V149" i="4"/>
  <c r="W149" i="4" s="1"/>
  <c r="V151" i="4"/>
  <c r="W151" i="4" s="1"/>
  <c r="V152" i="4"/>
  <c r="V153" i="4"/>
  <c r="W153" i="4" s="1"/>
  <c r="V154" i="4"/>
  <c r="W154" i="4" s="1"/>
  <c r="V155" i="4"/>
  <c r="W155" i="4" s="1"/>
  <c r="V157" i="4"/>
  <c r="W157" i="4" s="1"/>
  <c r="V158" i="4"/>
  <c r="W158" i="4" s="1"/>
  <c r="V159" i="4"/>
  <c r="W159" i="4" s="1"/>
  <c r="V160" i="4"/>
  <c r="W160" i="4" s="1"/>
  <c r="V161" i="4"/>
  <c r="V162" i="4"/>
  <c r="W162" i="4" s="1"/>
  <c r="V164" i="4"/>
  <c r="W164" i="4" s="1"/>
  <c r="V165" i="4"/>
  <c r="W165" i="4" s="1"/>
  <c r="V166" i="4"/>
  <c r="V167" i="4"/>
  <c r="W167" i="4" s="1"/>
  <c r="V168" i="4"/>
  <c r="W168" i="4" s="1"/>
  <c r="V169" i="4"/>
  <c r="W169" i="4" s="1"/>
  <c r="V170" i="4"/>
  <c r="V171" i="4"/>
  <c r="W171" i="4" s="1"/>
  <c r="V172" i="4"/>
  <c r="W172" i="4" s="1"/>
  <c r="V173" i="4"/>
  <c r="W173" i="4" s="1"/>
  <c r="V174" i="4"/>
  <c r="W174" i="4" s="1"/>
  <c r="V175" i="4"/>
  <c r="W175" i="4" s="1"/>
  <c r="V176" i="4"/>
  <c r="W176" i="4" s="1"/>
  <c r="V179" i="4"/>
  <c r="W179" i="4" s="1"/>
  <c r="V180" i="4"/>
  <c r="W180" i="4" s="1"/>
  <c r="V181" i="4"/>
  <c r="W181" i="4" s="1"/>
  <c r="V182" i="4"/>
  <c r="W182" i="4" s="1"/>
  <c r="V183" i="4"/>
  <c r="V186" i="4"/>
  <c r="W186" i="4" s="1"/>
  <c r="V187" i="4"/>
  <c r="W187" i="4" s="1"/>
  <c r="V189" i="4"/>
  <c r="V190" i="4"/>
  <c r="W190" i="4" s="1"/>
  <c r="V191" i="4"/>
  <c r="W191" i="4" s="1"/>
  <c r="V193" i="4"/>
  <c r="W193" i="4" s="1"/>
  <c r="V194" i="4"/>
  <c r="V195" i="4"/>
  <c r="W195" i="4" s="1"/>
  <c r="V196" i="4"/>
  <c r="W196" i="4" s="1"/>
  <c r="V197" i="4"/>
  <c r="W197" i="4" s="1"/>
  <c r="V198" i="4"/>
  <c r="W198" i="4" s="1"/>
  <c r="V200" i="4"/>
  <c r="W200" i="4" s="1"/>
  <c r="V201" i="4"/>
  <c r="W201" i="4" s="1"/>
  <c r="V202" i="4"/>
  <c r="W202" i="4" s="1"/>
  <c r="V203" i="4"/>
  <c r="W203" i="4" s="1"/>
  <c r="V204" i="4"/>
  <c r="W204" i="4" s="1"/>
  <c r="V205" i="4"/>
  <c r="V206" i="4"/>
  <c r="V207" i="4"/>
  <c r="W207" i="4" s="1"/>
  <c r="V208" i="4"/>
  <c r="W208" i="4" s="1"/>
  <c r="V209" i="4"/>
  <c r="W209" i="4" s="1"/>
  <c r="V210" i="4"/>
  <c r="W210" i="4" s="1"/>
  <c r="V211" i="4"/>
  <c r="W211" i="4" s="1"/>
  <c r="V212" i="4"/>
  <c r="V213" i="4"/>
  <c r="W213" i="4" s="1"/>
  <c r="V215" i="4"/>
  <c r="W215" i="4" s="1"/>
  <c r="V216" i="4"/>
  <c r="W216" i="4" s="1"/>
  <c r="V217" i="4"/>
  <c r="W217" i="4" s="1"/>
  <c r="V218" i="4"/>
  <c r="W218" i="4" s="1"/>
  <c r="V228" i="4"/>
  <c r="W228" i="4" s="1"/>
  <c r="V229" i="4"/>
  <c r="W229" i="4" s="1"/>
  <c r="V230" i="4"/>
  <c r="W230" i="4" s="1"/>
  <c r="V232" i="4"/>
  <c r="W232" i="4" s="1"/>
  <c r="V233" i="4"/>
  <c r="W233" i="4" s="1"/>
  <c r="V234" i="4"/>
  <c r="W234" i="4" s="1"/>
  <c r="V235" i="4"/>
  <c r="W235" i="4" s="1"/>
  <c r="V236" i="4"/>
  <c r="W236" i="4" s="1"/>
  <c r="V238" i="4"/>
  <c r="W238" i="4" s="1"/>
  <c r="V239" i="4"/>
  <c r="W239" i="4" s="1"/>
  <c r="V241" i="4"/>
  <c r="V242" i="4"/>
  <c r="V243" i="4"/>
  <c r="V244" i="4"/>
  <c r="W244" i="4" s="1"/>
  <c r="V245" i="4"/>
  <c r="W245" i="4" s="1"/>
  <c r="V246" i="4"/>
  <c r="W246" i="4" s="1"/>
  <c r="V247" i="4"/>
  <c r="W247" i="4" s="1"/>
  <c r="V248" i="4"/>
  <c r="V249" i="4"/>
  <c r="W249" i="4" s="1"/>
  <c r="V250" i="4"/>
  <c r="W250" i="4" s="1"/>
  <c r="V251" i="4"/>
  <c r="W251" i="4" s="1"/>
  <c r="V252" i="4"/>
  <c r="W252" i="4" s="1"/>
  <c r="V253" i="4"/>
  <c r="W253" i="4" s="1"/>
  <c r="V254" i="4"/>
  <c r="W254" i="4" s="1"/>
  <c r="V255" i="4"/>
  <c r="W255" i="4" s="1"/>
  <c r="V257" i="4"/>
  <c r="W257" i="4" s="1"/>
  <c r="V258" i="4"/>
  <c r="V259" i="4"/>
  <c r="W259" i="4" s="1"/>
  <c r="V260" i="4"/>
  <c r="W260" i="4" s="1"/>
  <c r="V261" i="4"/>
  <c r="W261" i="4" s="1"/>
  <c r="V262" i="4"/>
  <c r="W262" i="4" s="1"/>
  <c r="V263" i="4"/>
  <c r="W263" i="4" s="1"/>
  <c r="V264" i="4"/>
  <c r="W264" i="4" s="1"/>
  <c r="V265" i="4"/>
  <c r="W265" i="4" s="1"/>
  <c r="V266" i="4"/>
  <c r="W266" i="4" s="1"/>
  <c r="V267" i="4"/>
  <c r="W267" i="4" s="1"/>
  <c r="V268" i="4"/>
  <c r="W268" i="4" s="1"/>
  <c r="V269" i="4"/>
  <c r="W269" i="4" s="1"/>
  <c r="V270" i="4"/>
  <c r="W270" i="4" s="1"/>
  <c r="V271" i="4"/>
  <c r="W271" i="4" s="1"/>
  <c r="V272" i="4"/>
  <c r="W272" i="4" s="1"/>
  <c r="V273" i="4"/>
  <c r="V274" i="4"/>
  <c r="V275" i="4"/>
  <c r="W275" i="4" s="1"/>
  <c r="V276" i="4"/>
  <c r="W276" i="4" s="1"/>
  <c r="V277" i="4"/>
  <c r="V278" i="4"/>
  <c r="W278" i="4" s="1"/>
  <c r="V279" i="4"/>
  <c r="W279" i="4" s="1"/>
  <c r="V280" i="4"/>
  <c r="W280" i="4" s="1"/>
  <c r="V281" i="4"/>
  <c r="W281" i="4" s="1"/>
  <c r="V282" i="4"/>
  <c r="V283" i="4"/>
  <c r="W283" i="4" s="1"/>
  <c r="V284" i="4"/>
  <c r="W284" i="4" s="1"/>
  <c r="V285" i="4"/>
  <c r="W285" i="4" s="1"/>
  <c r="V286" i="4"/>
  <c r="W286" i="4" s="1"/>
  <c r="V287" i="4"/>
  <c r="W287" i="4" s="1"/>
  <c r="V288" i="4"/>
  <c r="W288" i="4" s="1"/>
  <c r="V289" i="4"/>
  <c r="W289" i="4" s="1"/>
  <c r="V290" i="4"/>
  <c r="W290" i="4" s="1"/>
  <c r="V291" i="4"/>
  <c r="W291" i="4" s="1"/>
  <c r="V292" i="4"/>
  <c r="W292" i="4" s="1"/>
  <c r="V294" i="4"/>
  <c r="V295" i="4"/>
  <c r="W295" i="4" s="1"/>
  <c r="V296" i="4"/>
  <c r="W296" i="4" s="1"/>
  <c r="V297" i="4"/>
  <c r="W297" i="4" s="1"/>
  <c r="V298" i="4"/>
  <c r="W298" i="4" s="1"/>
  <c r="V299" i="4"/>
  <c r="V301" i="4"/>
  <c r="W301" i="4" s="1"/>
  <c r="V302" i="4"/>
  <c r="W302" i="4" s="1"/>
  <c r="V303" i="4"/>
  <c r="W303" i="4" s="1"/>
  <c r="V304" i="4"/>
  <c r="W304" i="4" s="1"/>
  <c r="V305" i="4"/>
  <c r="W305" i="4" s="1"/>
  <c r="V306" i="4"/>
  <c r="W306" i="4" s="1"/>
  <c r="V307" i="4"/>
  <c r="W307" i="4" s="1"/>
  <c r="V309" i="4"/>
  <c r="V5" i="4"/>
  <c r="V4" i="4"/>
  <c r="W4" i="4" s="1"/>
  <c r="R6" i="4"/>
  <c r="R12" i="4"/>
  <c r="R13" i="4"/>
  <c r="R15" i="4"/>
  <c r="R16" i="4"/>
  <c r="R17" i="4"/>
  <c r="R18" i="4"/>
  <c r="R20" i="4"/>
  <c r="R21" i="4"/>
  <c r="R22" i="4"/>
  <c r="R25" i="4"/>
  <c r="R26" i="4"/>
  <c r="R27" i="4"/>
  <c r="R28" i="4"/>
  <c r="R29" i="4"/>
  <c r="R31" i="4"/>
  <c r="R32" i="4"/>
  <c r="R33" i="4"/>
  <c r="R34" i="4"/>
  <c r="R35" i="4"/>
  <c r="R37" i="4"/>
  <c r="R38" i="4"/>
  <c r="R42" i="4"/>
  <c r="R43" i="4"/>
  <c r="R45" i="4"/>
  <c r="R46" i="4"/>
  <c r="R47" i="4"/>
  <c r="R49" i="4"/>
  <c r="R50" i="4"/>
  <c r="R51" i="4"/>
  <c r="R52" i="4"/>
  <c r="R54" i="4"/>
  <c r="R56" i="4"/>
  <c r="R57" i="4"/>
  <c r="R58" i="4"/>
  <c r="R59" i="4"/>
  <c r="R60" i="4"/>
  <c r="R61" i="4"/>
  <c r="R62" i="4"/>
  <c r="R63" i="4"/>
  <c r="R64" i="4"/>
  <c r="R66" i="4"/>
  <c r="R67" i="4"/>
  <c r="R68" i="4"/>
  <c r="R69" i="4"/>
  <c r="R70" i="4"/>
  <c r="R71" i="4"/>
  <c r="R72" i="4"/>
  <c r="R73" i="4"/>
  <c r="R74" i="4"/>
  <c r="R75" i="4"/>
  <c r="R76" i="4"/>
  <c r="R78" i="4"/>
  <c r="R79" i="4"/>
  <c r="R81" i="4"/>
  <c r="R82" i="4"/>
  <c r="R86" i="4"/>
  <c r="R87" i="4"/>
  <c r="R88" i="4"/>
  <c r="R89" i="4"/>
  <c r="R91" i="4"/>
  <c r="R92" i="4"/>
  <c r="R93" i="4"/>
  <c r="R95" i="4"/>
  <c r="R96" i="4"/>
  <c r="R97" i="4"/>
  <c r="R98" i="4"/>
  <c r="R99" i="4"/>
  <c r="R100" i="4"/>
  <c r="R102" i="4"/>
  <c r="R103" i="4"/>
  <c r="R104" i="4"/>
  <c r="R105" i="4"/>
  <c r="R106" i="4"/>
  <c r="R107" i="4"/>
  <c r="R108" i="4"/>
  <c r="R109" i="4"/>
  <c r="R110" i="4"/>
  <c r="R111" i="4"/>
  <c r="R113" i="4"/>
  <c r="R114" i="4"/>
  <c r="R115" i="4"/>
  <c r="R121" i="4"/>
  <c r="R122" i="4"/>
  <c r="R126" i="4"/>
  <c r="R127" i="4"/>
  <c r="R129" i="4"/>
  <c r="R130" i="4"/>
  <c r="R132" i="4"/>
  <c r="R133" i="4"/>
  <c r="R134" i="4"/>
  <c r="R135" i="4"/>
  <c r="R136" i="4"/>
  <c r="R137" i="4"/>
  <c r="R138" i="4"/>
  <c r="R140" i="4"/>
  <c r="R141" i="4"/>
  <c r="R142" i="4"/>
  <c r="R143" i="4"/>
  <c r="R144" i="4"/>
  <c r="R145" i="4"/>
  <c r="R146" i="4"/>
  <c r="R147" i="4"/>
  <c r="R148" i="4"/>
  <c r="R149" i="4"/>
  <c r="R151" i="4"/>
  <c r="R152" i="4"/>
  <c r="R153" i="4"/>
  <c r="R154" i="4"/>
  <c r="R155" i="4"/>
  <c r="R157" i="4"/>
  <c r="R158" i="4"/>
  <c r="R159" i="4"/>
  <c r="R160" i="4"/>
  <c r="R161" i="4"/>
  <c r="R162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9" i="4"/>
  <c r="R180" i="4"/>
  <c r="R181" i="4"/>
  <c r="R182" i="4"/>
  <c r="R183" i="4"/>
  <c r="R186" i="4"/>
  <c r="R187" i="4"/>
  <c r="R189" i="4"/>
  <c r="R190" i="4"/>
  <c r="R191" i="4"/>
  <c r="R193" i="4"/>
  <c r="R194" i="4"/>
  <c r="R195" i="4"/>
  <c r="R196" i="4"/>
  <c r="R197" i="4"/>
  <c r="R198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5" i="4"/>
  <c r="R216" i="4"/>
  <c r="R217" i="4"/>
  <c r="R218" i="4"/>
  <c r="R228" i="4"/>
  <c r="R229" i="4"/>
  <c r="R230" i="4"/>
  <c r="R232" i="4"/>
  <c r="R233" i="4"/>
  <c r="R234" i="4"/>
  <c r="R235" i="4"/>
  <c r="R236" i="4"/>
  <c r="R238" i="4"/>
  <c r="R239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4" i="4"/>
  <c r="R295" i="4"/>
  <c r="R296" i="4"/>
  <c r="R297" i="4"/>
  <c r="R298" i="4"/>
  <c r="R299" i="4"/>
  <c r="R301" i="4"/>
  <c r="R302" i="4"/>
  <c r="R303" i="4"/>
  <c r="R304" i="4"/>
  <c r="R305" i="4"/>
  <c r="R306" i="4"/>
  <c r="R307" i="4"/>
  <c r="R309" i="4"/>
  <c r="R5" i="4"/>
  <c r="R4" i="4"/>
  <c r="O6" i="4"/>
  <c r="P6" i="4" s="1"/>
  <c r="O12" i="4"/>
  <c r="P12" i="4" s="1"/>
  <c r="O13" i="4"/>
  <c r="P13" i="4" s="1"/>
  <c r="O15" i="4"/>
  <c r="P15" i="4" s="1"/>
  <c r="O16" i="4"/>
  <c r="P16" i="4" s="1"/>
  <c r="O17" i="4"/>
  <c r="P17" i="4" s="1"/>
  <c r="O18" i="4"/>
  <c r="P18" i="4" s="1"/>
  <c r="O20" i="4"/>
  <c r="P20" i="4" s="1"/>
  <c r="O21" i="4"/>
  <c r="P21" i="4" s="1"/>
  <c r="O22" i="4"/>
  <c r="P22" i="4" s="1"/>
  <c r="O25" i="4"/>
  <c r="P25" i="4" s="1"/>
  <c r="O26" i="4"/>
  <c r="P26" i="4" s="1"/>
  <c r="O27" i="4"/>
  <c r="P27" i="4" s="1"/>
  <c r="O28" i="4"/>
  <c r="P28" i="4" s="1"/>
  <c r="O29" i="4"/>
  <c r="P29" i="4" s="1"/>
  <c r="O31" i="4"/>
  <c r="P31" i="4" s="1"/>
  <c r="O32" i="4"/>
  <c r="P32" i="4" s="1"/>
  <c r="O33" i="4"/>
  <c r="P33" i="4" s="1"/>
  <c r="O34" i="4"/>
  <c r="P34" i="4" s="1"/>
  <c r="O35" i="4"/>
  <c r="P35" i="4" s="1"/>
  <c r="O37" i="4"/>
  <c r="P37" i="4" s="1"/>
  <c r="O38" i="4"/>
  <c r="P38" i="4" s="1"/>
  <c r="O42" i="4"/>
  <c r="P42" i="4" s="1"/>
  <c r="O43" i="4"/>
  <c r="P43" i="4" s="1"/>
  <c r="O45" i="4"/>
  <c r="P45" i="4" s="1"/>
  <c r="O46" i="4"/>
  <c r="P46" i="4" s="1"/>
  <c r="O47" i="4"/>
  <c r="P47" i="4" s="1"/>
  <c r="O49" i="4"/>
  <c r="P49" i="4" s="1"/>
  <c r="O50" i="4"/>
  <c r="P50" i="4" s="1"/>
  <c r="O51" i="4"/>
  <c r="P51" i="4" s="1"/>
  <c r="O52" i="4"/>
  <c r="P52" i="4" s="1"/>
  <c r="O54" i="4"/>
  <c r="P54" i="4" s="1"/>
  <c r="O56" i="4"/>
  <c r="P56" i="4" s="1"/>
  <c r="O57" i="4"/>
  <c r="P57" i="4" s="1"/>
  <c r="O58" i="4"/>
  <c r="P58" i="4" s="1"/>
  <c r="O59" i="4"/>
  <c r="P59" i="4" s="1"/>
  <c r="O60" i="4"/>
  <c r="P60" i="4" s="1"/>
  <c r="O61" i="4"/>
  <c r="P61" i="4" s="1"/>
  <c r="O62" i="4"/>
  <c r="P62" i="4" s="1"/>
  <c r="O63" i="4"/>
  <c r="P63" i="4" s="1"/>
  <c r="O64" i="4"/>
  <c r="P64" i="4" s="1"/>
  <c r="O66" i="4"/>
  <c r="P66" i="4" s="1"/>
  <c r="O67" i="4"/>
  <c r="P67" i="4" s="1"/>
  <c r="O68" i="4"/>
  <c r="O69" i="4"/>
  <c r="P69" i="4" s="1"/>
  <c r="O70" i="4"/>
  <c r="P70" i="4" s="1"/>
  <c r="O71" i="4"/>
  <c r="P71" i="4" s="1"/>
  <c r="O72" i="4"/>
  <c r="P72" i="4" s="1"/>
  <c r="O73" i="4"/>
  <c r="P73" i="4" s="1"/>
  <c r="O74" i="4"/>
  <c r="P74" i="4" s="1"/>
  <c r="O75" i="4"/>
  <c r="P75" i="4" s="1"/>
  <c r="O76" i="4"/>
  <c r="O78" i="4"/>
  <c r="P78" i="4" s="1"/>
  <c r="O79" i="4"/>
  <c r="P79" i="4" s="1"/>
  <c r="O81" i="4"/>
  <c r="P81" i="4" s="1"/>
  <c r="O82" i="4"/>
  <c r="P82" i="4" s="1"/>
  <c r="O86" i="4"/>
  <c r="P86" i="4" s="1"/>
  <c r="O87" i="4"/>
  <c r="P87" i="4" s="1"/>
  <c r="O88" i="4"/>
  <c r="P88" i="4" s="1"/>
  <c r="O89" i="4"/>
  <c r="P89" i="4" s="1"/>
  <c r="O91" i="4"/>
  <c r="P91" i="4" s="1"/>
  <c r="O92" i="4"/>
  <c r="P92" i="4" s="1"/>
  <c r="O93" i="4"/>
  <c r="P93" i="4" s="1"/>
  <c r="O95" i="4"/>
  <c r="P95" i="4" s="1"/>
  <c r="O96" i="4"/>
  <c r="P96" i="4" s="1"/>
  <c r="O97" i="4"/>
  <c r="P97" i="4" s="1"/>
  <c r="O98" i="4"/>
  <c r="P98" i="4" s="1"/>
  <c r="O99" i="4"/>
  <c r="P99" i="4" s="1"/>
  <c r="O100" i="4"/>
  <c r="P100" i="4" s="1"/>
  <c r="O102" i="4"/>
  <c r="P102" i="4" s="1"/>
  <c r="O103" i="4"/>
  <c r="P103" i="4" s="1"/>
  <c r="O104" i="4"/>
  <c r="P104" i="4" s="1"/>
  <c r="O105" i="4"/>
  <c r="P105" i="4" s="1"/>
  <c r="O106" i="4"/>
  <c r="P106" i="4" s="1"/>
  <c r="O107" i="4"/>
  <c r="P107" i="4" s="1"/>
  <c r="O108" i="4"/>
  <c r="O109" i="4"/>
  <c r="P109" i="4" s="1"/>
  <c r="O110" i="4"/>
  <c r="P110" i="4" s="1"/>
  <c r="O111" i="4"/>
  <c r="P111" i="4" s="1"/>
  <c r="O113" i="4"/>
  <c r="P113" i="4" s="1"/>
  <c r="O114" i="4"/>
  <c r="P114" i="4" s="1"/>
  <c r="O115" i="4"/>
  <c r="P115" i="4" s="1"/>
  <c r="O121" i="4"/>
  <c r="P121" i="4" s="1"/>
  <c r="O122" i="4"/>
  <c r="P122" i="4" s="1"/>
  <c r="O126" i="4"/>
  <c r="P126" i="4" s="1"/>
  <c r="O127" i="4"/>
  <c r="P127" i="4" s="1"/>
  <c r="O129" i="4"/>
  <c r="P129" i="4" s="1"/>
  <c r="O130" i="4"/>
  <c r="P130" i="4" s="1"/>
  <c r="O132" i="4"/>
  <c r="O133" i="4"/>
  <c r="P133" i="4" s="1"/>
  <c r="O134" i="4"/>
  <c r="P134" i="4" s="1"/>
  <c r="O135" i="4"/>
  <c r="P135" i="4" s="1"/>
  <c r="O136" i="4"/>
  <c r="P136" i="4" s="1"/>
  <c r="O137" i="4"/>
  <c r="P137" i="4" s="1"/>
  <c r="O138" i="4"/>
  <c r="P138" i="4" s="1"/>
  <c r="O140" i="4"/>
  <c r="O141" i="4"/>
  <c r="P141" i="4" s="1"/>
  <c r="O142" i="4"/>
  <c r="P142" i="4" s="1"/>
  <c r="O143" i="4"/>
  <c r="P143" i="4" s="1"/>
  <c r="O144" i="4"/>
  <c r="P144" i="4" s="1"/>
  <c r="O145" i="4"/>
  <c r="P145" i="4" s="1"/>
  <c r="O146" i="4"/>
  <c r="P146" i="4" s="1"/>
  <c r="O147" i="4"/>
  <c r="P147" i="4" s="1"/>
  <c r="O148" i="4"/>
  <c r="O149" i="4"/>
  <c r="P149" i="4" s="1"/>
  <c r="O151" i="4"/>
  <c r="P151" i="4" s="1"/>
  <c r="O152" i="4"/>
  <c r="P152" i="4" s="1"/>
  <c r="O153" i="4"/>
  <c r="P153" i="4" s="1"/>
  <c r="O154" i="4"/>
  <c r="P154" i="4" s="1"/>
  <c r="O155" i="4"/>
  <c r="P155" i="4" s="1"/>
  <c r="O157" i="4"/>
  <c r="P157" i="4" s="1"/>
  <c r="O158" i="4"/>
  <c r="P158" i="4" s="1"/>
  <c r="O159" i="4"/>
  <c r="P159" i="4" s="1"/>
  <c r="O160" i="4"/>
  <c r="P160" i="4" s="1"/>
  <c r="O161" i="4"/>
  <c r="P161" i="4" s="1"/>
  <c r="O162" i="4"/>
  <c r="O164" i="4"/>
  <c r="O165" i="4"/>
  <c r="P165" i="4" s="1"/>
  <c r="O166" i="4"/>
  <c r="P166" i="4" s="1"/>
  <c r="O167" i="4"/>
  <c r="P167" i="4" s="1"/>
  <c r="O168" i="4"/>
  <c r="P168" i="4" s="1"/>
  <c r="O169" i="4"/>
  <c r="P169" i="4" s="1"/>
  <c r="O170" i="4"/>
  <c r="P170" i="4" s="1"/>
  <c r="O171" i="4"/>
  <c r="O172" i="4"/>
  <c r="O173" i="4"/>
  <c r="P173" i="4" s="1"/>
  <c r="O174" i="4"/>
  <c r="P174" i="4" s="1"/>
  <c r="O175" i="4"/>
  <c r="P175" i="4" s="1"/>
  <c r="O176" i="4"/>
  <c r="P176" i="4" s="1"/>
  <c r="O177" i="4"/>
  <c r="P177" i="4" s="1"/>
  <c r="O179" i="4"/>
  <c r="P179" i="4" s="1"/>
  <c r="O180" i="4"/>
  <c r="O181" i="4"/>
  <c r="P181" i="4" s="1"/>
  <c r="O182" i="4"/>
  <c r="P182" i="4" s="1"/>
  <c r="O183" i="4"/>
  <c r="P183" i="4" s="1"/>
  <c r="O184" i="4"/>
  <c r="P184" i="4" s="1"/>
  <c r="O186" i="4"/>
  <c r="P186" i="4" s="1"/>
  <c r="O187" i="4"/>
  <c r="P187" i="4" s="1"/>
  <c r="O189" i="4"/>
  <c r="P189" i="4" s="1"/>
  <c r="O190" i="4"/>
  <c r="P190" i="4" s="1"/>
  <c r="O191" i="4"/>
  <c r="P191" i="4" s="1"/>
  <c r="O193" i="4"/>
  <c r="P193" i="4" s="1"/>
  <c r="O194" i="4"/>
  <c r="P194" i="4" s="1"/>
  <c r="O195" i="4"/>
  <c r="P195" i="4" s="1"/>
  <c r="O196" i="4"/>
  <c r="O197" i="4"/>
  <c r="P197" i="4" s="1"/>
  <c r="O198" i="4"/>
  <c r="P198" i="4" s="1"/>
  <c r="O200" i="4"/>
  <c r="P200" i="4" s="1"/>
  <c r="O201" i="4"/>
  <c r="P201" i="4" s="1"/>
  <c r="O202" i="4"/>
  <c r="P202" i="4" s="1"/>
  <c r="O203" i="4"/>
  <c r="P203" i="4" s="1"/>
  <c r="O204" i="4"/>
  <c r="O205" i="4"/>
  <c r="P205" i="4" s="1"/>
  <c r="O206" i="4"/>
  <c r="P206" i="4" s="1"/>
  <c r="O207" i="4"/>
  <c r="P207" i="4" s="1"/>
  <c r="O208" i="4"/>
  <c r="P208" i="4" s="1"/>
  <c r="O209" i="4"/>
  <c r="P209" i="4" s="1"/>
  <c r="O210" i="4"/>
  <c r="P210" i="4" s="1"/>
  <c r="O211" i="4"/>
  <c r="P211" i="4" s="1"/>
  <c r="O212" i="4"/>
  <c r="O213" i="4"/>
  <c r="P213" i="4" s="1"/>
  <c r="O215" i="4"/>
  <c r="P215" i="4" s="1"/>
  <c r="O216" i="4"/>
  <c r="P216" i="4" s="1"/>
  <c r="O217" i="4"/>
  <c r="P217" i="4" s="1"/>
  <c r="O218" i="4"/>
  <c r="P218" i="4" s="1"/>
  <c r="O228" i="4"/>
  <c r="O229" i="4"/>
  <c r="P229" i="4" s="1"/>
  <c r="O230" i="4"/>
  <c r="P230" i="4" s="1"/>
  <c r="O232" i="4"/>
  <c r="P232" i="4" s="1"/>
  <c r="O233" i="4"/>
  <c r="P233" i="4" s="1"/>
  <c r="O234" i="4"/>
  <c r="P234" i="4" s="1"/>
  <c r="O235" i="4"/>
  <c r="O236" i="4"/>
  <c r="O238" i="4"/>
  <c r="P238" i="4" s="1"/>
  <c r="O239" i="4"/>
  <c r="P239" i="4" s="1"/>
  <c r="O241" i="4"/>
  <c r="P241" i="4" s="1"/>
  <c r="O242" i="4"/>
  <c r="P242" i="4" s="1"/>
  <c r="O243" i="4"/>
  <c r="P243" i="4" s="1"/>
  <c r="O244" i="4"/>
  <c r="O245" i="4"/>
  <c r="P245" i="4" s="1"/>
  <c r="O246" i="4"/>
  <c r="P246" i="4" s="1"/>
  <c r="O247" i="4"/>
  <c r="P247" i="4" s="1"/>
  <c r="O248" i="4"/>
  <c r="P248" i="4" s="1"/>
  <c r="O249" i="4"/>
  <c r="P249" i="4" s="1"/>
  <c r="O250" i="4"/>
  <c r="P250" i="4" s="1"/>
  <c r="O251" i="4"/>
  <c r="P251" i="4" s="1"/>
  <c r="O252" i="4"/>
  <c r="O253" i="4"/>
  <c r="P253" i="4" s="1"/>
  <c r="O254" i="4"/>
  <c r="P254" i="4" s="1"/>
  <c r="O255" i="4"/>
  <c r="P255" i="4" s="1"/>
  <c r="O257" i="4"/>
  <c r="P257" i="4" s="1"/>
  <c r="O258" i="4"/>
  <c r="P258" i="4" s="1"/>
  <c r="O259" i="4"/>
  <c r="P259" i="4" s="1"/>
  <c r="O260" i="4"/>
  <c r="P260" i="4" s="1"/>
  <c r="O261" i="4"/>
  <c r="P261" i="4" s="1"/>
  <c r="O262" i="4"/>
  <c r="P262" i="4" s="1"/>
  <c r="O263" i="4"/>
  <c r="P263" i="4" s="1"/>
  <c r="O264" i="4"/>
  <c r="P264" i="4" s="1"/>
  <c r="O265" i="4"/>
  <c r="P265" i="4" s="1"/>
  <c r="O266" i="4"/>
  <c r="P266" i="4" s="1"/>
  <c r="O267" i="4"/>
  <c r="P267" i="4" s="1"/>
  <c r="O268" i="4"/>
  <c r="P268" i="4" s="1"/>
  <c r="O269" i="4"/>
  <c r="P269" i="4" s="1"/>
  <c r="O270" i="4"/>
  <c r="P270" i="4" s="1"/>
  <c r="O271" i="4"/>
  <c r="P271" i="4" s="1"/>
  <c r="O272" i="4"/>
  <c r="P272" i="4" s="1"/>
  <c r="O273" i="4"/>
  <c r="P273" i="4" s="1"/>
  <c r="O274" i="4"/>
  <c r="P274" i="4" s="1"/>
  <c r="O275" i="4"/>
  <c r="P275" i="4" s="1"/>
  <c r="O276" i="4"/>
  <c r="P276" i="4" s="1"/>
  <c r="O277" i="4"/>
  <c r="P277" i="4" s="1"/>
  <c r="O278" i="4"/>
  <c r="P278" i="4" s="1"/>
  <c r="O279" i="4"/>
  <c r="P279" i="4" s="1"/>
  <c r="O280" i="4"/>
  <c r="P280" i="4" s="1"/>
  <c r="O281" i="4"/>
  <c r="P281" i="4" s="1"/>
  <c r="O282" i="4"/>
  <c r="P282" i="4" s="1"/>
  <c r="O283" i="4"/>
  <c r="P283" i="4" s="1"/>
  <c r="O284" i="4"/>
  <c r="P284" i="4" s="1"/>
  <c r="O285" i="4"/>
  <c r="P285" i="4" s="1"/>
  <c r="O286" i="4"/>
  <c r="P286" i="4" s="1"/>
  <c r="O287" i="4"/>
  <c r="P287" i="4" s="1"/>
  <c r="O288" i="4"/>
  <c r="P288" i="4" s="1"/>
  <c r="O289" i="4"/>
  <c r="P289" i="4" s="1"/>
  <c r="O290" i="4"/>
  <c r="P290" i="4" s="1"/>
  <c r="O291" i="4"/>
  <c r="P291" i="4" s="1"/>
  <c r="O292" i="4"/>
  <c r="P292" i="4" s="1"/>
  <c r="O294" i="4"/>
  <c r="P294" i="4" s="1"/>
  <c r="O295" i="4"/>
  <c r="P295" i="4" s="1"/>
  <c r="O296" i="4"/>
  <c r="P296" i="4" s="1"/>
  <c r="O297" i="4"/>
  <c r="P297" i="4" s="1"/>
  <c r="O298" i="4"/>
  <c r="P298" i="4" s="1"/>
  <c r="O299" i="4"/>
  <c r="P299" i="4" s="1"/>
  <c r="O301" i="4"/>
  <c r="P301" i="4" s="1"/>
  <c r="O302" i="4"/>
  <c r="P302" i="4" s="1"/>
  <c r="O303" i="4"/>
  <c r="P303" i="4" s="1"/>
  <c r="O304" i="4"/>
  <c r="P304" i="4" s="1"/>
  <c r="O305" i="4"/>
  <c r="P305" i="4" s="1"/>
  <c r="O306" i="4"/>
  <c r="P306" i="4" s="1"/>
  <c r="O307" i="4"/>
  <c r="P307" i="4" s="1"/>
  <c r="O309" i="4"/>
  <c r="P309" i="4" s="1"/>
  <c r="O5" i="4"/>
  <c r="P5" i="4" s="1"/>
  <c r="O4" i="4"/>
  <c r="P4" i="4" s="1"/>
  <c r="L6" i="4"/>
  <c r="M6" i="4" s="1"/>
  <c r="L12" i="4"/>
  <c r="M12" i="4" s="1"/>
  <c r="L13" i="4"/>
  <c r="M13" i="4" s="1"/>
  <c r="L15" i="4"/>
  <c r="M15" i="4" s="1"/>
  <c r="L16" i="4"/>
  <c r="M16" i="4" s="1"/>
  <c r="L17" i="4"/>
  <c r="M17" i="4" s="1"/>
  <c r="L18" i="4"/>
  <c r="M18" i="4" s="1"/>
  <c r="L20" i="4"/>
  <c r="M20" i="4" s="1"/>
  <c r="L21" i="4"/>
  <c r="M21" i="4" s="1"/>
  <c r="L22" i="4"/>
  <c r="M22" i="4" s="1"/>
  <c r="L25" i="4"/>
  <c r="M25" i="4" s="1"/>
  <c r="L26" i="4"/>
  <c r="M26" i="4" s="1"/>
  <c r="L27" i="4"/>
  <c r="M27" i="4" s="1"/>
  <c r="L28" i="4"/>
  <c r="M28" i="4" s="1"/>
  <c r="L29" i="4"/>
  <c r="M29" i="4" s="1"/>
  <c r="L31" i="4"/>
  <c r="M31" i="4" s="1"/>
  <c r="L32" i="4"/>
  <c r="M32" i="4" s="1"/>
  <c r="L33" i="4"/>
  <c r="M33" i="4" s="1"/>
  <c r="L34" i="4"/>
  <c r="M34" i="4" s="1"/>
  <c r="L35" i="4"/>
  <c r="M35" i="4" s="1"/>
  <c r="L37" i="4"/>
  <c r="M37" i="4" s="1"/>
  <c r="L38" i="4"/>
  <c r="M38" i="4" s="1"/>
  <c r="L42" i="4"/>
  <c r="M42" i="4" s="1"/>
  <c r="L43" i="4"/>
  <c r="M43" i="4" s="1"/>
  <c r="L45" i="4"/>
  <c r="M45" i="4" s="1"/>
  <c r="L46" i="4"/>
  <c r="M46" i="4" s="1"/>
  <c r="L47" i="4"/>
  <c r="M47" i="4" s="1"/>
  <c r="L49" i="4"/>
  <c r="M49" i="4" s="1"/>
  <c r="L50" i="4"/>
  <c r="M50" i="4" s="1"/>
  <c r="L51" i="4"/>
  <c r="M51" i="4" s="1"/>
  <c r="L52" i="4"/>
  <c r="M52" i="4" s="1"/>
  <c r="L54" i="4"/>
  <c r="M54" i="4" s="1"/>
  <c r="L56" i="4"/>
  <c r="M56" i="4" s="1"/>
  <c r="L57" i="4"/>
  <c r="M57" i="4" s="1"/>
  <c r="L58" i="4"/>
  <c r="M58" i="4" s="1"/>
  <c r="L59" i="4"/>
  <c r="M59" i="4" s="1"/>
  <c r="L60" i="4"/>
  <c r="M60" i="4" s="1"/>
  <c r="L61" i="4"/>
  <c r="M61" i="4" s="1"/>
  <c r="L62" i="4"/>
  <c r="M62" i="4" s="1"/>
  <c r="L63" i="4"/>
  <c r="M63" i="4" s="1"/>
  <c r="L64" i="4"/>
  <c r="M64" i="4" s="1"/>
  <c r="L66" i="4"/>
  <c r="M66" i="4" s="1"/>
  <c r="L67" i="4"/>
  <c r="M67" i="4" s="1"/>
  <c r="L68" i="4"/>
  <c r="M68" i="4" s="1"/>
  <c r="L69" i="4"/>
  <c r="M69" i="4" s="1"/>
  <c r="L70" i="4"/>
  <c r="M70" i="4" s="1"/>
  <c r="L71" i="4"/>
  <c r="M71" i="4" s="1"/>
  <c r="L72" i="4"/>
  <c r="M72" i="4" s="1"/>
  <c r="L73" i="4"/>
  <c r="M73" i="4" s="1"/>
  <c r="L74" i="4"/>
  <c r="M74" i="4" s="1"/>
  <c r="L75" i="4"/>
  <c r="M75" i="4" s="1"/>
  <c r="L76" i="4"/>
  <c r="M76" i="4" s="1"/>
  <c r="L78" i="4"/>
  <c r="M78" i="4" s="1"/>
  <c r="L79" i="4"/>
  <c r="M79" i="4" s="1"/>
  <c r="L81" i="4"/>
  <c r="M81" i="4" s="1"/>
  <c r="L82" i="4"/>
  <c r="M82" i="4" s="1"/>
  <c r="L86" i="4"/>
  <c r="M86" i="4" s="1"/>
  <c r="L87" i="4"/>
  <c r="M87" i="4" s="1"/>
  <c r="L88" i="4"/>
  <c r="M88" i="4" s="1"/>
  <c r="L89" i="4"/>
  <c r="M89" i="4" s="1"/>
  <c r="L91" i="4"/>
  <c r="M91" i="4" s="1"/>
  <c r="L92" i="4"/>
  <c r="M92" i="4" s="1"/>
  <c r="L93" i="4"/>
  <c r="M93" i="4" s="1"/>
  <c r="L95" i="4"/>
  <c r="M95" i="4" s="1"/>
  <c r="L96" i="4"/>
  <c r="M96" i="4" s="1"/>
  <c r="L97" i="4"/>
  <c r="M97" i="4" s="1"/>
  <c r="L98" i="4"/>
  <c r="M98" i="4" s="1"/>
  <c r="L99" i="4"/>
  <c r="M99" i="4" s="1"/>
  <c r="L100" i="4"/>
  <c r="M100" i="4" s="1"/>
  <c r="L102" i="4"/>
  <c r="M102" i="4" s="1"/>
  <c r="L103" i="4"/>
  <c r="M103" i="4" s="1"/>
  <c r="L104" i="4"/>
  <c r="M104" i="4" s="1"/>
  <c r="L105" i="4"/>
  <c r="M105" i="4" s="1"/>
  <c r="L106" i="4"/>
  <c r="M106" i="4" s="1"/>
  <c r="L107" i="4"/>
  <c r="M107" i="4" s="1"/>
  <c r="L108" i="4"/>
  <c r="M108" i="4" s="1"/>
  <c r="L109" i="4"/>
  <c r="M109" i="4" s="1"/>
  <c r="L110" i="4"/>
  <c r="M110" i="4" s="1"/>
  <c r="L111" i="4"/>
  <c r="M111" i="4" s="1"/>
  <c r="L113" i="4"/>
  <c r="M113" i="4" s="1"/>
  <c r="L114" i="4"/>
  <c r="M114" i="4" s="1"/>
  <c r="L115" i="4"/>
  <c r="M115" i="4" s="1"/>
  <c r="L121" i="4"/>
  <c r="M121" i="4" s="1"/>
  <c r="L122" i="4"/>
  <c r="M122" i="4" s="1"/>
  <c r="L126" i="4"/>
  <c r="M126" i="4" s="1"/>
  <c r="L127" i="4"/>
  <c r="M127" i="4" s="1"/>
  <c r="L129" i="4"/>
  <c r="M129" i="4" s="1"/>
  <c r="L130" i="4"/>
  <c r="M130" i="4" s="1"/>
  <c r="L132" i="4"/>
  <c r="M132" i="4" s="1"/>
  <c r="L133" i="4"/>
  <c r="M133" i="4" s="1"/>
  <c r="L134" i="4"/>
  <c r="M134" i="4" s="1"/>
  <c r="L135" i="4"/>
  <c r="M135" i="4" s="1"/>
  <c r="L136" i="4"/>
  <c r="M136" i="4" s="1"/>
  <c r="L137" i="4"/>
  <c r="M137" i="4" s="1"/>
  <c r="L138" i="4"/>
  <c r="M138" i="4" s="1"/>
  <c r="L140" i="4"/>
  <c r="M140" i="4" s="1"/>
  <c r="L141" i="4"/>
  <c r="M141" i="4" s="1"/>
  <c r="L142" i="4"/>
  <c r="M142" i="4" s="1"/>
  <c r="L143" i="4"/>
  <c r="M143" i="4" s="1"/>
  <c r="L144" i="4"/>
  <c r="M144" i="4" s="1"/>
  <c r="L145" i="4"/>
  <c r="M145" i="4" s="1"/>
  <c r="L146" i="4"/>
  <c r="M146" i="4" s="1"/>
  <c r="L147" i="4"/>
  <c r="M147" i="4" s="1"/>
  <c r="L148" i="4"/>
  <c r="M148" i="4" s="1"/>
  <c r="L149" i="4"/>
  <c r="M149" i="4" s="1"/>
  <c r="L151" i="4"/>
  <c r="M151" i="4" s="1"/>
  <c r="L152" i="4"/>
  <c r="M152" i="4" s="1"/>
  <c r="L153" i="4"/>
  <c r="M153" i="4" s="1"/>
  <c r="L154" i="4"/>
  <c r="M154" i="4" s="1"/>
  <c r="L155" i="4"/>
  <c r="M155" i="4" s="1"/>
  <c r="L157" i="4"/>
  <c r="M157" i="4" s="1"/>
  <c r="L158" i="4"/>
  <c r="M158" i="4" s="1"/>
  <c r="L159" i="4"/>
  <c r="M159" i="4" s="1"/>
  <c r="L160" i="4"/>
  <c r="M160" i="4" s="1"/>
  <c r="L161" i="4"/>
  <c r="M161" i="4" s="1"/>
  <c r="L162" i="4"/>
  <c r="M162" i="4" s="1"/>
  <c r="L164" i="4"/>
  <c r="M164" i="4" s="1"/>
  <c r="L165" i="4"/>
  <c r="M165" i="4" s="1"/>
  <c r="L166" i="4"/>
  <c r="M166" i="4" s="1"/>
  <c r="L167" i="4"/>
  <c r="M167" i="4" s="1"/>
  <c r="L168" i="4"/>
  <c r="M168" i="4" s="1"/>
  <c r="L169" i="4"/>
  <c r="M169" i="4" s="1"/>
  <c r="L170" i="4"/>
  <c r="M170" i="4" s="1"/>
  <c r="L171" i="4"/>
  <c r="M171" i="4" s="1"/>
  <c r="L172" i="4"/>
  <c r="M172" i="4" s="1"/>
  <c r="L173" i="4"/>
  <c r="M173" i="4" s="1"/>
  <c r="L174" i="4"/>
  <c r="M174" i="4" s="1"/>
  <c r="L175" i="4"/>
  <c r="M175" i="4" s="1"/>
  <c r="L176" i="4"/>
  <c r="M176" i="4" s="1"/>
  <c r="L177" i="4"/>
  <c r="M177" i="4" s="1"/>
  <c r="L179" i="4"/>
  <c r="M179" i="4" s="1"/>
  <c r="L180" i="4"/>
  <c r="M180" i="4" s="1"/>
  <c r="L181" i="4"/>
  <c r="M181" i="4" s="1"/>
  <c r="L182" i="4"/>
  <c r="M182" i="4" s="1"/>
  <c r="L183" i="4"/>
  <c r="M183" i="4" s="1"/>
  <c r="L184" i="4"/>
  <c r="M184" i="4" s="1"/>
  <c r="L186" i="4"/>
  <c r="M186" i="4" s="1"/>
  <c r="L187" i="4"/>
  <c r="M187" i="4" s="1"/>
  <c r="L189" i="4"/>
  <c r="M189" i="4" s="1"/>
  <c r="L190" i="4"/>
  <c r="M190" i="4" s="1"/>
  <c r="L191" i="4"/>
  <c r="M191" i="4" s="1"/>
  <c r="L193" i="4"/>
  <c r="M193" i="4" s="1"/>
  <c r="L194" i="4"/>
  <c r="M194" i="4" s="1"/>
  <c r="L195" i="4"/>
  <c r="M195" i="4" s="1"/>
  <c r="L196" i="4"/>
  <c r="M196" i="4" s="1"/>
  <c r="L197" i="4"/>
  <c r="M197" i="4" s="1"/>
  <c r="L198" i="4"/>
  <c r="M198" i="4" s="1"/>
  <c r="L200" i="4"/>
  <c r="M200" i="4" s="1"/>
  <c r="L201" i="4"/>
  <c r="M201" i="4" s="1"/>
  <c r="L202" i="4"/>
  <c r="M202" i="4" s="1"/>
  <c r="L203" i="4"/>
  <c r="M203" i="4" s="1"/>
  <c r="L204" i="4"/>
  <c r="M204" i="4" s="1"/>
  <c r="L205" i="4"/>
  <c r="M205" i="4" s="1"/>
  <c r="L206" i="4"/>
  <c r="M206" i="4" s="1"/>
  <c r="L207" i="4"/>
  <c r="M207" i="4" s="1"/>
  <c r="L208" i="4"/>
  <c r="M208" i="4" s="1"/>
  <c r="L209" i="4"/>
  <c r="M209" i="4" s="1"/>
  <c r="L210" i="4"/>
  <c r="M210" i="4" s="1"/>
  <c r="L211" i="4"/>
  <c r="M211" i="4" s="1"/>
  <c r="L212" i="4"/>
  <c r="M212" i="4" s="1"/>
  <c r="L213" i="4"/>
  <c r="M213" i="4" s="1"/>
  <c r="L215" i="4"/>
  <c r="M215" i="4" s="1"/>
  <c r="L216" i="4"/>
  <c r="M216" i="4" s="1"/>
  <c r="L217" i="4"/>
  <c r="M217" i="4" s="1"/>
  <c r="L218" i="4"/>
  <c r="M218" i="4" s="1"/>
  <c r="L228" i="4"/>
  <c r="M228" i="4" s="1"/>
  <c r="L229" i="4"/>
  <c r="M229" i="4" s="1"/>
  <c r="L230" i="4"/>
  <c r="M230" i="4" s="1"/>
  <c r="L232" i="4"/>
  <c r="M232" i="4" s="1"/>
  <c r="L233" i="4"/>
  <c r="M233" i="4" s="1"/>
  <c r="L234" i="4"/>
  <c r="M234" i="4" s="1"/>
  <c r="L235" i="4"/>
  <c r="M235" i="4" s="1"/>
  <c r="L236" i="4"/>
  <c r="M236" i="4" s="1"/>
  <c r="L238" i="4"/>
  <c r="M238" i="4" s="1"/>
  <c r="L239" i="4"/>
  <c r="M239" i="4" s="1"/>
  <c r="L241" i="4"/>
  <c r="M241" i="4" s="1"/>
  <c r="L242" i="4"/>
  <c r="M242" i="4" s="1"/>
  <c r="L243" i="4"/>
  <c r="M243" i="4" s="1"/>
  <c r="L244" i="4"/>
  <c r="M244" i="4" s="1"/>
  <c r="L245" i="4"/>
  <c r="M245" i="4" s="1"/>
  <c r="L246" i="4"/>
  <c r="M246" i="4" s="1"/>
  <c r="L247" i="4"/>
  <c r="M247" i="4" s="1"/>
  <c r="L248" i="4"/>
  <c r="M248" i="4" s="1"/>
  <c r="L249" i="4"/>
  <c r="M249" i="4" s="1"/>
  <c r="L250" i="4"/>
  <c r="M250" i="4" s="1"/>
  <c r="L251" i="4"/>
  <c r="M251" i="4" s="1"/>
  <c r="L252" i="4"/>
  <c r="M252" i="4" s="1"/>
  <c r="L253" i="4"/>
  <c r="M253" i="4" s="1"/>
  <c r="L254" i="4"/>
  <c r="M254" i="4" s="1"/>
  <c r="L255" i="4"/>
  <c r="M255" i="4" s="1"/>
  <c r="L257" i="4"/>
  <c r="M257" i="4" s="1"/>
  <c r="L258" i="4"/>
  <c r="M258" i="4" s="1"/>
  <c r="L259" i="4"/>
  <c r="L260" i="4"/>
  <c r="M260" i="4" s="1"/>
  <c r="L261" i="4"/>
  <c r="M261" i="4" s="1"/>
  <c r="L262" i="4"/>
  <c r="M262" i="4" s="1"/>
  <c r="L263" i="4"/>
  <c r="M263" i="4" s="1"/>
  <c r="L264" i="4"/>
  <c r="M264" i="4" s="1"/>
  <c r="L265" i="4"/>
  <c r="M265" i="4" s="1"/>
  <c r="L266" i="4"/>
  <c r="M266" i="4" s="1"/>
  <c r="L267" i="4"/>
  <c r="M267" i="4" s="1"/>
  <c r="L268" i="4"/>
  <c r="M268" i="4" s="1"/>
  <c r="L269" i="4"/>
  <c r="M269" i="4" s="1"/>
  <c r="L270" i="4"/>
  <c r="M270" i="4" s="1"/>
  <c r="L271" i="4"/>
  <c r="M271" i="4" s="1"/>
  <c r="L272" i="4"/>
  <c r="M272" i="4" s="1"/>
  <c r="L273" i="4"/>
  <c r="M273" i="4" s="1"/>
  <c r="L274" i="4"/>
  <c r="M274" i="4" s="1"/>
  <c r="L275" i="4"/>
  <c r="M275" i="4" s="1"/>
  <c r="L276" i="4"/>
  <c r="M276" i="4" s="1"/>
  <c r="L277" i="4"/>
  <c r="M277" i="4" s="1"/>
  <c r="L278" i="4"/>
  <c r="M278" i="4" s="1"/>
  <c r="L279" i="4"/>
  <c r="M279" i="4" s="1"/>
  <c r="L280" i="4"/>
  <c r="M280" i="4" s="1"/>
  <c r="L281" i="4"/>
  <c r="M281" i="4" s="1"/>
  <c r="L282" i="4"/>
  <c r="M282" i="4" s="1"/>
  <c r="L283" i="4"/>
  <c r="M283" i="4" s="1"/>
  <c r="L284" i="4"/>
  <c r="M284" i="4" s="1"/>
  <c r="L285" i="4"/>
  <c r="M285" i="4" s="1"/>
  <c r="L286" i="4"/>
  <c r="M286" i="4" s="1"/>
  <c r="L287" i="4"/>
  <c r="M287" i="4" s="1"/>
  <c r="L288" i="4"/>
  <c r="M288" i="4" s="1"/>
  <c r="L289" i="4"/>
  <c r="M289" i="4" s="1"/>
  <c r="L290" i="4"/>
  <c r="M290" i="4" s="1"/>
  <c r="L291" i="4"/>
  <c r="M291" i="4" s="1"/>
  <c r="L292" i="4"/>
  <c r="M292" i="4" s="1"/>
  <c r="L294" i="4"/>
  <c r="M294" i="4" s="1"/>
  <c r="L295" i="4"/>
  <c r="M295" i="4" s="1"/>
  <c r="L296" i="4"/>
  <c r="M296" i="4" s="1"/>
  <c r="L297" i="4"/>
  <c r="M297" i="4" s="1"/>
  <c r="L298" i="4"/>
  <c r="M298" i="4" s="1"/>
  <c r="L299" i="4"/>
  <c r="M299" i="4" s="1"/>
  <c r="L301" i="4"/>
  <c r="M301" i="4" s="1"/>
  <c r="L302" i="4"/>
  <c r="M302" i="4" s="1"/>
  <c r="L303" i="4"/>
  <c r="M303" i="4" s="1"/>
  <c r="L304" i="4"/>
  <c r="M304" i="4" s="1"/>
  <c r="L305" i="4"/>
  <c r="M305" i="4" s="1"/>
  <c r="L306" i="4"/>
  <c r="M306" i="4" s="1"/>
  <c r="L307" i="4"/>
  <c r="M307" i="4" s="1"/>
  <c r="L309" i="4"/>
  <c r="M309" i="4" s="1"/>
  <c r="L5" i="4"/>
  <c r="M5" i="4" s="1"/>
  <c r="L4" i="4"/>
  <c r="M4" i="4" s="1"/>
  <c r="I6" i="4"/>
  <c r="J6" i="4" s="1"/>
  <c r="I12" i="4"/>
  <c r="J12" i="4" s="1"/>
  <c r="I13" i="4"/>
  <c r="J13" i="4" s="1"/>
  <c r="I15" i="4"/>
  <c r="J15" i="4" s="1"/>
  <c r="I16" i="4"/>
  <c r="J16" i="4" s="1"/>
  <c r="I17" i="4"/>
  <c r="J17" i="4" s="1"/>
  <c r="I18" i="4"/>
  <c r="J18" i="4" s="1"/>
  <c r="I20" i="4"/>
  <c r="J20" i="4" s="1"/>
  <c r="I21" i="4"/>
  <c r="J21" i="4" s="1"/>
  <c r="I22" i="4"/>
  <c r="J22" i="4" s="1"/>
  <c r="I25" i="4"/>
  <c r="J25" i="4" s="1"/>
  <c r="I26" i="4"/>
  <c r="J26" i="4" s="1"/>
  <c r="I27" i="4"/>
  <c r="J27" i="4" s="1"/>
  <c r="I28" i="4"/>
  <c r="J28" i="4" s="1"/>
  <c r="I29" i="4"/>
  <c r="J29" i="4" s="1"/>
  <c r="I31" i="4"/>
  <c r="J31" i="4" s="1"/>
  <c r="I32" i="4"/>
  <c r="J32" i="4" s="1"/>
  <c r="I33" i="4"/>
  <c r="J33" i="4" s="1"/>
  <c r="I34" i="4"/>
  <c r="J34" i="4" s="1"/>
  <c r="I35" i="4"/>
  <c r="J35" i="4" s="1"/>
  <c r="I37" i="4"/>
  <c r="J37" i="4" s="1"/>
  <c r="I38" i="4"/>
  <c r="J38" i="4" s="1"/>
  <c r="I42" i="4"/>
  <c r="J42" i="4" s="1"/>
  <c r="I43" i="4"/>
  <c r="J43" i="4" s="1"/>
  <c r="I45" i="4"/>
  <c r="J45" i="4" s="1"/>
  <c r="I46" i="4"/>
  <c r="J46" i="4" s="1"/>
  <c r="I47" i="4"/>
  <c r="J47" i="4" s="1"/>
  <c r="I49" i="4"/>
  <c r="J49" i="4" s="1"/>
  <c r="I50" i="4"/>
  <c r="J50" i="4" s="1"/>
  <c r="I51" i="4"/>
  <c r="J51" i="4" s="1"/>
  <c r="I52" i="4"/>
  <c r="J52" i="4" s="1"/>
  <c r="I54" i="4"/>
  <c r="J54" i="4" s="1"/>
  <c r="I56" i="4"/>
  <c r="J56" i="4" s="1"/>
  <c r="I57" i="4"/>
  <c r="J57" i="4" s="1"/>
  <c r="I58" i="4"/>
  <c r="J58" i="4" s="1"/>
  <c r="I59" i="4"/>
  <c r="J59" i="4" s="1"/>
  <c r="I60" i="4"/>
  <c r="J60" i="4" s="1"/>
  <c r="I61" i="4"/>
  <c r="J61" i="4" s="1"/>
  <c r="I62" i="4"/>
  <c r="J62" i="4" s="1"/>
  <c r="I63" i="4"/>
  <c r="J63" i="4" s="1"/>
  <c r="I64" i="4"/>
  <c r="J64" i="4" s="1"/>
  <c r="I66" i="4"/>
  <c r="J66" i="4" s="1"/>
  <c r="I67" i="4"/>
  <c r="J67" i="4" s="1"/>
  <c r="I68" i="4"/>
  <c r="J68" i="4" s="1"/>
  <c r="I69" i="4"/>
  <c r="J69" i="4" s="1"/>
  <c r="I70" i="4"/>
  <c r="J70" i="4" s="1"/>
  <c r="I71" i="4"/>
  <c r="J71" i="4" s="1"/>
  <c r="I72" i="4"/>
  <c r="J72" i="4" s="1"/>
  <c r="I73" i="4"/>
  <c r="J73" i="4" s="1"/>
  <c r="I74" i="4"/>
  <c r="J74" i="4" s="1"/>
  <c r="I75" i="4"/>
  <c r="J75" i="4" s="1"/>
  <c r="I76" i="4"/>
  <c r="J76" i="4" s="1"/>
  <c r="I78" i="4"/>
  <c r="J78" i="4" s="1"/>
  <c r="I79" i="4"/>
  <c r="J79" i="4" s="1"/>
  <c r="I81" i="4"/>
  <c r="J81" i="4" s="1"/>
  <c r="I82" i="4"/>
  <c r="J82" i="4" s="1"/>
  <c r="I86" i="4"/>
  <c r="J86" i="4" s="1"/>
  <c r="I87" i="4"/>
  <c r="J87" i="4" s="1"/>
  <c r="I88" i="4"/>
  <c r="J88" i="4" s="1"/>
  <c r="I89" i="4"/>
  <c r="J89" i="4" s="1"/>
  <c r="I91" i="4"/>
  <c r="J91" i="4" s="1"/>
  <c r="I92" i="4"/>
  <c r="J92" i="4" s="1"/>
  <c r="I93" i="4"/>
  <c r="J93" i="4" s="1"/>
  <c r="I95" i="4"/>
  <c r="J95" i="4" s="1"/>
  <c r="I96" i="4"/>
  <c r="J96" i="4" s="1"/>
  <c r="I97" i="4"/>
  <c r="J97" i="4" s="1"/>
  <c r="I98" i="4"/>
  <c r="J98" i="4" s="1"/>
  <c r="I99" i="4"/>
  <c r="J99" i="4" s="1"/>
  <c r="I100" i="4"/>
  <c r="J100" i="4" s="1"/>
  <c r="I102" i="4"/>
  <c r="J102" i="4" s="1"/>
  <c r="I103" i="4"/>
  <c r="J103" i="4" s="1"/>
  <c r="I104" i="4"/>
  <c r="J104" i="4" s="1"/>
  <c r="I105" i="4"/>
  <c r="J105" i="4" s="1"/>
  <c r="I106" i="4"/>
  <c r="J106" i="4" s="1"/>
  <c r="I107" i="4"/>
  <c r="J107" i="4" s="1"/>
  <c r="I108" i="4"/>
  <c r="J108" i="4" s="1"/>
  <c r="I109" i="4"/>
  <c r="J109" i="4" s="1"/>
  <c r="I110" i="4"/>
  <c r="J110" i="4" s="1"/>
  <c r="I111" i="4"/>
  <c r="J111" i="4" s="1"/>
  <c r="I113" i="4"/>
  <c r="J113" i="4" s="1"/>
  <c r="I114" i="4"/>
  <c r="J114" i="4" s="1"/>
  <c r="I115" i="4"/>
  <c r="J115" i="4" s="1"/>
  <c r="I121" i="4"/>
  <c r="J121" i="4" s="1"/>
  <c r="I122" i="4"/>
  <c r="J122" i="4" s="1"/>
  <c r="I126" i="4"/>
  <c r="J126" i="4" s="1"/>
  <c r="I127" i="4"/>
  <c r="J127" i="4" s="1"/>
  <c r="I129" i="4"/>
  <c r="J129" i="4" s="1"/>
  <c r="I130" i="4"/>
  <c r="J130" i="4" s="1"/>
  <c r="I132" i="4"/>
  <c r="J132" i="4" s="1"/>
  <c r="I133" i="4"/>
  <c r="J133" i="4" s="1"/>
  <c r="I134" i="4"/>
  <c r="J134" i="4" s="1"/>
  <c r="I135" i="4"/>
  <c r="J135" i="4" s="1"/>
  <c r="I136" i="4"/>
  <c r="J136" i="4" s="1"/>
  <c r="I137" i="4"/>
  <c r="J137" i="4" s="1"/>
  <c r="I138" i="4"/>
  <c r="J138" i="4" s="1"/>
  <c r="I140" i="4"/>
  <c r="J140" i="4" s="1"/>
  <c r="I141" i="4"/>
  <c r="J141" i="4" s="1"/>
  <c r="I142" i="4"/>
  <c r="J142" i="4" s="1"/>
  <c r="I143" i="4"/>
  <c r="J143" i="4" s="1"/>
  <c r="I144" i="4"/>
  <c r="J144" i="4" s="1"/>
  <c r="I145" i="4"/>
  <c r="J145" i="4" s="1"/>
  <c r="I146" i="4"/>
  <c r="J146" i="4" s="1"/>
  <c r="I147" i="4"/>
  <c r="J147" i="4" s="1"/>
  <c r="I148" i="4"/>
  <c r="J148" i="4" s="1"/>
  <c r="I149" i="4"/>
  <c r="J149" i="4" s="1"/>
  <c r="I151" i="4"/>
  <c r="J151" i="4" s="1"/>
  <c r="I152" i="4"/>
  <c r="J152" i="4" s="1"/>
  <c r="I153" i="4"/>
  <c r="J153" i="4" s="1"/>
  <c r="I154" i="4"/>
  <c r="J154" i="4" s="1"/>
  <c r="I155" i="4"/>
  <c r="J155" i="4" s="1"/>
  <c r="I157" i="4"/>
  <c r="J157" i="4" s="1"/>
  <c r="I158" i="4"/>
  <c r="J158" i="4" s="1"/>
  <c r="I159" i="4"/>
  <c r="J159" i="4" s="1"/>
  <c r="I160" i="4"/>
  <c r="J160" i="4" s="1"/>
  <c r="I161" i="4"/>
  <c r="J161" i="4" s="1"/>
  <c r="I162" i="4"/>
  <c r="J162" i="4" s="1"/>
  <c r="I164" i="4"/>
  <c r="J164" i="4" s="1"/>
  <c r="I165" i="4"/>
  <c r="J165" i="4" s="1"/>
  <c r="I166" i="4"/>
  <c r="J166" i="4" s="1"/>
  <c r="I167" i="4"/>
  <c r="J167" i="4" s="1"/>
  <c r="I168" i="4"/>
  <c r="J168" i="4" s="1"/>
  <c r="I169" i="4"/>
  <c r="J169" i="4" s="1"/>
  <c r="I170" i="4"/>
  <c r="J170" i="4" s="1"/>
  <c r="I171" i="4"/>
  <c r="J171" i="4" s="1"/>
  <c r="I172" i="4"/>
  <c r="J172" i="4" s="1"/>
  <c r="I173" i="4"/>
  <c r="J173" i="4" s="1"/>
  <c r="I174" i="4"/>
  <c r="J174" i="4" s="1"/>
  <c r="I175" i="4"/>
  <c r="J175" i="4" s="1"/>
  <c r="I176" i="4"/>
  <c r="J176" i="4" s="1"/>
  <c r="I177" i="4"/>
  <c r="J177" i="4" s="1"/>
  <c r="I179" i="4"/>
  <c r="J179" i="4" s="1"/>
  <c r="I180" i="4"/>
  <c r="J180" i="4" s="1"/>
  <c r="I181" i="4"/>
  <c r="J181" i="4" s="1"/>
  <c r="I182" i="4"/>
  <c r="J182" i="4" s="1"/>
  <c r="I183" i="4"/>
  <c r="J183" i="4" s="1"/>
  <c r="I184" i="4"/>
  <c r="J184" i="4" s="1"/>
  <c r="I186" i="4"/>
  <c r="J186" i="4" s="1"/>
  <c r="I187" i="4"/>
  <c r="J187" i="4" s="1"/>
  <c r="I189" i="4"/>
  <c r="J189" i="4" s="1"/>
  <c r="I190" i="4"/>
  <c r="J190" i="4" s="1"/>
  <c r="I191" i="4"/>
  <c r="J191" i="4" s="1"/>
  <c r="I193" i="4"/>
  <c r="J193" i="4" s="1"/>
  <c r="I194" i="4"/>
  <c r="J194" i="4" s="1"/>
  <c r="I195" i="4"/>
  <c r="J195" i="4" s="1"/>
  <c r="I196" i="4"/>
  <c r="J196" i="4" s="1"/>
  <c r="I197" i="4"/>
  <c r="J197" i="4" s="1"/>
  <c r="I198" i="4"/>
  <c r="J198" i="4" s="1"/>
  <c r="I200" i="4"/>
  <c r="J200" i="4" s="1"/>
  <c r="I201" i="4"/>
  <c r="J201" i="4" s="1"/>
  <c r="I202" i="4"/>
  <c r="J202" i="4" s="1"/>
  <c r="I203" i="4"/>
  <c r="J203" i="4" s="1"/>
  <c r="I204" i="4"/>
  <c r="J204" i="4" s="1"/>
  <c r="I205" i="4"/>
  <c r="J205" i="4" s="1"/>
  <c r="I206" i="4"/>
  <c r="J206" i="4" s="1"/>
  <c r="I207" i="4"/>
  <c r="J207" i="4" s="1"/>
  <c r="I208" i="4"/>
  <c r="J208" i="4" s="1"/>
  <c r="I209" i="4"/>
  <c r="J209" i="4" s="1"/>
  <c r="I210" i="4"/>
  <c r="J210" i="4" s="1"/>
  <c r="I211" i="4"/>
  <c r="J211" i="4" s="1"/>
  <c r="I212" i="4"/>
  <c r="J212" i="4" s="1"/>
  <c r="I213" i="4"/>
  <c r="J213" i="4" s="1"/>
  <c r="I215" i="4"/>
  <c r="J215" i="4" s="1"/>
  <c r="I216" i="4"/>
  <c r="J216" i="4" s="1"/>
  <c r="I217" i="4"/>
  <c r="J217" i="4" s="1"/>
  <c r="I218" i="4"/>
  <c r="J218" i="4" s="1"/>
  <c r="I228" i="4"/>
  <c r="J228" i="4" s="1"/>
  <c r="I229" i="4"/>
  <c r="J229" i="4" s="1"/>
  <c r="I230" i="4"/>
  <c r="J230" i="4" s="1"/>
  <c r="I232" i="4"/>
  <c r="J232" i="4" s="1"/>
  <c r="I233" i="4"/>
  <c r="J233" i="4" s="1"/>
  <c r="I234" i="4"/>
  <c r="J234" i="4" s="1"/>
  <c r="I235" i="4"/>
  <c r="J235" i="4" s="1"/>
  <c r="I236" i="4"/>
  <c r="J236" i="4" s="1"/>
  <c r="I238" i="4"/>
  <c r="J238" i="4" s="1"/>
  <c r="I239" i="4"/>
  <c r="J239" i="4" s="1"/>
  <c r="I241" i="4"/>
  <c r="J241" i="4" s="1"/>
  <c r="I242" i="4"/>
  <c r="J242" i="4" s="1"/>
  <c r="I243" i="4"/>
  <c r="J243" i="4" s="1"/>
  <c r="I244" i="4"/>
  <c r="J244" i="4" s="1"/>
  <c r="I245" i="4"/>
  <c r="J245" i="4" s="1"/>
  <c r="I246" i="4"/>
  <c r="J246" i="4" s="1"/>
  <c r="I247" i="4"/>
  <c r="J247" i="4" s="1"/>
  <c r="I248" i="4"/>
  <c r="J248" i="4" s="1"/>
  <c r="I249" i="4"/>
  <c r="J249" i="4" s="1"/>
  <c r="I250" i="4"/>
  <c r="J250" i="4" s="1"/>
  <c r="I251" i="4"/>
  <c r="J251" i="4" s="1"/>
  <c r="I252" i="4"/>
  <c r="J252" i="4" s="1"/>
  <c r="I253" i="4"/>
  <c r="J253" i="4" s="1"/>
  <c r="I254" i="4"/>
  <c r="J254" i="4" s="1"/>
  <c r="I255" i="4"/>
  <c r="J255" i="4" s="1"/>
  <c r="I257" i="4"/>
  <c r="J257" i="4" s="1"/>
  <c r="I258" i="4"/>
  <c r="J258" i="4" s="1"/>
  <c r="I259" i="4"/>
  <c r="J259" i="4" s="1"/>
  <c r="I260" i="4"/>
  <c r="J260" i="4" s="1"/>
  <c r="I261" i="4"/>
  <c r="J261" i="4" s="1"/>
  <c r="I262" i="4"/>
  <c r="J262" i="4" s="1"/>
  <c r="I263" i="4"/>
  <c r="J263" i="4" s="1"/>
  <c r="I264" i="4"/>
  <c r="J264" i="4" s="1"/>
  <c r="I265" i="4"/>
  <c r="J265" i="4" s="1"/>
  <c r="I266" i="4"/>
  <c r="J266" i="4" s="1"/>
  <c r="I267" i="4"/>
  <c r="J267" i="4" s="1"/>
  <c r="I268" i="4"/>
  <c r="J268" i="4" s="1"/>
  <c r="I269" i="4"/>
  <c r="J269" i="4" s="1"/>
  <c r="I270" i="4"/>
  <c r="J270" i="4" s="1"/>
  <c r="I271" i="4"/>
  <c r="J271" i="4" s="1"/>
  <c r="I272" i="4"/>
  <c r="J272" i="4" s="1"/>
  <c r="I273" i="4"/>
  <c r="J273" i="4" s="1"/>
  <c r="I274" i="4"/>
  <c r="J274" i="4" s="1"/>
  <c r="I275" i="4"/>
  <c r="J275" i="4" s="1"/>
  <c r="I276" i="4"/>
  <c r="J276" i="4" s="1"/>
  <c r="I277" i="4"/>
  <c r="J277" i="4" s="1"/>
  <c r="I278" i="4"/>
  <c r="J278" i="4" s="1"/>
  <c r="I279" i="4"/>
  <c r="J279" i="4" s="1"/>
  <c r="I280" i="4"/>
  <c r="J280" i="4" s="1"/>
  <c r="I281" i="4"/>
  <c r="J281" i="4" s="1"/>
  <c r="I282" i="4"/>
  <c r="J282" i="4" s="1"/>
  <c r="I283" i="4"/>
  <c r="J283" i="4" s="1"/>
  <c r="I284" i="4"/>
  <c r="J284" i="4" s="1"/>
  <c r="I285" i="4"/>
  <c r="J285" i="4" s="1"/>
  <c r="I286" i="4"/>
  <c r="J286" i="4" s="1"/>
  <c r="I287" i="4"/>
  <c r="J287" i="4" s="1"/>
  <c r="I288" i="4"/>
  <c r="J288" i="4" s="1"/>
  <c r="I289" i="4"/>
  <c r="J289" i="4" s="1"/>
  <c r="I290" i="4"/>
  <c r="J290" i="4" s="1"/>
  <c r="I291" i="4"/>
  <c r="J291" i="4" s="1"/>
  <c r="I292" i="4"/>
  <c r="J292" i="4" s="1"/>
  <c r="I294" i="4"/>
  <c r="J294" i="4" s="1"/>
  <c r="I295" i="4"/>
  <c r="J295" i="4" s="1"/>
  <c r="I296" i="4"/>
  <c r="J296" i="4" s="1"/>
  <c r="I297" i="4"/>
  <c r="J297" i="4" s="1"/>
  <c r="I298" i="4"/>
  <c r="J298" i="4" s="1"/>
  <c r="I299" i="4"/>
  <c r="J299" i="4" s="1"/>
  <c r="I301" i="4"/>
  <c r="J301" i="4" s="1"/>
  <c r="I302" i="4"/>
  <c r="J302" i="4" s="1"/>
  <c r="I303" i="4"/>
  <c r="J303" i="4" s="1"/>
  <c r="I304" i="4"/>
  <c r="J304" i="4" s="1"/>
  <c r="I305" i="4"/>
  <c r="J305" i="4" s="1"/>
  <c r="I306" i="4"/>
  <c r="J306" i="4" s="1"/>
  <c r="I307" i="4"/>
  <c r="J307" i="4" s="1"/>
  <c r="I309" i="4"/>
  <c r="J309" i="4" s="1"/>
  <c r="I5" i="4"/>
  <c r="J5" i="4" s="1"/>
  <c r="I4" i="4"/>
  <c r="J4" i="4" s="1"/>
  <c r="F6" i="4"/>
  <c r="G6" i="4" s="1"/>
  <c r="F12" i="4"/>
  <c r="G12" i="4" s="1"/>
  <c r="F13" i="4"/>
  <c r="G13" i="4" s="1"/>
  <c r="F15" i="4"/>
  <c r="G15" i="4" s="1"/>
  <c r="F16" i="4"/>
  <c r="G16" i="4" s="1"/>
  <c r="F17" i="4"/>
  <c r="G17" i="4" s="1"/>
  <c r="F18" i="4"/>
  <c r="G18" i="4" s="1"/>
  <c r="F20" i="4"/>
  <c r="G20" i="4" s="1"/>
  <c r="F21" i="4"/>
  <c r="G21" i="4" s="1"/>
  <c r="F22" i="4"/>
  <c r="G22" i="4" s="1"/>
  <c r="F25" i="4"/>
  <c r="G25" i="4" s="1"/>
  <c r="F26" i="4"/>
  <c r="G26" i="4" s="1"/>
  <c r="F27" i="4"/>
  <c r="G27" i="4" s="1"/>
  <c r="F28" i="4"/>
  <c r="G28" i="4" s="1"/>
  <c r="F29" i="4"/>
  <c r="G29" i="4" s="1"/>
  <c r="F31" i="4"/>
  <c r="G31" i="4" s="1"/>
  <c r="F32" i="4"/>
  <c r="G32" i="4" s="1"/>
  <c r="F33" i="4"/>
  <c r="G33" i="4" s="1"/>
  <c r="F34" i="4"/>
  <c r="G34" i="4" s="1"/>
  <c r="F35" i="4"/>
  <c r="G35" i="4" s="1"/>
  <c r="F37" i="4"/>
  <c r="G37" i="4" s="1"/>
  <c r="F38" i="4"/>
  <c r="G38" i="4" s="1"/>
  <c r="F42" i="4"/>
  <c r="G42" i="4" s="1"/>
  <c r="F43" i="4"/>
  <c r="G43" i="4" s="1"/>
  <c r="F45" i="4"/>
  <c r="G45" i="4" s="1"/>
  <c r="F46" i="4"/>
  <c r="G46" i="4" s="1"/>
  <c r="F47" i="4"/>
  <c r="G47" i="4" s="1"/>
  <c r="F49" i="4"/>
  <c r="G49" i="4" s="1"/>
  <c r="F50" i="4"/>
  <c r="G50" i="4" s="1"/>
  <c r="F51" i="4"/>
  <c r="G51" i="4" s="1"/>
  <c r="F52" i="4"/>
  <c r="G52" i="4" s="1"/>
  <c r="F54" i="4"/>
  <c r="G54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F74" i="4"/>
  <c r="G74" i="4" s="1"/>
  <c r="F75" i="4"/>
  <c r="G75" i="4" s="1"/>
  <c r="F76" i="4"/>
  <c r="G76" i="4" s="1"/>
  <c r="F78" i="4"/>
  <c r="G78" i="4" s="1"/>
  <c r="F79" i="4"/>
  <c r="G79" i="4" s="1"/>
  <c r="F81" i="4"/>
  <c r="G81" i="4" s="1"/>
  <c r="F82" i="4"/>
  <c r="G82" i="4" s="1"/>
  <c r="F86" i="4"/>
  <c r="G86" i="4" s="1"/>
  <c r="F87" i="4"/>
  <c r="G87" i="4" s="1"/>
  <c r="F88" i="4"/>
  <c r="G88" i="4" s="1"/>
  <c r="F89" i="4"/>
  <c r="G89" i="4" s="1"/>
  <c r="F91" i="4"/>
  <c r="G91" i="4" s="1"/>
  <c r="F92" i="4"/>
  <c r="G92" i="4" s="1"/>
  <c r="F93" i="4"/>
  <c r="G93" i="4" s="1"/>
  <c r="F95" i="4"/>
  <c r="G95" i="4" s="1"/>
  <c r="F96" i="4"/>
  <c r="G96" i="4" s="1"/>
  <c r="F97" i="4"/>
  <c r="G97" i="4" s="1"/>
  <c r="F98" i="4"/>
  <c r="G98" i="4" s="1"/>
  <c r="F99" i="4"/>
  <c r="G99" i="4" s="1"/>
  <c r="F100" i="4"/>
  <c r="G100" i="4" s="1"/>
  <c r="F102" i="4"/>
  <c r="G102" i="4" s="1"/>
  <c r="F103" i="4"/>
  <c r="G103" i="4" s="1"/>
  <c r="F104" i="4"/>
  <c r="G104" i="4" s="1"/>
  <c r="F105" i="4"/>
  <c r="G105" i="4" s="1"/>
  <c r="F106" i="4"/>
  <c r="G106" i="4" s="1"/>
  <c r="F107" i="4"/>
  <c r="G107" i="4" s="1"/>
  <c r="F108" i="4"/>
  <c r="G108" i="4" s="1"/>
  <c r="F109" i="4"/>
  <c r="G109" i="4" s="1"/>
  <c r="F110" i="4"/>
  <c r="G110" i="4" s="1"/>
  <c r="F111" i="4"/>
  <c r="G111" i="4" s="1"/>
  <c r="F113" i="4"/>
  <c r="G113" i="4" s="1"/>
  <c r="F114" i="4"/>
  <c r="G114" i="4" s="1"/>
  <c r="F115" i="4"/>
  <c r="G115" i="4" s="1"/>
  <c r="F121" i="4"/>
  <c r="G121" i="4" s="1"/>
  <c r="F122" i="4"/>
  <c r="G122" i="4" s="1"/>
  <c r="F126" i="4"/>
  <c r="G126" i="4" s="1"/>
  <c r="F127" i="4"/>
  <c r="G127" i="4" s="1"/>
  <c r="F129" i="4"/>
  <c r="G129" i="4" s="1"/>
  <c r="F130" i="4"/>
  <c r="G130" i="4" s="1"/>
  <c r="F132" i="4"/>
  <c r="G132" i="4" s="1"/>
  <c r="F133" i="4"/>
  <c r="G133" i="4" s="1"/>
  <c r="F134" i="4"/>
  <c r="G134" i="4" s="1"/>
  <c r="F135" i="4"/>
  <c r="G135" i="4" s="1"/>
  <c r="F136" i="4"/>
  <c r="G136" i="4" s="1"/>
  <c r="F137" i="4"/>
  <c r="G137" i="4" s="1"/>
  <c r="F138" i="4"/>
  <c r="G138" i="4" s="1"/>
  <c r="F140" i="4"/>
  <c r="G140" i="4" s="1"/>
  <c r="F141" i="4"/>
  <c r="G141" i="4" s="1"/>
  <c r="F142" i="4"/>
  <c r="G142" i="4" s="1"/>
  <c r="F143" i="4"/>
  <c r="G143" i="4" s="1"/>
  <c r="F144" i="4"/>
  <c r="G144" i="4" s="1"/>
  <c r="F145" i="4"/>
  <c r="G145" i="4" s="1"/>
  <c r="F146" i="4"/>
  <c r="G146" i="4" s="1"/>
  <c r="F147" i="4"/>
  <c r="G147" i="4" s="1"/>
  <c r="F148" i="4"/>
  <c r="G148" i="4" s="1"/>
  <c r="F149" i="4"/>
  <c r="G149" i="4" s="1"/>
  <c r="F151" i="4"/>
  <c r="G151" i="4" s="1"/>
  <c r="F152" i="4"/>
  <c r="G152" i="4" s="1"/>
  <c r="F153" i="4"/>
  <c r="G153" i="4" s="1"/>
  <c r="F154" i="4"/>
  <c r="G154" i="4" s="1"/>
  <c r="F155" i="4"/>
  <c r="G155" i="4" s="1"/>
  <c r="F157" i="4"/>
  <c r="G157" i="4" s="1"/>
  <c r="F158" i="4"/>
  <c r="G158" i="4" s="1"/>
  <c r="F159" i="4"/>
  <c r="G159" i="4" s="1"/>
  <c r="F160" i="4"/>
  <c r="G160" i="4" s="1"/>
  <c r="F161" i="4"/>
  <c r="G161" i="4" s="1"/>
  <c r="F162" i="4"/>
  <c r="G162" i="4" s="1"/>
  <c r="F164" i="4"/>
  <c r="G164" i="4" s="1"/>
  <c r="F165" i="4"/>
  <c r="G165" i="4" s="1"/>
  <c r="F166" i="4"/>
  <c r="G166" i="4" s="1"/>
  <c r="F167" i="4"/>
  <c r="G167" i="4" s="1"/>
  <c r="F168" i="4"/>
  <c r="G168" i="4" s="1"/>
  <c r="F169" i="4"/>
  <c r="G169" i="4" s="1"/>
  <c r="F170" i="4"/>
  <c r="G170" i="4" s="1"/>
  <c r="F171" i="4"/>
  <c r="G171" i="4" s="1"/>
  <c r="F172" i="4"/>
  <c r="G172" i="4" s="1"/>
  <c r="F173" i="4"/>
  <c r="G173" i="4" s="1"/>
  <c r="F174" i="4"/>
  <c r="G174" i="4" s="1"/>
  <c r="F175" i="4"/>
  <c r="G175" i="4" s="1"/>
  <c r="F176" i="4"/>
  <c r="G176" i="4" s="1"/>
  <c r="F177" i="4"/>
  <c r="G177" i="4" s="1"/>
  <c r="F179" i="4"/>
  <c r="G179" i="4" s="1"/>
  <c r="F180" i="4"/>
  <c r="G180" i="4" s="1"/>
  <c r="F181" i="4"/>
  <c r="G181" i="4" s="1"/>
  <c r="F182" i="4"/>
  <c r="G182" i="4" s="1"/>
  <c r="F183" i="4"/>
  <c r="G183" i="4" s="1"/>
  <c r="F184" i="4"/>
  <c r="G184" i="4" s="1"/>
  <c r="F186" i="4"/>
  <c r="G186" i="4" s="1"/>
  <c r="F187" i="4"/>
  <c r="G187" i="4" s="1"/>
  <c r="F189" i="4"/>
  <c r="G189" i="4" s="1"/>
  <c r="F190" i="4"/>
  <c r="G190" i="4" s="1"/>
  <c r="F191" i="4"/>
  <c r="G191" i="4" s="1"/>
  <c r="F193" i="4"/>
  <c r="G193" i="4" s="1"/>
  <c r="F194" i="4"/>
  <c r="G194" i="4" s="1"/>
  <c r="F195" i="4"/>
  <c r="G195" i="4" s="1"/>
  <c r="F196" i="4"/>
  <c r="G196" i="4" s="1"/>
  <c r="F197" i="4"/>
  <c r="G197" i="4" s="1"/>
  <c r="F198" i="4"/>
  <c r="G198" i="4" s="1"/>
  <c r="F200" i="4"/>
  <c r="G200" i="4" s="1"/>
  <c r="F201" i="4"/>
  <c r="G201" i="4" s="1"/>
  <c r="F202" i="4"/>
  <c r="G202" i="4" s="1"/>
  <c r="F203" i="4"/>
  <c r="G203" i="4" s="1"/>
  <c r="F204" i="4"/>
  <c r="G204" i="4" s="1"/>
  <c r="F205" i="4"/>
  <c r="G205" i="4" s="1"/>
  <c r="F206" i="4"/>
  <c r="G206" i="4" s="1"/>
  <c r="F207" i="4"/>
  <c r="G207" i="4" s="1"/>
  <c r="F208" i="4"/>
  <c r="G208" i="4" s="1"/>
  <c r="F209" i="4"/>
  <c r="G209" i="4" s="1"/>
  <c r="F210" i="4"/>
  <c r="G210" i="4" s="1"/>
  <c r="F211" i="4"/>
  <c r="G211" i="4" s="1"/>
  <c r="F212" i="4"/>
  <c r="G212" i="4" s="1"/>
  <c r="F213" i="4"/>
  <c r="G213" i="4" s="1"/>
  <c r="F215" i="4"/>
  <c r="G215" i="4" s="1"/>
  <c r="F216" i="4"/>
  <c r="G216" i="4" s="1"/>
  <c r="F217" i="4"/>
  <c r="G217" i="4" s="1"/>
  <c r="F218" i="4"/>
  <c r="G218" i="4" s="1"/>
  <c r="F228" i="4"/>
  <c r="G228" i="4" s="1"/>
  <c r="F229" i="4"/>
  <c r="G229" i="4" s="1"/>
  <c r="F230" i="4"/>
  <c r="G230" i="4" s="1"/>
  <c r="F232" i="4"/>
  <c r="G232" i="4" s="1"/>
  <c r="F233" i="4"/>
  <c r="G233" i="4" s="1"/>
  <c r="F234" i="4"/>
  <c r="G234" i="4" s="1"/>
  <c r="F235" i="4"/>
  <c r="G235" i="4" s="1"/>
  <c r="F236" i="4"/>
  <c r="G236" i="4" s="1"/>
  <c r="F238" i="4"/>
  <c r="G238" i="4" s="1"/>
  <c r="F239" i="4"/>
  <c r="G239" i="4" s="1"/>
  <c r="F241" i="4"/>
  <c r="G241" i="4" s="1"/>
  <c r="F242" i="4"/>
  <c r="G242" i="4" s="1"/>
  <c r="F243" i="4"/>
  <c r="G243" i="4" s="1"/>
  <c r="F244" i="4"/>
  <c r="G244" i="4" s="1"/>
  <c r="F245" i="4"/>
  <c r="G245" i="4" s="1"/>
  <c r="F246" i="4"/>
  <c r="G246" i="4" s="1"/>
  <c r="F247" i="4"/>
  <c r="G247" i="4" s="1"/>
  <c r="F248" i="4"/>
  <c r="G248" i="4" s="1"/>
  <c r="F249" i="4"/>
  <c r="G249" i="4" s="1"/>
  <c r="F250" i="4"/>
  <c r="G250" i="4" s="1"/>
  <c r="F251" i="4"/>
  <c r="G251" i="4" s="1"/>
  <c r="F252" i="4"/>
  <c r="G252" i="4" s="1"/>
  <c r="F253" i="4"/>
  <c r="G253" i="4" s="1"/>
  <c r="F254" i="4"/>
  <c r="G254" i="4" s="1"/>
  <c r="F255" i="4"/>
  <c r="G255" i="4" s="1"/>
  <c r="F257" i="4"/>
  <c r="G257" i="4" s="1"/>
  <c r="F258" i="4"/>
  <c r="G258" i="4" s="1"/>
  <c r="F259" i="4"/>
  <c r="G259" i="4" s="1"/>
  <c r="F260" i="4"/>
  <c r="G260" i="4" s="1"/>
  <c r="F261" i="4"/>
  <c r="G261" i="4" s="1"/>
  <c r="F262" i="4"/>
  <c r="G262" i="4" s="1"/>
  <c r="F263" i="4"/>
  <c r="G263" i="4" s="1"/>
  <c r="F264" i="4"/>
  <c r="G264" i="4" s="1"/>
  <c r="F265" i="4"/>
  <c r="G265" i="4" s="1"/>
  <c r="F266" i="4"/>
  <c r="G266" i="4" s="1"/>
  <c r="F267" i="4"/>
  <c r="G267" i="4" s="1"/>
  <c r="F268" i="4"/>
  <c r="G268" i="4" s="1"/>
  <c r="F269" i="4"/>
  <c r="G269" i="4" s="1"/>
  <c r="F270" i="4"/>
  <c r="G270" i="4" s="1"/>
  <c r="F271" i="4"/>
  <c r="G271" i="4" s="1"/>
  <c r="F272" i="4"/>
  <c r="G272" i="4" s="1"/>
  <c r="F273" i="4"/>
  <c r="G273" i="4" s="1"/>
  <c r="F274" i="4"/>
  <c r="G274" i="4" s="1"/>
  <c r="F275" i="4"/>
  <c r="G275" i="4" s="1"/>
  <c r="F276" i="4"/>
  <c r="G276" i="4" s="1"/>
  <c r="F277" i="4"/>
  <c r="G277" i="4" s="1"/>
  <c r="F278" i="4"/>
  <c r="G278" i="4" s="1"/>
  <c r="F279" i="4"/>
  <c r="G279" i="4" s="1"/>
  <c r="F280" i="4"/>
  <c r="G280" i="4" s="1"/>
  <c r="F281" i="4"/>
  <c r="G281" i="4" s="1"/>
  <c r="F282" i="4"/>
  <c r="G282" i="4" s="1"/>
  <c r="F283" i="4"/>
  <c r="G283" i="4" s="1"/>
  <c r="F284" i="4"/>
  <c r="G284" i="4" s="1"/>
  <c r="F285" i="4"/>
  <c r="G285" i="4" s="1"/>
  <c r="F286" i="4"/>
  <c r="G286" i="4" s="1"/>
  <c r="F287" i="4"/>
  <c r="G287" i="4" s="1"/>
  <c r="F288" i="4"/>
  <c r="G288" i="4" s="1"/>
  <c r="F289" i="4"/>
  <c r="G289" i="4" s="1"/>
  <c r="F290" i="4"/>
  <c r="G290" i="4" s="1"/>
  <c r="F291" i="4"/>
  <c r="G291" i="4" s="1"/>
  <c r="F292" i="4"/>
  <c r="G292" i="4" s="1"/>
  <c r="F294" i="4"/>
  <c r="G294" i="4" s="1"/>
  <c r="F295" i="4"/>
  <c r="G295" i="4" s="1"/>
  <c r="F296" i="4"/>
  <c r="G296" i="4" s="1"/>
  <c r="F297" i="4"/>
  <c r="G297" i="4" s="1"/>
  <c r="F298" i="4"/>
  <c r="G298" i="4" s="1"/>
  <c r="F299" i="4"/>
  <c r="G299" i="4" s="1"/>
  <c r="F301" i="4"/>
  <c r="G301" i="4" s="1"/>
  <c r="F302" i="4"/>
  <c r="G302" i="4" s="1"/>
  <c r="F303" i="4"/>
  <c r="G303" i="4" s="1"/>
  <c r="F304" i="4"/>
  <c r="G304" i="4" s="1"/>
  <c r="F305" i="4"/>
  <c r="G305" i="4" s="1"/>
  <c r="F306" i="4"/>
  <c r="G306" i="4" s="1"/>
  <c r="F307" i="4"/>
  <c r="G307" i="4" s="1"/>
  <c r="F309" i="4"/>
  <c r="G309" i="4" s="1"/>
  <c r="F5" i="4"/>
  <c r="G5" i="4" s="1"/>
  <c r="F4" i="4"/>
  <c r="G4" i="4" s="1"/>
  <c r="C12" i="4"/>
  <c r="C15" i="4"/>
  <c r="C16" i="4"/>
  <c r="C17" i="4"/>
  <c r="C20" i="4"/>
  <c r="C21" i="4"/>
  <c r="C22" i="4"/>
  <c r="C25" i="4"/>
  <c r="C26" i="4"/>
  <c r="C27" i="4"/>
  <c r="C28" i="4"/>
  <c r="C31" i="4"/>
  <c r="C32" i="4"/>
  <c r="C33" i="4"/>
  <c r="C34" i="4"/>
  <c r="C37" i="4"/>
  <c r="C42" i="4"/>
  <c r="C45" i="4"/>
  <c r="C46" i="4"/>
  <c r="C49" i="4"/>
  <c r="C50" i="4"/>
  <c r="C51" i="4"/>
  <c r="C56" i="4"/>
  <c r="C57" i="4"/>
  <c r="C58" i="4"/>
  <c r="C59" i="4"/>
  <c r="C60" i="4"/>
  <c r="C61" i="4"/>
  <c r="C62" i="4"/>
  <c r="C63" i="4"/>
  <c r="C66" i="4"/>
  <c r="C67" i="4"/>
  <c r="C68" i="4"/>
  <c r="C69" i="4"/>
  <c r="C70" i="4"/>
  <c r="C71" i="4"/>
  <c r="C72" i="4"/>
  <c r="C73" i="4"/>
  <c r="C74" i="4"/>
  <c r="C75" i="4"/>
  <c r="C78" i="4"/>
  <c r="C81" i="4"/>
  <c r="C86" i="4"/>
  <c r="C87" i="4"/>
  <c r="C88" i="4"/>
  <c r="C91" i="4"/>
  <c r="C92" i="4"/>
  <c r="C95" i="4"/>
  <c r="C96" i="4"/>
  <c r="C97" i="4"/>
  <c r="C98" i="4"/>
  <c r="C99" i="4"/>
  <c r="C102" i="4"/>
  <c r="C103" i="4"/>
  <c r="C104" i="4"/>
  <c r="C105" i="4"/>
  <c r="C106" i="4"/>
  <c r="C107" i="4"/>
  <c r="C108" i="4"/>
  <c r="C109" i="4"/>
  <c r="C110" i="4"/>
  <c r="C113" i="4"/>
  <c r="C114" i="4"/>
  <c r="C121" i="4"/>
  <c r="C126" i="4"/>
  <c r="C129" i="4"/>
  <c r="C132" i="4"/>
  <c r="C133" i="4"/>
  <c r="C134" i="4"/>
  <c r="C135" i="4"/>
  <c r="C136" i="4"/>
  <c r="C137" i="4"/>
  <c r="C140" i="4"/>
  <c r="C141" i="4"/>
  <c r="C142" i="4"/>
  <c r="C143" i="4"/>
  <c r="C144" i="4"/>
  <c r="C145" i="4"/>
  <c r="C146" i="4"/>
  <c r="C147" i="4"/>
  <c r="C148" i="4"/>
  <c r="C151" i="4"/>
  <c r="C152" i="4"/>
  <c r="C153" i="4"/>
  <c r="C154" i="4"/>
  <c r="C157" i="4"/>
  <c r="C158" i="4"/>
  <c r="C159" i="4"/>
  <c r="C160" i="4"/>
  <c r="C161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9" i="4"/>
  <c r="C180" i="4"/>
  <c r="C181" i="4"/>
  <c r="C182" i="4"/>
  <c r="C183" i="4"/>
  <c r="C186" i="4"/>
  <c r="C189" i="4"/>
  <c r="C190" i="4"/>
  <c r="C193" i="4"/>
  <c r="C194" i="4"/>
  <c r="C195" i="4"/>
  <c r="C196" i="4"/>
  <c r="C197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5" i="4"/>
  <c r="C216" i="4"/>
  <c r="C217" i="4"/>
  <c r="C228" i="4"/>
  <c r="C229" i="4"/>
  <c r="C232" i="4"/>
  <c r="C233" i="4"/>
  <c r="C234" i="4"/>
  <c r="C235" i="4"/>
  <c r="C238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4" i="4"/>
  <c r="C295" i="4"/>
  <c r="C296" i="4"/>
  <c r="C297" i="4"/>
  <c r="C298" i="4"/>
  <c r="C301" i="4"/>
  <c r="C302" i="4"/>
  <c r="C303" i="4"/>
  <c r="C304" i="4"/>
  <c r="C305" i="4"/>
  <c r="C306" i="4"/>
  <c r="C5" i="4"/>
  <c r="C4" i="4"/>
  <c r="U8" i="2"/>
  <c r="R149" i="2"/>
  <c r="S149" i="2" s="1"/>
  <c r="L173" i="2"/>
  <c r="M173" i="2" s="1"/>
  <c r="I136" i="2"/>
  <c r="J136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F196" i="2"/>
  <c r="G196" i="2" s="1"/>
  <c r="F197" i="2"/>
  <c r="G197" i="2" s="1"/>
  <c r="F198" i="2"/>
  <c r="G198" i="2" s="1"/>
  <c r="V6" i="2"/>
  <c r="V7" i="2"/>
  <c r="V8" i="2"/>
  <c r="W8" i="2" s="1"/>
  <c r="X8" i="2" s="1"/>
  <c r="V14" i="2"/>
  <c r="W14" i="2" s="1"/>
  <c r="X14" i="2" s="1"/>
  <c r="V15" i="2"/>
  <c r="W15" i="2" s="1"/>
  <c r="X15" i="2" s="1"/>
  <c r="V17" i="2"/>
  <c r="W17" i="2" s="1"/>
  <c r="X17" i="2" s="1"/>
  <c r="V18" i="2"/>
  <c r="W18" i="2" s="1"/>
  <c r="X18" i="2" s="1"/>
  <c r="V19" i="2"/>
  <c r="W19" i="2" s="1"/>
  <c r="X19" i="2" s="1"/>
  <c r="V20" i="2"/>
  <c r="V21" i="2"/>
  <c r="V23" i="2"/>
  <c r="W23" i="2" s="1"/>
  <c r="X23" i="2" s="1"/>
  <c r="V24" i="2"/>
  <c r="W24" i="2" s="1"/>
  <c r="X24" i="2" s="1"/>
  <c r="V26" i="2"/>
  <c r="W26" i="2" s="1"/>
  <c r="X26" i="2" s="1"/>
  <c r="V27" i="2"/>
  <c r="W27" i="2" s="1"/>
  <c r="X27" i="2" s="1"/>
  <c r="V28" i="2"/>
  <c r="W28" i="2" s="1"/>
  <c r="X28" i="2" s="1"/>
  <c r="V29" i="2"/>
  <c r="W29" i="2" s="1"/>
  <c r="X29" i="2" s="1"/>
  <c r="V30" i="2"/>
  <c r="W30" i="2" s="1"/>
  <c r="X30" i="2" s="1"/>
  <c r="V31" i="2"/>
  <c r="W31" i="2" s="1"/>
  <c r="X31" i="2" s="1"/>
  <c r="V32" i="2"/>
  <c r="W32" i="2" s="1"/>
  <c r="X32" i="2" s="1"/>
  <c r="V33" i="2"/>
  <c r="W33" i="2" s="1"/>
  <c r="X33" i="2" s="1"/>
  <c r="V35" i="2"/>
  <c r="W35" i="2" s="1"/>
  <c r="X35" i="2" s="1"/>
  <c r="V36" i="2"/>
  <c r="W36" i="2" s="1"/>
  <c r="X36" i="2" s="1"/>
  <c r="V37" i="2"/>
  <c r="W37" i="2" s="1"/>
  <c r="X37" i="2" s="1"/>
  <c r="V38" i="2"/>
  <c r="W38" i="2" s="1"/>
  <c r="X38" i="2" s="1"/>
  <c r="V39" i="2"/>
  <c r="W39" i="2" s="1"/>
  <c r="X39" i="2" s="1"/>
  <c r="V40" i="2"/>
  <c r="W40" i="2" s="1"/>
  <c r="X40" i="2" s="1"/>
  <c r="V42" i="2"/>
  <c r="W42" i="2" s="1"/>
  <c r="X42" i="2" s="1"/>
  <c r="V43" i="2"/>
  <c r="W43" i="2" s="1"/>
  <c r="X43" i="2" s="1"/>
  <c r="V44" i="2"/>
  <c r="W44" i="2" s="1"/>
  <c r="X44" i="2" s="1"/>
  <c r="V45" i="2"/>
  <c r="W45" i="2" s="1"/>
  <c r="X45" i="2" s="1"/>
  <c r="V47" i="2"/>
  <c r="W47" i="2" s="1"/>
  <c r="X47" i="2" s="1"/>
  <c r="V48" i="2"/>
  <c r="W48" i="2" s="1"/>
  <c r="X48" i="2" s="1"/>
  <c r="V50" i="2"/>
  <c r="V51" i="2"/>
  <c r="V53" i="2"/>
  <c r="W53" i="2" s="1"/>
  <c r="X53" i="2" s="1"/>
  <c r="V54" i="2"/>
  <c r="W54" i="2" s="1"/>
  <c r="X54" i="2" s="1"/>
  <c r="V55" i="2"/>
  <c r="W55" i="2" s="1"/>
  <c r="X55" i="2" s="1"/>
  <c r="V56" i="2"/>
  <c r="W56" i="2" s="1"/>
  <c r="X56" i="2" s="1"/>
  <c r="V58" i="2"/>
  <c r="W58" i="2" s="1"/>
  <c r="X58" i="2" s="1"/>
  <c r="V59" i="2"/>
  <c r="W59" i="2" s="1"/>
  <c r="X59" i="2" s="1"/>
  <c r="V60" i="2"/>
  <c r="V64" i="2"/>
  <c r="V65" i="2"/>
  <c r="W65" i="2" s="1"/>
  <c r="X65" i="2" s="1"/>
  <c r="V66" i="2"/>
  <c r="W66" i="2" s="1"/>
  <c r="X66" i="2" s="1"/>
  <c r="V67" i="2"/>
  <c r="V68" i="2"/>
  <c r="W68" i="2" s="1"/>
  <c r="X68" i="2" s="1"/>
  <c r="V69" i="2"/>
  <c r="W69" i="2" s="1"/>
  <c r="X69" i="2" s="1"/>
  <c r="V71" i="2"/>
  <c r="W71" i="2" s="1"/>
  <c r="X71" i="2" s="1"/>
  <c r="V72" i="2"/>
  <c r="W72" i="2" s="1"/>
  <c r="X72" i="2" s="1"/>
  <c r="V73" i="2"/>
  <c r="W73" i="2" s="1"/>
  <c r="X73" i="2" s="1"/>
  <c r="V74" i="2"/>
  <c r="W74" i="2" s="1"/>
  <c r="X74" i="2" s="1"/>
  <c r="V76" i="2"/>
  <c r="W76" i="2" s="1"/>
  <c r="X76" i="2" s="1"/>
  <c r="V77" i="2"/>
  <c r="W77" i="2" s="1"/>
  <c r="X77" i="2" s="1"/>
  <c r="V79" i="2"/>
  <c r="W79" i="2" s="1"/>
  <c r="X79" i="2" s="1"/>
  <c r="V80" i="2"/>
  <c r="W80" i="2" s="1"/>
  <c r="X80" i="2" s="1"/>
  <c r="V81" i="2"/>
  <c r="W81" i="2" s="1"/>
  <c r="X81" i="2" s="1"/>
  <c r="V82" i="2"/>
  <c r="W82" i="2" s="1"/>
  <c r="X82" i="2" s="1"/>
  <c r="V86" i="2"/>
  <c r="V87" i="2"/>
  <c r="W87" i="2" s="1"/>
  <c r="X87" i="2" s="1"/>
  <c r="V88" i="2"/>
  <c r="W88" i="2" s="1"/>
  <c r="X88" i="2" s="1"/>
  <c r="V89" i="2"/>
  <c r="W89" i="2" s="1"/>
  <c r="X89" i="2" s="1"/>
  <c r="V91" i="2"/>
  <c r="W91" i="2" s="1"/>
  <c r="X91" i="2" s="1"/>
  <c r="V92" i="2"/>
  <c r="W92" i="2" s="1"/>
  <c r="X92" i="2" s="1"/>
  <c r="V93" i="2"/>
  <c r="W93" i="2" s="1"/>
  <c r="X93" i="2" s="1"/>
  <c r="V95" i="2"/>
  <c r="V96" i="2"/>
  <c r="V97" i="2"/>
  <c r="W97" i="2" s="1"/>
  <c r="X97" i="2" s="1"/>
  <c r="V98" i="2"/>
  <c r="W98" i="2" s="1"/>
  <c r="X98" i="2" s="1"/>
  <c r="V100" i="2"/>
  <c r="W100" i="2" s="1"/>
  <c r="X100" i="2" s="1"/>
  <c r="V101" i="2"/>
  <c r="W101" i="2" s="1"/>
  <c r="X101" i="2" s="1"/>
  <c r="V102" i="2"/>
  <c r="W102" i="2" s="1"/>
  <c r="X102" i="2" s="1"/>
  <c r="V103" i="2"/>
  <c r="W103" i="2" s="1"/>
  <c r="X103" i="2" s="1"/>
  <c r="V105" i="2"/>
  <c r="V106" i="2"/>
  <c r="W106" i="2" s="1"/>
  <c r="X106" i="2" s="1"/>
  <c r="V107" i="2"/>
  <c r="W107" i="2" s="1"/>
  <c r="X107" i="2" s="1"/>
  <c r="V113" i="2"/>
  <c r="W113" i="2" s="1"/>
  <c r="X113" i="2" s="1"/>
  <c r="V114" i="2"/>
  <c r="W114" i="2" s="1"/>
  <c r="X114" i="2" s="1"/>
  <c r="V120" i="2"/>
  <c r="W120" i="2" s="1"/>
  <c r="X120" i="2" s="1"/>
  <c r="V121" i="2"/>
  <c r="W121" i="2" s="1"/>
  <c r="X121" i="2" s="1"/>
  <c r="V122" i="2"/>
  <c r="W122" i="2" s="1"/>
  <c r="X122" i="2" s="1"/>
  <c r="V123" i="2"/>
  <c r="W123" i="2" s="1"/>
  <c r="X123" i="2" s="1"/>
  <c r="V125" i="2"/>
  <c r="W125" i="2" s="1"/>
  <c r="X125" i="2" s="1"/>
  <c r="V126" i="2"/>
  <c r="W126" i="2" s="1"/>
  <c r="X126" i="2" s="1"/>
  <c r="V127" i="2"/>
  <c r="W127" i="2" s="1"/>
  <c r="X127" i="2" s="1"/>
  <c r="V128" i="2"/>
  <c r="W128" i="2" s="1"/>
  <c r="X128" i="2" s="1"/>
  <c r="V129" i="2"/>
  <c r="W129" i="2" s="1"/>
  <c r="X129" i="2" s="1"/>
  <c r="V130" i="2"/>
  <c r="W130" i="2" s="1"/>
  <c r="X130" i="2" s="1"/>
  <c r="V132" i="2"/>
  <c r="W132" i="2" s="1"/>
  <c r="X132" i="2" s="1"/>
  <c r="V133" i="2"/>
  <c r="W133" i="2" s="1"/>
  <c r="X133" i="2" s="1"/>
  <c r="V134" i="2"/>
  <c r="V135" i="2"/>
  <c r="W135" i="2" s="1"/>
  <c r="X135" i="2" s="1"/>
  <c r="V136" i="2"/>
  <c r="W136" i="2" s="1"/>
  <c r="X136" i="2" s="1"/>
  <c r="V138" i="2"/>
  <c r="W138" i="2" s="1"/>
  <c r="X138" i="2" s="1"/>
  <c r="V139" i="2"/>
  <c r="W139" i="2" s="1"/>
  <c r="X139" i="2" s="1"/>
  <c r="V140" i="2"/>
  <c r="W140" i="2" s="1"/>
  <c r="X140" i="2" s="1"/>
  <c r="V141" i="2"/>
  <c r="W141" i="2" s="1"/>
  <c r="X141" i="2" s="1"/>
  <c r="V142" i="2"/>
  <c r="V143" i="2"/>
  <c r="V144" i="2"/>
  <c r="W144" i="2" s="1"/>
  <c r="X144" i="2" s="1"/>
  <c r="V146" i="2"/>
  <c r="W146" i="2" s="1"/>
  <c r="X146" i="2" s="1"/>
  <c r="V147" i="2"/>
  <c r="W147" i="2" s="1"/>
  <c r="X147" i="2" s="1"/>
  <c r="V148" i="2"/>
  <c r="W148" i="2" s="1"/>
  <c r="X148" i="2" s="1"/>
  <c r="V149" i="2"/>
  <c r="W149" i="2" s="1"/>
  <c r="X149" i="2" s="1"/>
  <c r="V150" i="2"/>
  <c r="W150" i="2" s="1"/>
  <c r="X150" i="2" s="1"/>
  <c r="V151" i="2"/>
  <c r="V152" i="2"/>
  <c r="W152" i="2" s="1"/>
  <c r="X152" i="2" s="1"/>
  <c r="V153" i="2"/>
  <c r="W153" i="2" s="1"/>
  <c r="X153" i="2" s="1"/>
  <c r="V154" i="2"/>
  <c r="W154" i="2" s="1"/>
  <c r="X154" i="2" s="1"/>
  <c r="V155" i="2"/>
  <c r="W155" i="2" s="1"/>
  <c r="X155" i="2" s="1"/>
  <c r="V156" i="2"/>
  <c r="W156" i="2" s="1"/>
  <c r="X156" i="2" s="1"/>
  <c r="V157" i="2"/>
  <c r="W157" i="2" s="1"/>
  <c r="X157" i="2" s="1"/>
  <c r="V158" i="2"/>
  <c r="W158" i="2" s="1"/>
  <c r="X158" i="2" s="1"/>
  <c r="V159" i="2"/>
  <c r="W159" i="2" s="1"/>
  <c r="X159" i="2" s="1"/>
  <c r="V161" i="2"/>
  <c r="W161" i="2" s="1"/>
  <c r="X161" i="2" s="1"/>
  <c r="V162" i="2"/>
  <c r="W162" i="2" s="1"/>
  <c r="X162" i="2" s="1"/>
  <c r="V163" i="2"/>
  <c r="W163" i="2" s="1"/>
  <c r="X163" i="2" s="1"/>
  <c r="V164" i="2"/>
  <c r="W164" i="2" s="1"/>
  <c r="X164" i="2" s="1"/>
  <c r="V165" i="2"/>
  <c r="W165" i="2" s="1"/>
  <c r="X165" i="2" s="1"/>
  <c r="V166" i="2"/>
  <c r="W166" i="2" s="1"/>
  <c r="X166" i="2" s="1"/>
  <c r="V168" i="2"/>
  <c r="W168" i="2" s="1"/>
  <c r="X168" i="2" s="1"/>
  <c r="V169" i="2"/>
  <c r="W169" i="2" s="1"/>
  <c r="X169" i="2" s="1"/>
  <c r="V171" i="2"/>
  <c r="V172" i="2"/>
  <c r="W172" i="2" s="1"/>
  <c r="X172" i="2" s="1"/>
  <c r="V173" i="2"/>
  <c r="W173" i="2" s="1"/>
  <c r="X173" i="2" s="1"/>
  <c r="V175" i="2"/>
  <c r="W175" i="2" s="1"/>
  <c r="X175" i="2" s="1"/>
  <c r="V176" i="2"/>
  <c r="W176" i="2" s="1"/>
  <c r="X176" i="2" s="1"/>
  <c r="V177" i="2"/>
  <c r="W177" i="2" s="1"/>
  <c r="X177" i="2" s="1"/>
  <c r="V178" i="2"/>
  <c r="W178" i="2" s="1"/>
  <c r="X178" i="2" s="1"/>
  <c r="V179" i="2"/>
  <c r="V180" i="2"/>
  <c r="V182" i="2"/>
  <c r="W182" i="2" s="1"/>
  <c r="X182" i="2" s="1"/>
  <c r="V183" i="2"/>
  <c r="W183" i="2" s="1"/>
  <c r="X183" i="2" s="1"/>
  <c r="V184" i="2"/>
  <c r="W184" i="2" s="1"/>
  <c r="X184" i="2" s="1"/>
  <c r="V185" i="2"/>
  <c r="W185" i="2" s="1"/>
  <c r="X185" i="2" s="1"/>
  <c r="V186" i="2"/>
  <c r="W186" i="2" s="1"/>
  <c r="X186" i="2" s="1"/>
  <c r="V187" i="2"/>
  <c r="V188" i="2"/>
  <c r="W188" i="2" s="1"/>
  <c r="X188" i="2" s="1"/>
  <c r="V189" i="2"/>
  <c r="W189" i="2" s="1"/>
  <c r="X189" i="2" s="1"/>
  <c r="V190" i="2"/>
  <c r="W190" i="2" s="1"/>
  <c r="X190" i="2" s="1"/>
  <c r="V191" i="2"/>
  <c r="W191" i="2" s="1"/>
  <c r="X191" i="2" s="1"/>
  <c r="V192" i="2"/>
  <c r="W192" i="2" s="1"/>
  <c r="X192" i="2" s="1"/>
  <c r="V193" i="2"/>
  <c r="W193" i="2" s="1"/>
  <c r="X193" i="2" s="1"/>
  <c r="V194" i="2"/>
  <c r="W194" i="2" s="1"/>
  <c r="X194" i="2" s="1"/>
  <c r="V195" i="2"/>
  <c r="W195" i="2" s="1"/>
  <c r="X195" i="2" s="1"/>
  <c r="V196" i="2"/>
  <c r="W196" i="2" s="1"/>
  <c r="X196" i="2" s="1"/>
  <c r="V197" i="2"/>
  <c r="W197" i="2" s="1"/>
  <c r="X197" i="2" s="1"/>
  <c r="V198" i="2"/>
  <c r="W198" i="2" s="1"/>
  <c r="X198" i="2" s="1"/>
  <c r="V200" i="2"/>
  <c r="W200" i="2" s="1"/>
  <c r="X200" i="2" s="1"/>
  <c r="V201" i="2"/>
  <c r="W201" i="2" s="1"/>
  <c r="X201" i="2" s="1"/>
  <c r="V209" i="2"/>
  <c r="W209" i="2" s="1"/>
  <c r="X209" i="2" s="1"/>
  <c r="V210" i="2"/>
  <c r="W210" i="2" s="1"/>
  <c r="X210" i="2" s="1"/>
  <c r="V214" i="2"/>
  <c r="W214" i="2" s="1"/>
  <c r="X214" i="2" s="1"/>
  <c r="V215" i="2"/>
  <c r="V216" i="2"/>
  <c r="V217" i="2"/>
  <c r="W217" i="2" s="1"/>
  <c r="X217" i="2" s="1"/>
  <c r="V218" i="2"/>
  <c r="W218" i="2" s="1"/>
  <c r="X218" i="2" s="1"/>
  <c r="V219" i="2"/>
  <c r="W219" i="2" s="1"/>
  <c r="X219" i="2" s="1"/>
  <c r="V220" i="2"/>
  <c r="W220" i="2" s="1"/>
  <c r="X220" i="2" s="1"/>
  <c r="V221" i="2"/>
  <c r="W221" i="2" s="1"/>
  <c r="X221" i="2" s="1"/>
  <c r="V222" i="2"/>
  <c r="W222" i="2" s="1"/>
  <c r="X222" i="2" s="1"/>
  <c r="V223" i="2"/>
  <c r="V224" i="2"/>
  <c r="V225" i="2"/>
  <c r="W225" i="2" s="1"/>
  <c r="X225" i="2" s="1"/>
  <c r="V226" i="2"/>
  <c r="W226" i="2" s="1"/>
  <c r="X226" i="2" s="1"/>
  <c r="V227" i="2"/>
  <c r="W227" i="2" s="1"/>
  <c r="X227" i="2" s="1"/>
  <c r="V229" i="2"/>
  <c r="W229" i="2" s="1"/>
  <c r="X229" i="2" s="1"/>
  <c r="V230" i="2"/>
  <c r="W230" i="2" s="1"/>
  <c r="X230" i="2" s="1"/>
  <c r="V231" i="2"/>
  <c r="W231" i="2" s="1"/>
  <c r="X231" i="2" s="1"/>
  <c r="V233" i="2"/>
  <c r="W233" i="2" s="1"/>
  <c r="X233" i="2" s="1"/>
  <c r="V234" i="2"/>
  <c r="W234" i="2" s="1"/>
  <c r="X234" i="2" s="1"/>
  <c r="V235" i="2"/>
  <c r="W235" i="2" s="1"/>
  <c r="X235" i="2" s="1"/>
  <c r="V236" i="2"/>
  <c r="W236" i="2" s="1"/>
  <c r="X236" i="2" s="1"/>
  <c r="V237" i="2"/>
  <c r="W237" i="2" s="1"/>
  <c r="X237" i="2" s="1"/>
  <c r="V238" i="2"/>
  <c r="W238" i="2" s="1"/>
  <c r="X238" i="2" s="1"/>
  <c r="V239" i="2"/>
  <c r="W239" i="2" s="1"/>
  <c r="X239" i="2" s="1"/>
  <c r="V240" i="2"/>
  <c r="W240" i="2" s="1"/>
  <c r="X240" i="2" s="1"/>
  <c r="V241" i="2"/>
  <c r="W241" i="2" s="1"/>
  <c r="X241" i="2" s="1"/>
  <c r="V243" i="2"/>
  <c r="W243" i="2" s="1"/>
  <c r="X243" i="2" s="1"/>
  <c r="V244" i="2"/>
  <c r="W244" i="2" s="1"/>
  <c r="X244" i="2" s="1"/>
  <c r="V245" i="2"/>
  <c r="X245" i="2" s="1"/>
  <c r="V246" i="2"/>
  <c r="W246" i="2" s="1"/>
  <c r="X246" i="2" s="1"/>
  <c r="V247" i="2"/>
  <c r="W247" i="2" s="1"/>
  <c r="X247" i="2" s="1"/>
  <c r="V248" i="2"/>
  <c r="W248" i="2" s="1"/>
  <c r="X248" i="2" s="1"/>
  <c r="V249" i="2"/>
  <c r="W249" i="2" s="1"/>
  <c r="X249" i="2" s="1"/>
  <c r="V251" i="2"/>
  <c r="V252" i="2"/>
  <c r="V253" i="2"/>
  <c r="W253" i="2" s="1"/>
  <c r="X253" i="2" s="1"/>
  <c r="V254" i="2"/>
  <c r="W254" i="2" s="1"/>
  <c r="X254" i="2" s="1"/>
  <c r="V255" i="2"/>
  <c r="W255" i="2" s="1"/>
  <c r="X255" i="2" s="1"/>
  <c r="V256" i="2"/>
  <c r="W256" i="2" s="1"/>
  <c r="X256" i="2" s="1"/>
  <c r="V258" i="2"/>
  <c r="V5" i="2"/>
  <c r="W5" i="2" s="1"/>
  <c r="X5" i="2" s="1"/>
  <c r="V4" i="2"/>
  <c r="R6" i="2"/>
  <c r="S6" i="2" s="1"/>
  <c r="R7" i="2"/>
  <c r="S7" i="2" s="1"/>
  <c r="R8" i="2"/>
  <c r="S8" i="2" s="1"/>
  <c r="R14" i="2"/>
  <c r="S14" i="2" s="1"/>
  <c r="R15" i="2"/>
  <c r="S15" i="2" s="1"/>
  <c r="R17" i="2"/>
  <c r="S17" i="2" s="1"/>
  <c r="R18" i="2"/>
  <c r="S18" i="2" s="1"/>
  <c r="R19" i="2"/>
  <c r="S19" i="2" s="1"/>
  <c r="R20" i="2"/>
  <c r="S20" i="2" s="1"/>
  <c r="R21" i="2"/>
  <c r="S21" i="2" s="1"/>
  <c r="R23" i="2"/>
  <c r="S23" i="2" s="1"/>
  <c r="R24" i="2"/>
  <c r="S24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2" i="2"/>
  <c r="S42" i="2" s="1"/>
  <c r="R43" i="2"/>
  <c r="S43" i="2" s="1"/>
  <c r="R44" i="2"/>
  <c r="S44" i="2" s="1"/>
  <c r="R45" i="2"/>
  <c r="S45" i="2" s="1"/>
  <c r="R47" i="2"/>
  <c r="S47" i="2" s="1"/>
  <c r="R48" i="2"/>
  <c r="S48" i="2" s="1"/>
  <c r="R50" i="2"/>
  <c r="S50" i="2" s="1"/>
  <c r="R51" i="2"/>
  <c r="S51" i="2" s="1"/>
  <c r="R53" i="2"/>
  <c r="S53" i="2" s="1"/>
  <c r="R54" i="2"/>
  <c r="S54" i="2" s="1"/>
  <c r="R55" i="2"/>
  <c r="S55" i="2" s="1"/>
  <c r="R56" i="2"/>
  <c r="S56" i="2" s="1"/>
  <c r="R58" i="2"/>
  <c r="S58" i="2" s="1"/>
  <c r="R59" i="2"/>
  <c r="S59" i="2" s="1"/>
  <c r="R60" i="2"/>
  <c r="S60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1" i="2"/>
  <c r="S71" i="2" s="1"/>
  <c r="R72" i="2"/>
  <c r="S72" i="2" s="1"/>
  <c r="R73" i="2"/>
  <c r="S73" i="2" s="1"/>
  <c r="R74" i="2"/>
  <c r="S74" i="2" s="1"/>
  <c r="R76" i="2"/>
  <c r="S76" i="2" s="1"/>
  <c r="R77" i="2"/>
  <c r="S77" i="2" s="1"/>
  <c r="R79" i="2"/>
  <c r="S79" i="2" s="1"/>
  <c r="R80" i="2"/>
  <c r="S80" i="2" s="1"/>
  <c r="R81" i="2"/>
  <c r="S81" i="2" s="1"/>
  <c r="R82" i="2"/>
  <c r="S82" i="2" s="1"/>
  <c r="R86" i="2"/>
  <c r="S86" i="2" s="1"/>
  <c r="R87" i="2"/>
  <c r="S87" i="2" s="1"/>
  <c r="R88" i="2"/>
  <c r="S88" i="2" s="1"/>
  <c r="R89" i="2"/>
  <c r="S89" i="2" s="1"/>
  <c r="R91" i="2"/>
  <c r="S91" i="2" s="1"/>
  <c r="R92" i="2"/>
  <c r="S92" i="2" s="1"/>
  <c r="R93" i="2"/>
  <c r="S93" i="2" s="1"/>
  <c r="R95" i="2"/>
  <c r="S95" i="2" s="1"/>
  <c r="R96" i="2"/>
  <c r="S96" i="2" s="1"/>
  <c r="R97" i="2"/>
  <c r="S97" i="2" s="1"/>
  <c r="R98" i="2"/>
  <c r="S98" i="2" s="1"/>
  <c r="R100" i="2"/>
  <c r="S100" i="2" s="1"/>
  <c r="R101" i="2"/>
  <c r="S101" i="2" s="1"/>
  <c r="R102" i="2"/>
  <c r="S102" i="2" s="1"/>
  <c r="R103" i="2"/>
  <c r="S103" i="2" s="1"/>
  <c r="R105" i="2"/>
  <c r="S105" i="2" s="1"/>
  <c r="R106" i="2"/>
  <c r="S106" i="2" s="1"/>
  <c r="R107" i="2"/>
  <c r="S107" i="2" s="1"/>
  <c r="R113" i="2"/>
  <c r="S113" i="2" s="1"/>
  <c r="R114" i="2"/>
  <c r="S114" i="2" s="1"/>
  <c r="R120" i="2"/>
  <c r="S120" i="2" s="1"/>
  <c r="R121" i="2"/>
  <c r="S121" i="2" s="1"/>
  <c r="R122" i="2"/>
  <c r="S122" i="2" s="1"/>
  <c r="R123" i="2"/>
  <c r="S123" i="2" s="1"/>
  <c r="R125" i="2"/>
  <c r="S125" i="2" s="1"/>
  <c r="R126" i="2"/>
  <c r="S126" i="2" s="1"/>
  <c r="R127" i="2"/>
  <c r="S127" i="2" s="1"/>
  <c r="R128" i="2"/>
  <c r="S128" i="2" s="1"/>
  <c r="R129" i="2"/>
  <c r="S129" i="2" s="1"/>
  <c r="R130" i="2"/>
  <c r="S130" i="2" s="1"/>
  <c r="R132" i="2"/>
  <c r="S132" i="2" s="1"/>
  <c r="R133" i="2"/>
  <c r="S133" i="2" s="1"/>
  <c r="R134" i="2"/>
  <c r="S134" i="2" s="1"/>
  <c r="R135" i="2"/>
  <c r="S135" i="2" s="1"/>
  <c r="R136" i="2"/>
  <c r="S136" i="2" s="1"/>
  <c r="R138" i="2"/>
  <c r="S138" i="2" s="1"/>
  <c r="R139" i="2"/>
  <c r="S139" i="2" s="1"/>
  <c r="R140" i="2"/>
  <c r="S140" i="2" s="1"/>
  <c r="R141" i="2"/>
  <c r="S141" i="2" s="1"/>
  <c r="R142" i="2"/>
  <c r="S142" i="2" s="1"/>
  <c r="R143" i="2"/>
  <c r="S143" i="2" s="1"/>
  <c r="R144" i="2"/>
  <c r="S144" i="2" s="1"/>
  <c r="R146" i="2"/>
  <c r="S146" i="2" s="1"/>
  <c r="R147" i="2"/>
  <c r="S147" i="2" s="1"/>
  <c r="R148" i="2"/>
  <c r="S148" i="2" s="1"/>
  <c r="R150" i="2"/>
  <c r="S150" i="2" s="1"/>
  <c r="R151" i="2"/>
  <c r="S151" i="2" s="1"/>
  <c r="R152" i="2"/>
  <c r="S152" i="2" s="1"/>
  <c r="R153" i="2"/>
  <c r="S153" i="2" s="1"/>
  <c r="R154" i="2"/>
  <c r="S154" i="2" s="1"/>
  <c r="R155" i="2"/>
  <c r="S155" i="2" s="1"/>
  <c r="R156" i="2"/>
  <c r="S156" i="2" s="1"/>
  <c r="R157" i="2"/>
  <c r="S157" i="2" s="1"/>
  <c r="R158" i="2"/>
  <c r="S158" i="2" s="1"/>
  <c r="R159" i="2"/>
  <c r="S159" i="2" s="1"/>
  <c r="R161" i="2"/>
  <c r="S161" i="2" s="1"/>
  <c r="R162" i="2"/>
  <c r="S162" i="2" s="1"/>
  <c r="R163" i="2"/>
  <c r="S163" i="2" s="1"/>
  <c r="R164" i="2"/>
  <c r="S164" i="2" s="1"/>
  <c r="R165" i="2"/>
  <c r="S165" i="2" s="1"/>
  <c r="R166" i="2"/>
  <c r="S166" i="2" s="1"/>
  <c r="R168" i="2"/>
  <c r="S168" i="2" s="1"/>
  <c r="R169" i="2"/>
  <c r="S169" i="2" s="1"/>
  <c r="R171" i="2"/>
  <c r="S171" i="2" s="1"/>
  <c r="R172" i="2"/>
  <c r="S172" i="2" s="1"/>
  <c r="R173" i="2"/>
  <c r="S173" i="2" s="1"/>
  <c r="R175" i="2"/>
  <c r="S175" i="2" s="1"/>
  <c r="R176" i="2"/>
  <c r="S176" i="2" s="1"/>
  <c r="R177" i="2"/>
  <c r="S177" i="2" s="1"/>
  <c r="R178" i="2"/>
  <c r="S178" i="2" s="1"/>
  <c r="R179" i="2"/>
  <c r="S179" i="2" s="1"/>
  <c r="R180" i="2"/>
  <c r="S180" i="2" s="1"/>
  <c r="R182" i="2"/>
  <c r="S182" i="2" s="1"/>
  <c r="R183" i="2"/>
  <c r="S183" i="2" s="1"/>
  <c r="R184" i="2"/>
  <c r="S184" i="2" s="1"/>
  <c r="R185" i="2"/>
  <c r="S185" i="2" s="1"/>
  <c r="R186" i="2"/>
  <c r="S186" i="2" s="1"/>
  <c r="R187" i="2"/>
  <c r="S187" i="2" s="1"/>
  <c r="R188" i="2"/>
  <c r="S188" i="2" s="1"/>
  <c r="R189" i="2"/>
  <c r="S189" i="2" s="1"/>
  <c r="R190" i="2"/>
  <c r="S190" i="2" s="1"/>
  <c r="R191" i="2"/>
  <c r="S191" i="2" s="1"/>
  <c r="R192" i="2"/>
  <c r="S192" i="2" s="1"/>
  <c r="R193" i="2"/>
  <c r="S193" i="2" s="1"/>
  <c r="R194" i="2"/>
  <c r="S194" i="2" s="1"/>
  <c r="R195" i="2"/>
  <c r="S195" i="2" s="1"/>
  <c r="R196" i="2"/>
  <c r="S196" i="2" s="1"/>
  <c r="R197" i="2"/>
  <c r="S197" i="2" s="1"/>
  <c r="R198" i="2"/>
  <c r="S198" i="2" s="1"/>
  <c r="R200" i="2"/>
  <c r="S200" i="2" s="1"/>
  <c r="R201" i="2"/>
  <c r="S201" i="2" s="1"/>
  <c r="R209" i="2"/>
  <c r="S209" i="2" s="1"/>
  <c r="R210" i="2"/>
  <c r="S210" i="2" s="1"/>
  <c r="R214" i="2"/>
  <c r="S214" i="2" s="1"/>
  <c r="R215" i="2"/>
  <c r="S215" i="2" s="1"/>
  <c r="R216" i="2"/>
  <c r="S216" i="2" s="1"/>
  <c r="R217" i="2"/>
  <c r="S217" i="2" s="1"/>
  <c r="R218" i="2"/>
  <c r="S218" i="2" s="1"/>
  <c r="R219" i="2"/>
  <c r="S219" i="2" s="1"/>
  <c r="R220" i="2"/>
  <c r="S220" i="2" s="1"/>
  <c r="R221" i="2"/>
  <c r="S221" i="2" s="1"/>
  <c r="R222" i="2"/>
  <c r="S222" i="2" s="1"/>
  <c r="R223" i="2"/>
  <c r="S223" i="2" s="1"/>
  <c r="R224" i="2"/>
  <c r="S224" i="2" s="1"/>
  <c r="R225" i="2"/>
  <c r="S225" i="2" s="1"/>
  <c r="R226" i="2"/>
  <c r="S226" i="2" s="1"/>
  <c r="R227" i="2"/>
  <c r="S227" i="2" s="1"/>
  <c r="R229" i="2"/>
  <c r="S229" i="2" s="1"/>
  <c r="R230" i="2"/>
  <c r="S230" i="2" s="1"/>
  <c r="R231" i="2"/>
  <c r="S231" i="2" s="1"/>
  <c r="R233" i="2"/>
  <c r="S233" i="2" s="1"/>
  <c r="R234" i="2"/>
  <c r="S234" i="2" s="1"/>
  <c r="R235" i="2"/>
  <c r="S235" i="2" s="1"/>
  <c r="R236" i="2"/>
  <c r="S236" i="2" s="1"/>
  <c r="R237" i="2"/>
  <c r="S237" i="2" s="1"/>
  <c r="R239" i="2"/>
  <c r="S239" i="2" s="1"/>
  <c r="R240" i="2"/>
  <c r="S240" i="2" s="1"/>
  <c r="R241" i="2"/>
  <c r="S241" i="2" s="1"/>
  <c r="R243" i="2"/>
  <c r="S243" i="2" s="1"/>
  <c r="R244" i="2"/>
  <c r="S244" i="2" s="1"/>
  <c r="R245" i="2"/>
  <c r="S245" i="2" s="1"/>
  <c r="R246" i="2"/>
  <c r="S246" i="2" s="1"/>
  <c r="R247" i="2"/>
  <c r="S247" i="2" s="1"/>
  <c r="R248" i="2"/>
  <c r="S248" i="2" s="1"/>
  <c r="R249" i="2"/>
  <c r="S249" i="2" s="1"/>
  <c r="R251" i="2"/>
  <c r="S251" i="2" s="1"/>
  <c r="R252" i="2"/>
  <c r="S252" i="2" s="1"/>
  <c r="R253" i="2"/>
  <c r="S253" i="2" s="1"/>
  <c r="R254" i="2"/>
  <c r="S254" i="2" s="1"/>
  <c r="R255" i="2"/>
  <c r="S255" i="2" s="1"/>
  <c r="R256" i="2"/>
  <c r="S256" i="2" s="1"/>
  <c r="R258" i="2"/>
  <c r="R5" i="2"/>
  <c r="S5" i="2" s="1"/>
  <c r="R4" i="2"/>
  <c r="O6" i="2"/>
  <c r="P6" i="2" s="1"/>
  <c r="O7" i="2"/>
  <c r="P7" i="2" s="1"/>
  <c r="O8" i="2"/>
  <c r="P8" i="2" s="1"/>
  <c r="O14" i="2"/>
  <c r="P14" i="2" s="1"/>
  <c r="O15" i="2"/>
  <c r="P15" i="2" s="1"/>
  <c r="O17" i="2"/>
  <c r="P17" i="2" s="1"/>
  <c r="O18" i="2"/>
  <c r="P18" i="2" s="1"/>
  <c r="O19" i="2"/>
  <c r="P19" i="2" s="1"/>
  <c r="O20" i="2"/>
  <c r="P20" i="2" s="1"/>
  <c r="O21" i="2"/>
  <c r="P21" i="2" s="1"/>
  <c r="O23" i="2"/>
  <c r="P23" i="2" s="1"/>
  <c r="O24" i="2"/>
  <c r="P24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2" i="2"/>
  <c r="P42" i="2" s="1"/>
  <c r="O43" i="2"/>
  <c r="P43" i="2" s="1"/>
  <c r="O44" i="2"/>
  <c r="P44" i="2" s="1"/>
  <c r="O45" i="2"/>
  <c r="P45" i="2" s="1"/>
  <c r="O47" i="2"/>
  <c r="P47" i="2" s="1"/>
  <c r="O48" i="2"/>
  <c r="P48" i="2" s="1"/>
  <c r="O50" i="2"/>
  <c r="P50" i="2" s="1"/>
  <c r="O51" i="2"/>
  <c r="P51" i="2" s="1"/>
  <c r="O53" i="2"/>
  <c r="P53" i="2" s="1"/>
  <c r="O54" i="2"/>
  <c r="P54" i="2" s="1"/>
  <c r="O55" i="2"/>
  <c r="P55" i="2" s="1"/>
  <c r="O56" i="2"/>
  <c r="P56" i="2" s="1"/>
  <c r="O58" i="2"/>
  <c r="P58" i="2" s="1"/>
  <c r="O59" i="2"/>
  <c r="P59" i="2" s="1"/>
  <c r="O60" i="2"/>
  <c r="P60" i="2" s="1"/>
  <c r="O64" i="2"/>
  <c r="P64" i="2" s="1"/>
  <c r="O65" i="2"/>
  <c r="P65" i="2" s="1"/>
  <c r="O66" i="2"/>
  <c r="P66" i="2" s="1"/>
  <c r="O67" i="2"/>
  <c r="P67" i="2" s="1"/>
  <c r="O68" i="2"/>
  <c r="P68" i="2" s="1"/>
  <c r="O69" i="2"/>
  <c r="P69" i="2" s="1"/>
  <c r="O71" i="2"/>
  <c r="P71" i="2" s="1"/>
  <c r="O72" i="2"/>
  <c r="P72" i="2" s="1"/>
  <c r="O73" i="2"/>
  <c r="P73" i="2" s="1"/>
  <c r="O74" i="2"/>
  <c r="P74" i="2" s="1"/>
  <c r="O76" i="2"/>
  <c r="P76" i="2" s="1"/>
  <c r="O77" i="2"/>
  <c r="P77" i="2" s="1"/>
  <c r="O79" i="2"/>
  <c r="P79" i="2" s="1"/>
  <c r="O80" i="2"/>
  <c r="P80" i="2" s="1"/>
  <c r="O81" i="2"/>
  <c r="P81" i="2" s="1"/>
  <c r="O82" i="2"/>
  <c r="P82" i="2" s="1"/>
  <c r="O86" i="2"/>
  <c r="P86" i="2" s="1"/>
  <c r="O87" i="2"/>
  <c r="P87" i="2" s="1"/>
  <c r="O88" i="2"/>
  <c r="P88" i="2" s="1"/>
  <c r="O89" i="2"/>
  <c r="P89" i="2" s="1"/>
  <c r="O91" i="2"/>
  <c r="P91" i="2" s="1"/>
  <c r="O92" i="2"/>
  <c r="P92" i="2" s="1"/>
  <c r="O93" i="2"/>
  <c r="P93" i="2" s="1"/>
  <c r="O95" i="2"/>
  <c r="P95" i="2" s="1"/>
  <c r="O96" i="2"/>
  <c r="P96" i="2" s="1"/>
  <c r="O97" i="2"/>
  <c r="P97" i="2" s="1"/>
  <c r="O98" i="2"/>
  <c r="P98" i="2" s="1"/>
  <c r="O100" i="2"/>
  <c r="P100" i="2" s="1"/>
  <c r="O101" i="2"/>
  <c r="P101" i="2" s="1"/>
  <c r="O102" i="2"/>
  <c r="P102" i="2" s="1"/>
  <c r="O103" i="2"/>
  <c r="P103" i="2" s="1"/>
  <c r="O105" i="2"/>
  <c r="P105" i="2" s="1"/>
  <c r="O106" i="2"/>
  <c r="P106" i="2" s="1"/>
  <c r="O107" i="2"/>
  <c r="P107" i="2" s="1"/>
  <c r="O113" i="2"/>
  <c r="P113" i="2" s="1"/>
  <c r="O114" i="2"/>
  <c r="P114" i="2" s="1"/>
  <c r="O120" i="2"/>
  <c r="P120" i="2" s="1"/>
  <c r="O121" i="2"/>
  <c r="P121" i="2" s="1"/>
  <c r="O122" i="2"/>
  <c r="P122" i="2" s="1"/>
  <c r="O123" i="2"/>
  <c r="P123" i="2" s="1"/>
  <c r="O125" i="2"/>
  <c r="P125" i="2" s="1"/>
  <c r="O126" i="2"/>
  <c r="P126" i="2" s="1"/>
  <c r="O127" i="2"/>
  <c r="P127" i="2" s="1"/>
  <c r="O128" i="2"/>
  <c r="P128" i="2" s="1"/>
  <c r="O129" i="2"/>
  <c r="P129" i="2" s="1"/>
  <c r="O130" i="2"/>
  <c r="P130" i="2" s="1"/>
  <c r="O132" i="2"/>
  <c r="P132" i="2" s="1"/>
  <c r="O133" i="2"/>
  <c r="P133" i="2" s="1"/>
  <c r="O134" i="2"/>
  <c r="P134" i="2" s="1"/>
  <c r="O135" i="2"/>
  <c r="P135" i="2" s="1"/>
  <c r="O136" i="2"/>
  <c r="P136" i="2" s="1"/>
  <c r="O138" i="2"/>
  <c r="P138" i="2" s="1"/>
  <c r="O139" i="2"/>
  <c r="P139" i="2" s="1"/>
  <c r="O140" i="2"/>
  <c r="P140" i="2" s="1"/>
  <c r="O141" i="2"/>
  <c r="P141" i="2" s="1"/>
  <c r="O142" i="2"/>
  <c r="P142" i="2" s="1"/>
  <c r="O143" i="2"/>
  <c r="P143" i="2" s="1"/>
  <c r="O144" i="2"/>
  <c r="P144" i="2" s="1"/>
  <c r="O146" i="2"/>
  <c r="P146" i="2" s="1"/>
  <c r="O147" i="2"/>
  <c r="P147" i="2" s="1"/>
  <c r="O148" i="2"/>
  <c r="P148" i="2" s="1"/>
  <c r="O149" i="2"/>
  <c r="P149" i="2" s="1"/>
  <c r="O150" i="2"/>
  <c r="P150" i="2" s="1"/>
  <c r="O151" i="2"/>
  <c r="P151" i="2" s="1"/>
  <c r="O152" i="2"/>
  <c r="P152" i="2" s="1"/>
  <c r="O153" i="2"/>
  <c r="P153" i="2" s="1"/>
  <c r="O154" i="2"/>
  <c r="P154" i="2" s="1"/>
  <c r="O155" i="2"/>
  <c r="P155" i="2" s="1"/>
  <c r="O156" i="2"/>
  <c r="P156" i="2" s="1"/>
  <c r="O157" i="2"/>
  <c r="P157" i="2" s="1"/>
  <c r="O158" i="2"/>
  <c r="P158" i="2" s="1"/>
  <c r="O159" i="2"/>
  <c r="P159" i="2" s="1"/>
  <c r="O161" i="2"/>
  <c r="P161" i="2" s="1"/>
  <c r="O162" i="2"/>
  <c r="P162" i="2" s="1"/>
  <c r="O163" i="2"/>
  <c r="P163" i="2" s="1"/>
  <c r="O164" i="2"/>
  <c r="P164" i="2" s="1"/>
  <c r="O165" i="2"/>
  <c r="P165" i="2" s="1"/>
  <c r="O166" i="2"/>
  <c r="P166" i="2" s="1"/>
  <c r="O168" i="2"/>
  <c r="P168" i="2" s="1"/>
  <c r="O169" i="2"/>
  <c r="P169" i="2" s="1"/>
  <c r="O171" i="2"/>
  <c r="P171" i="2" s="1"/>
  <c r="O172" i="2"/>
  <c r="P172" i="2" s="1"/>
  <c r="O173" i="2"/>
  <c r="P173" i="2" s="1"/>
  <c r="O175" i="2"/>
  <c r="P175" i="2" s="1"/>
  <c r="O176" i="2"/>
  <c r="P176" i="2" s="1"/>
  <c r="O177" i="2"/>
  <c r="P177" i="2" s="1"/>
  <c r="O178" i="2"/>
  <c r="P178" i="2" s="1"/>
  <c r="O179" i="2"/>
  <c r="P179" i="2" s="1"/>
  <c r="O180" i="2"/>
  <c r="P180" i="2" s="1"/>
  <c r="O182" i="2"/>
  <c r="P182" i="2" s="1"/>
  <c r="O183" i="2"/>
  <c r="P183" i="2" s="1"/>
  <c r="O184" i="2"/>
  <c r="P184" i="2" s="1"/>
  <c r="O185" i="2"/>
  <c r="P185" i="2" s="1"/>
  <c r="O186" i="2"/>
  <c r="P186" i="2" s="1"/>
  <c r="O187" i="2"/>
  <c r="P187" i="2" s="1"/>
  <c r="O188" i="2"/>
  <c r="P188" i="2" s="1"/>
  <c r="O189" i="2"/>
  <c r="P189" i="2" s="1"/>
  <c r="O190" i="2"/>
  <c r="P190" i="2" s="1"/>
  <c r="O191" i="2"/>
  <c r="P191" i="2" s="1"/>
  <c r="O192" i="2"/>
  <c r="P192" i="2" s="1"/>
  <c r="O193" i="2"/>
  <c r="P193" i="2" s="1"/>
  <c r="O194" i="2"/>
  <c r="P194" i="2" s="1"/>
  <c r="O195" i="2"/>
  <c r="P195" i="2" s="1"/>
  <c r="O196" i="2"/>
  <c r="P196" i="2" s="1"/>
  <c r="O197" i="2"/>
  <c r="P197" i="2" s="1"/>
  <c r="O198" i="2"/>
  <c r="P198" i="2" s="1"/>
  <c r="O200" i="2"/>
  <c r="P200" i="2" s="1"/>
  <c r="O201" i="2"/>
  <c r="P201" i="2" s="1"/>
  <c r="O209" i="2"/>
  <c r="P209" i="2" s="1"/>
  <c r="O210" i="2"/>
  <c r="P210" i="2" s="1"/>
  <c r="O214" i="2"/>
  <c r="P214" i="2" s="1"/>
  <c r="O215" i="2"/>
  <c r="P215" i="2" s="1"/>
  <c r="O216" i="2"/>
  <c r="P216" i="2" s="1"/>
  <c r="O217" i="2"/>
  <c r="P217" i="2" s="1"/>
  <c r="O218" i="2"/>
  <c r="P218" i="2" s="1"/>
  <c r="O219" i="2"/>
  <c r="P219" i="2" s="1"/>
  <c r="O220" i="2"/>
  <c r="P220" i="2" s="1"/>
  <c r="O221" i="2"/>
  <c r="P221" i="2" s="1"/>
  <c r="O222" i="2"/>
  <c r="P222" i="2" s="1"/>
  <c r="O223" i="2"/>
  <c r="P223" i="2" s="1"/>
  <c r="O224" i="2"/>
  <c r="P224" i="2" s="1"/>
  <c r="O225" i="2"/>
  <c r="P225" i="2" s="1"/>
  <c r="O226" i="2"/>
  <c r="P226" i="2" s="1"/>
  <c r="O227" i="2"/>
  <c r="P227" i="2" s="1"/>
  <c r="O229" i="2"/>
  <c r="P229" i="2" s="1"/>
  <c r="O230" i="2"/>
  <c r="P230" i="2" s="1"/>
  <c r="O231" i="2"/>
  <c r="P231" i="2" s="1"/>
  <c r="O233" i="2"/>
  <c r="P233" i="2" s="1"/>
  <c r="O234" i="2"/>
  <c r="P234" i="2" s="1"/>
  <c r="O235" i="2"/>
  <c r="P235" i="2" s="1"/>
  <c r="O236" i="2"/>
  <c r="P236" i="2" s="1"/>
  <c r="O237" i="2"/>
  <c r="P237" i="2" s="1"/>
  <c r="O238" i="2"/>
  <c r="P238" i="2" s="1"/>
  <c r="O239" i="2"/>
  <c r="P239" i="2" s="1"/>
  <c r="O240" i="2"/>
  <c r="P240" i="2" s="1"/>
  <c r="O241" i="2"/>
  <c r="P241" i="2" s="1"/>
  <c r="O243" i="2"/>
  <c r="P243" i="2" s="1"/>
  <c r="O244" i="2"/>
  <c r="P244" i="2" s="1"/>
  <c r="O245" i="2"/>
  <c r="P245" i="2" s="1"/>
  <c r="O246" i="2"/>
  <c r="P246" i="2" s="1"/>
  <c r="O247" i="2"/>
  <c r="P247" i="2" s="1"/>
  <c r="O248" i="2"/>
  <c r="P248" i="2" s="1"/>
  <c r="O249" i="2"/>
  <c r="P249" i="2" s="1"/>
  <c r="O251" i="2"/>
  <c r="P251" i="2" s="1"/>
  <c r="O252" i="2"/>
  <c r="P252" i="2" s="1"/>
  <c r="O253" i="2"/>
  <c r="P253" i="2" s="1"/>
  <c r="O254" i="2"/>
  <c r="P254" i="2" s="1"/>
  <c r="O255" i="2"/>
  <c r="P255" i="2" s="1"/>
  <c r="O256" i="2"/>
  <c r="P256" i="2" s="1"/>
  <c r="O258" i="2"/>
  <c r="O5" i="2"/>
  <c r="P5" i="2" s="1"/>
  <c r="O4" i="2"/>
  <c r="L6" i="2"/>
  <c r="M6" i="2" s="1"/>
  <c r="L7" i="2"/>
  <c r="M7" i="2" s="1"/>
  <c r="L8" i="2"/>
  <c r="M8" i="2" s="1"/>
  <c r="L14" i="2"/>
  <c r="M14" i="2" s="1"/>
  <c r="L15" i="2"/>
  <c r="M15" i="2" s="1"/>
  <c r="L17" i="2"/>
  <c r="M17" i="2" s="1"/>
  <c r="L18" i="2"/>
  <c r="M18" i="2" s="1"/>
  <c r="L19" i="2"/>
  <c r="M19" i="2" s="1"/>
  <c r="L20" i="2"/>
  <c r="M20" i="2" s="1"/>
  <c r="L21" i="2"/>
  <c r="M21" i="2" s="1"/>
  <c r="L23" i="2"/>
  <c r="M23" i="2" s="1"/>
  <c r="L24" i="2"/>
  <c r="M24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5" i="2"/>
  <c r="M35" i="2" s="1"/>
  <c r="L36" i="2"/>
  <c r="M36" i="2" s="1"/>
  <c r="L37" i="2"/>
  <c r="M37" i="2" s="1"/>
  <c r="L38" i="2"/>
  <c r="M38" i="2" s="1"/>
  <c r="L39" i="2"/>
  <c r="M39" i="2" s="1"/>
  <c r="L40" i="2"/>
  <c r="M40" i="2" s="1"/>
  <c r="L42" i="2"/>
  <c r="M42" i="2" s="1"/>
  <c r="L43" i="2"/>
  <c r="M43" i="2" s="1"/>
  <c r="L44" i="2"/>
  <c r="M44" i="2" s="1"/>
  <c r="L45" i="2"/>
  <c r="M45" i="2" s="1"/>
  <c r="L47" i="2"/>
  <c r="M47" i="2" s="1"/>
  <c r="L48" i="2"/>
  <c r="M48" i="2" s="1"/>
  <c r="L50" i="2"/>
  <c r="M50" i="2" s="1"/>
  <c r="L51" i="2"/>
  <c r="M51" i="2" s="1"/>
  <c r="L53" i="2"/>
  <c r="M53" i="2" s="1"/>
  <c r="L54" i="2"/>
  <c r="M54" i="2" s="1"/>
  <c r="L55" i="2"/>
  <c r="M55" i="2" s="1"/>
  <c r="L56" i="2"/>
  <c r="M56" i="2" s="1"/>
  <c r="L58" i="2"/>
  <c r="M58" i="2" s="1"/>
  <c r="L59" i="2"/>
  <c r="M59" i="2" s="1"/>
  <c r="L60" i="2"/>
  <c r="M60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1" i="2"/>
  <c r="M71" i="2" s="1"/>
  <c r="L72" i="2"/>
  <c r="M72" i="2" s="1"/>
  <c r="L73" i="2"/>
  <c r="M73" i="2" s="1"/>
  <c r="L74" i="2"/>
  <c r="M74" i="2" s="1"/>
  <c r="L76" i="2"/>
  <c r="M76" i="2" s="1"/>
  <c r="L77" i="2"/>
  <c r="M77" i="2" s="1"/>
  <c r="L79" i="2"/>
  <c r="M79" i="2" s="1"/>
  <c r="L80" i="2"/>
  <c r="M80" i="2" s="1"/>
  <c r="L81" i="2"/>
  <c r="M81" i="2" s="1"/>
  <c r="L82" i="2"/>
  <c r="M82" i="2" s="1"/>
  <c r="L86" i="2"/>
  <c r="M86" i="2" s="1"/>
  <c r="L87" i="2"/>
  <c r="M87" i="2" s="1"/>
  <c r="L88" i="2"/>
  <c r="M88" i="2" s="1"/>
  <c r="L89" i="2"/>
  <c r="M89" i="2" s="1"/>
  <c r="L91" i="2"/>
  <c r="M91" i="2" s="1"/>
  <c r="L92" i="2"/>
  <c r="M92" i="2" s="1"/>
  <c r="L93" i="2"/>
  <c r="M93" i="2" s="1"/>
  <c r="L95" i="2"/>
  <c r="M95" i="2" s="1"/>
  <c r="L96" i="2"/>
  <c r="M96" i="2" s="1"/>
  <c r="L97" i="2"/>
  <c r="M97" i="2" s="1"/>
  <c r="L98" i="2"/>
  <c r="M98" i="2" s="1"/>
  <c r="L100" i="2"/>
  <c r="M100" i="2" s="1"/>
  <c r="L101" i="2"/>
  <c r="M101" i="2" s="1"/>
  <c r="L102" i="2"/>
  <c r="M102" i="2" s="1"/>
  <c r="L103" i="2"/>
  <c r="M103" i="2" s="1"/>
  <c r="L105" i="2"/>
  <c r="M105" i="2" s="1"/>
  <c r="L106" i="2"/>
  <c r="M106" i="2" s="1"/>
  <c r="L107" i="2"/>
  <c r="M107" i="2" s="1"/>
  <c r="L113" i="2"/>
  <c r="M113" i="2" s="1"/>
  <c r="L114" i="2"/>
  <c r="M114" i="2" s="1"/>
  <c r="L120" i="2"/>
  <c r="M120" i="2" s="1"/>
  <c r="L121" i="2"/>
  <c r="M121" i="2" s="1"/>
  <c r="L122" i="2"/>
  <c r="M122" i="2" s="1"/>
  <c r="L123" i="2"/>
  <c r="M123" i="2" s="1"/>
  <c r="L125" i="2"/>
  <c r="M125" i="2" s="1"/>
  <c r="L126" i="2"/>
  <c r="M126" i="2" s="1"/>
  <c r="L127" i="2"/>
  <c r="M127" i="2" s="1"/>
  <c r="L128" i="2"/>
  <c r="M128" i="2" s="1"/>
  <c r="L129" i="2"/>
  <c r="M129" i="2" s="1"/>
  <c r="L130" i="2"/>
  <c r="M130" i="2" s="1"/>
  <c r="L132" i="2"/>
  <c r="M132" i="2" s="1"/>
  <c r="L133" i="2"/>
  <c r="M133" i="2" s="1"/>
  <c r="L134" i="2"/>
  <c r="M134" i="2" s="1"/>
  <c r="L135" i="2"/>
  <c r="M135" i="2" s="1"/>
  <c r="L136" i="2"/>
  <c r="M136" i="2" s="1"/>
  <c r="L138" i="2"/>
  <c r="M138" i="2" s="1"/>
  <c r="L139" i="2"/>
  <c r="M139" i="2" s="1"/>
  <c r="L140" i="2"/>
  <c r="M140" i="2" s="1"/>
  <c r="L141" i="2"/>
  <c r="M141" i="2" s="1"/>
  <c r="L142" i="2"/>
  <c r="M142" i="2" s="1"/>
  <c r="L143" i="2"/>
  <c r="M143" i="2" s="1"/>
  <c r="L144" i="2"/>
  <c r="M144" i="2" s="1"/>
  <c r="L146" i="2"/>
  <c r="M146" i="2" s="1"/>
  <c r="L147" i="2"/>
  <c r="M147" i="2" s="1"/>
  <c r="L148" i="2"/>
  <c r="M148" i="2" s="1"/>
  <c r="L149" i="2"/>
  <c r="M149" i="2" s="1"/>
  <c r="L150" i="2"/>
  <c r="M150" i="2" s="1"/>
  <c r="L151" i="2"/>
  <c r="M151" i="2" s="1"/>
  <c r="L152" i="2"/>
  <c r="M152" i="2" s="1"/>
  <c r="L153" i="2"/>
  <c r="M153" i="2" s="1"/>
  <c r="L154" i="2"/>
  <c r="M154" i="2" s="1"/>
  <c r="L155" i="2"/>
  <c r="M155" i="2" s="1"/>
  <c r="L156" i="2"/>
  <c r="M156" i="2" s="1"/>
  <c r="L157" i="2"/>
  <c r="M157" i="2" s="1"/>
  <c r="L158" i="2"/>
  <c r="M158" i="2" s="1"/>
  <c r="L159" i="2"/>
  <c r="M159" i="2" s="1"/>
  <c r="L161" i="2"/>
  <c r="M161" i="2" s="1"/>
  <c r="L162" i="2"/>
  <c r="M162" i="2" s="1"/>
  <c r="L163" i="2"/>
  <c r="M163" i="2" s="1"/>
  <c r="L164" i="2"/>
  <c r="M164" i="2" s="1"/>
  <c r="L165" i="2"/>
  <c r="M165" i="2" s="1"/>
  <c r="L166" i="2"/>
  <c r="M166" i="2" s="1"/>
  <c r="L168" i="2"/>
  <c r="M168" i="2" s="1"/>
  <c r="L169" i="2"/>
  <c r="M169" i="2" s="1"/>
  <c r="L171" i="2"/>
  <c r="M171" i="2" s="1"/>
  <c r="L172" i="2"/>
  <c r="M172" i="2" s="1"/>
  <c r="L175" i="2"/>
  <c r="M175" i="2" s="1"/>
  <c r="L176" i="2"/>
  <c r="M176" i="2" s="1"/>
  <c r="L177" i="2"/>
  <c r="M177" i="2" s="1"/>
  <c r="L178" i="2"/>
  <c r="M178" i="2" s="1"/>
  <c r="L179" i="2"/>
  <c r="M179" i="2" s="1"/>
  <c r="L180" i="2"/>
  <c r="M180" i="2" s="1"/>
  <c r="L182" i="2"/>
  <c r="M182" i="2" s="1"/>
  <c r="L183" i="2"/>
  <c r="M183" i="2" s="1"/>
  <c r="L184" i="2"/>
  <c r="M184" i="2" s="1"/>
  <c r="L185" i="2"/>
  <c r="M185" i="2" s="1"/>
  <c r="L186" i="2"/>
  <c r="M186" i="2" s="1"/>
  <c r="L187" i="2"/>
  <c r="M187" i="2" s="1"/>
  <c r="L188" i="2"/>
  <c r="M188" i="2" s="1"/>
  <c r="L189" i="2"/>
  <c r="M189" i="2" s="1"/>
  <c r="L190" i="2"/>
  <c r="M190" i="2" s="1"/>
  <c r="L191" i="2"/>
  <c r="M191" i="2" s="1"/>
  <c r="L192" i="2"/>
  <c r="M192" i="2" s="1"/>
  <c r="L193" i="2"/>
  <c r="M193" i="2" s="1"/>
  <c r="L194" i="2"/>
  <c r="M194" i="2" s="1"/>
  <c r="L195" i="2"/>
  <c r="M195" i="2" s="1"/>
  <c r="L196" i="2"/>
  <c r="M196" i="2" s="1"/>
  <c r="L197" i="2"/>
  <c r="M197" i="2" s="1"/>
  <c r="L198" i="2"/>
  <c r="M198" i="2" s="1"/>
  <c r="L200" i="2"/>
  <c r="M200" i="2" s="1"/>
  <c r="L201" i="2"/>
  <c r="M201" i="2" s="1"/>
  <c r="L209" i="2"/>
  <c r="M209" i="2" s="1"/>
  <c r="L210" i="2"/>
  <c r="M210" i="2" s="1"/>
  <c r="L214" i="2"/>
  <c r="M214" i="2" s="1"/>
  <c r="L215" i="2"/>
  <c r="M215" i="2" s="1"/>
  <c r="L216" i="2"/>
  <c r="M216" i="2" s="1"/>
  <c r="L217" i="2"/>
  <c r="M217" i="2" s="1"/>
  <c r="L218" i="2"/>
  <c r="M218" i="2" s="1"/>
  <c r="L219" i="2"/>
  <c r="M219" i="2" s="1"/>
  <c r="L220" i="2"/>
  <c r="M220" i="2" s="1"/>
  <c r="L221" i="2"/>
  <c r="M221" i="2" s="1"/>
  <c r="L222" i="2"/>
  <c r="M222" i="2" s="1"/>
  <c r="L223" i="2"/>
  <c r="M223" i="2" s="1"/>
  <c r="L224" i="2"/>
  <c r="M224" i="2" s="1"/>
  <c r="L225" i="2"/>
  <c r="M225" i="2" s="1"/>
  <c r="L226" i="2"/>
  <c r="M226" i="2" s="1"/>
  <c r="L227" i="2"/>
  <c r="M227" i="2" s="1"/>
  <c r="L229" i="2"/>
  <c r="M229" i="2" s="1"/>
  <c r="L230" i="2"/>
  <c r="M230" i="2" s="1"/>
  <c r="L231" i="2"/>
  <c r="M231" i="2" s="1"/>
  <c r="L233" i="2"/>
  <c r="M233" i="2" s="1"/>
  <c r="L234" i="2"/>
  <c r="M234" i="2" s="1"/>
  <c r="L235" i="2"/>
  <c r="M235" i="2" s="1"/>
  <c r="L236" i="2"/>
  <c r="M236" i="2" s="1"/>
  <c r="L237" i="2"/>
  <c r="M237" i="2" s="1"/>
  <c r="L238" i="2"/>
  <c r="M238" i="2" s="1"/>
  <c r="L239" i="2"/>
  <c r="M239" i="2" s="1"/>
  <c r="L240" i="2"/>
  <c r="M240" i="2" s="1"/>
  <c r="L241" i="2"/>
  <c r="M241" i="2" s="1"/>
  <c r="L243" i="2"/>
  <c r="M243" i="2" s="1"/>
  <c r="L244" i="2"/>
  <c r="M244" i="2" s="1"/>
  <c r="L245" i="2"/>
  <c r="M245" i="2" s="1"/>
  <c r="L246" i="2"/>
  <c r="M246" i="2" s="1"/>
  <c r="L247" i="2"/>
  <c r="M247" i="2" s="1"/>
  <c r="L248" i="2"/>
  <c r="M248" i="2" s="1"/>
  <c r="L249" i="2"/>
  <c r="M249" i="2" s="1"/>
  <c r="L251" i="2"/>
  <c r="M251" i="2" s="1"/>
  <c r="L252" i="2"/>
  <c r="M252" i="2" s="1"/>
  <c r="L253" i="2"/>
  <c r="M253" i="2" s="1"/>
  <c r="L254" i="2"/>
  <c r="M254" i="2" s="1"/>
  <c r="L255" i="2"/>
  <c r="M255" i="2" s="1"/>
  <c r="L256" i="2"/>
  <c r="M256" i="2" s="1"/>
  <c r="L258" i="2"/>
  <c r="L5" i="2"/>
  <c r="M5" i="2" s="1"/>
  <c r="L4" i="2"/>
  <c r="I6" i="2"/>
  <c r="J6" i="2" s="1"/>
  <c r="I7" i="2"/>
  <c r="J7" i="2" s="1"/>
  <c r="I8" i="2"/>
  <c r="J8" i="2" s="1"/>
  <c r="I14" i="2"/>
  <c r="J14" i="2" s="1"/>
  <c r="I15" i="2"/>
  <c r="J15" i="2" s="1"/>
  <c r="I17" i="2"/>
  <c r="J17" i="2" s="1"/>
  <c r="I18" i="2"/>
  <c r="J18" i="2" s="1"/>
  <c r="I19" i="2"/>
  <c r="J19" i="2" s="1"/>
  <c r="I20" i="2"/>
  <c r="J20" i="2" s="1"/>
  <c r="I21" i="2"/>
  <c r="J21" i="2" s="1"/>
  <c r="I23" i="2"/>
  <c r="J23" i="2" s="1"/>
  <c r="I24" i="2"/>
  <c r="J24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2" i="2"/>
  <c r="J42" i="2" s="1"/>
  <c r="I43" i="2"/>
  <c r="J43" i="2" s="1"/>
  <c r="I44" i="2"/>
  <c r="J44" i="2" s="1"/>
  <c r="I45" i="2"/>
  <c r="J45" i="2" s="1"/>
  <c r="I47" i="2"/>
  <c r="J47" i="2" s="1"/>
  <c r="I48" i="2"/>
  <c r="J48" i="2" s="1"/>
  <c r="I50" i="2"/>
  <c r="J50" i="2" s="1"/>
  <c r="I51" i="2"/>
  <c r="J51" i="2" s="1"/>
  <c r="I53" i="2"/>
  <c r="J53" i="2" s="1"/>
  <c r="I54" i="2"/>
  <c r="J54" i="2" s="1"/>
  <c r="I55" i="2"/>
  <c r="J55" i="2" s="1"/>
  <c r="I56" i="2"/>
  <c r="J56" i="2" s="1"/>
  <c r="I58" i="2"/>
  <c r="J58" i="2" s="1"/>
  <c r="I59" i="2"/>
  <c r="J59" i="2" s="1"/>
  <c r="I60" i="2"/>
  <c r="J60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1" i="2"/>
  <c r="J71" i="2" s="1"/>
  <c r="I72" i="2"/>
  <c r="J72" i="2" s="1"/>
  <c r="I73" i="2"/>
  <c r="J73" i="2" s="1"/>
  <c r="I74" i="2"/>
  <c r="J74" i="2" s="1"/>
  <c r="I76" i="2"/>
  <c r="J76" i="2" s="1"/>
  <c r="I77" i="2"/>
  <c r="J77" i="2" s="1"/>
  <c r="I79" i="2"/>
  <c r="J79" i="2" s="1"/>
  <c r="I80" i="2"/>
  <c r="J80" i="2" s="1"/>
  <c r="I81" i="2"/>
  <c r="J81" i="2" s="1"/>
  <c r="I82" i="2"/>
  <c r="J82" i="2" s="1"/>
  <c r="I86" i="2"/>
  <c r="J86" i="2" s="1"/>
  <c r="I87" i="2"/>
  <c r="J87" i="2" s="1"/>
  <c r="I88" i="2"/>
  <c r="J88" i="2" s="1"/>
  <c r="I89" i="2"/>
  <c r="J89" i="2" s="1"/>
  <c r="I91" i="2"/>
  <c r="J91" i="2" s="1"/>
  <c r="I92" i="2"/>
  <c r="J92" i="2" s="1"/>
  <c r="I93" i="2"/>
  <c r="J93" i="2" s="1"/>
  <c r="I95" i="2"/>
  <c r="J95" i="2" s="1"/>
  <c r="I96" i="2"/>
  <c r="J96" i="2" s="1"/>
  <c r="I97" i="2"/>
  <c r="J97" i="2" s="1"/>
  <c r="I98" i="2"/>
  <c r="J98" i="2" s="1"/>
  <c r="I100" i="2"/>
  <c r="J100" i="2" s="1"/>
  <c r="I101" i="2"/>
  <c r="J101" i="2" s="1"/>
  <c r="I102" i="2"/>
  <c r="J102" i="2" s="1"/>
  <c r="I103" i="2"/>
  <c r="J103" i="2" s="1"/>
  <c r="I105" i="2"/>
  <c r="J105" i="2" s="1"/>
  <c r="I106" i="2"/>
  <c r="J106" i="2" s="1"/>
  <c r="I107" i="2"/>
  <c r="J107" i="2" s="1"/>
  <c r="I113" i="2"/>
  <c r="J113" i="2" s="1"/>
  <c r="I114" i="2"/>
  <c r="J114" i="2" s="1"/>
  <c r="I120" i="2"/>
  <c r="J120" i="2" s="1"/>
  <c r="I121" i="2"/>
  <c r="J121" i="2" s="1"/>
  <c r="I122" i="2"/>
  <c r="J122" i="2" s="1"/>
  <c r="I123" i="2"/>
  <c r="J123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2" i="2"/>
  <c r="J132" i="2" s="1"/>
  <c r="I133" i="2"/>
  <c r="J133" i="2" s="1"/>
  <c r="I134" i="2"/>
  <c r="J134" i="2" s="1"/>
  <c r="I135" i="2"/>
  <c r="J13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8" i="2"/>
  <c r="J168" i="2" s="1"/>
  <c r="I169" i="2"/>
  <c r="J169" i="2" s="1"/>
  <c r="I171" i="2"/>
  <c r="J171" i="2" s="1"/>
  <c r="I172" i="2"/>
  <c r="J172" i="2" s="1"/>
  <c r="I173" i="2"/>
  <c r="J173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2" i="2"/>
  <c r="J182" i="2" s="1"/>
  <c r="I183" i="2"/>
  <c r="J183" i="2" s="1"/>
  <c r="I184" i="2"/>
  <c r="J184" i="2" s="1"/>
  <c r="I185" i="2"/>
  <c r="J185" i="2" s="1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 s="1"/>
  <c r="I194" i="2"/>
  <c r="J194" i="2" s="1"/>
  <c r="I195" i="2"/>
  <c r="J195" i="2" s="1"/>
  <c r="I196" i="2"/>
  <c r="J196" i="2" s="1"/>
  <c r="I197" i="2"/>
  <c r="J197" i="2" s="1"/>
  <c r="I198" i="2"/>
  <c r="J198" i="2" s="1"/>
  <c r="I200" i="2"/>
  <c r="J200" i="2" s="1"/>
  <c r="I201" i="2"/>
  <c r="J201" i="2" s="1"/>
  <c r="I209" i="2"/>
  <c r="J209" i="2" s="1"/>
  <c r="I210" i="2"/>
  <c r="J210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 s="1"/>
  <c r="I226" i="2"/>
  <c r="J226" i="2" s="1"/>
  <c r="I227" i="2"/>
  <c r="J227" i="2" s="1"/>
  <c r="I229" i="2"/>
  <c r="J229" i="2" s="1"/>
  <c r="I230" i="2"/>
  <c r="J230" i="2" s="1"/>
  <c r="I231" i="2"/>
  <c r="J231" i="2" s="1"/>
  <c r="I233" i="2"/>
  <c r="J233" i="2" s="1"/>
  <c r="I234" i="2"/>
  <c r="J234" i="2" s="1"/>
  <c r="I235" i="2"/>
  <c r="J235" i="2" s="1"/>
  <c r="I236" i="2"/>
  <c r="J236" i="2" s="1"/>
  <c r="I237" i="2"/>
  <c r="J237" i="2" s="1"/>
  <c r="I238" i="2"/>
  <c r="J238" i="2" s="1"/>
  <c r="I239" i="2"/>
  <c r="J239" i="2" s="1"/>
  <c r="I240" i="2"/>
  <c r="J240" i="2" s="1"/>
  <c r="I241" i="2"/>
  <c r="J241" i="2" s="1"/>
  <c r="I243" i="2"/>
  <c r="J243" i="2" s="1"/>
  <c r="I244" i="2"/>
  <c r="J244" i="2" s="1"/>
  <c r="I245" i="2"/>
  <c r="J245" i="2" s="1"/>
  <c r="I246" i="2"/>
  <c r="J246" i="2" s="1"/>
  <c r="I247" i="2"/>
  <c r="J247" i="2" s="1"/>
  <c r="I248" i="2"/>
  <c r="J248" i="2" s="1"/>
  <c r="I249" i="2"/>
  <c r="J249" i="2" s="1"/>
  <c r="I251" i="2"/>
  <c r="J251" i="2" s="1"/>
  <c r="I252" i="2"/>
  <c r="J252" i="2" s="1"/>
  <c r="I253" i="2"/>
  <c r="J253" i="2" s="1"/>
  <c r="I254" i="2"/>
  <c r="J254" i="2" s="1"/>
  <c r="I255" i="2"/>
  <c r="J255" i="2" s="1"/>
  <c r="I256" i="2"/>
  <c r="J256" i="2" s="1"/>
  <c r="I258" i="2"/>
  <c r="I5" i="2"/>
  <c r="J5" i="2" s="1"/>
  <c r="I4" i="2"/>
  <c r="J4" i="2" s="1"/>
  <c r="F6" i="2"/>
  <c r="G6" i="2" s="1"/>
  <c r="F7" i="2"/>
  <c r="G7" i="2" s="1"/>
  <c r="F8" i="2"/>
  <c r="G8" i="2" s="1"/>
  <c r="F14" i="2"/>
  <c r="G14" i="2" s="1"/>
  <c r="F15" i="2"/>
  <c r="G15" i="2" s="1"/>
  <c r="F17" i="2"/>
  <c r="G17" i="2" s="1"/>
  <c r="F18" i="2"/>
  <c r="G18" i="2" s="1"/>
  <c r="F19" i="2"/>
  <c r="G19" i="2" s="1"/>
  <c r="F20" i="2"/>
  <c r="G20" i="2" s="1"/>
  <c r="F21" i="2"/>
  <c r="G21" i="2" s="1"/>
  <c r="F23" i="2"/>
  <c r="G23" i="2" s="1"/>
  <c r="F24" i="2"/>
  <c r="G24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2" i="2"/>
  <c r="G42" i="2" s="1"/>
  <c r="F43" i="2"/>
  <c r="G43" i="2" s="1"/>
  <c r="F44" i="2"/>
  <c r="G44" i="2" s="1"/>
  <c r="F45" i="2"/>
  <c r="G45" i="2" s="1"/>
  <c r="F47" i="2"/>
  <c r="G47" i="2" s="1"/>
  <c r="F48" i="2"/>
  <c r="G48" i="2" s="1"/>
  <c r="F50" i="2"/>
  <c r="G50" i="2" s="1"/>
  <c r="F51" i="2"/>
  <c r="G51" i="2" s="1"/>
  <c r="F53" i="2"/>
  <c r="G53" i="2" s="1"/>
  <c r="F54" i="2"/>
  <c r="G54" i="2" s="1"/>
  <c r="F55" i="2"/>
  <c r="G55" i="2" s="1"/>
  <c r="F56" i="2"/>
  <c r="G56" i="2" s="1"/>
  <c r="F58" i="2"/>
  <c r="G58" i="2" s="1"/>
  <c r="F59" i="2"/>
  <c r="G59" i="2" s="1"/>
  <c r="F60" i="2"/>
  <c r="G60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1" i="2"/>
  <c r="G71" i="2" s="1"/>
  <c r="F72" i="2"/>
  <c r="G72" i="2" s="1"/>
  <c r="F73" i="2"/>
  <c r="G73" i="2" s="1"/>
  <c r="F74" i="2"/>
  <c r="G74" i="2" s="1"/>
  <c r="F76" i="2"/>
  <c r="G76" i="2" s="1"/>
  <c r="F77" i="2"/>
  <c r="G77" i="2" s="1"/>
  <c r="F79" i="2"/>
  <c r="G79" i="2" s="1"/>
  <c r="F80" i="2"/>
  <c r="G80" i="2" s="1"/>
  <c r="F81" i="2"/>
  <c r="G81" i="2" s="1"/>
  <c r="F82" i="2"/>
  <c r="G82" i="2" s="1"/>
  <c r="F86" i="2"/>
  <c r="G86" i="2" s="1"/>
  <c r="F87" i="2"/>
  <c r="G87" i="2" s="1"/>
  <c r="F88" i="2"/>
  <c r="G88" i="2" s="1"/>
  <c r="F89" i="2"/>
  <c r="G89" i="2" s="1"/>
  <c r="F91" i="2"/>
  <c r="G91" i="2" s="1"/>
  <c r="F92" i="2"/>
  <c r="G92" i="2" s="1"/>
  <c r="F93" i="2"/>
  <c r="G93" i="2" s="1"/>
  <c r="F95" i="2"/>
  <c r="G95" i="2" s="1"/>
  <c r="F96" i="2"/>
  <c r="G96" i="2" s="1"/>
  <c r="F97" i="2"/>
  <c r="G97" i="2" s="1"/>
  <c r="F98" i="2"/>
  <c r="G98" i="2" s="1"/>
  <c r="F100" i="2"/>
  <c r="G100" i="2" s="1"/>
  <c r="F101" i="2"/>
  <c r="G101" i="2" s="1"/>
  <c r="F102" i="2"/>
  <c r="G102" i="2" s="1"/>
  <c r="F103" i="2"/>
  <c r="G103" i="2" s="1"/>
  <c r="F105" i="2"/>
  <c r="G105" i="2" s="1"/>
  <c r="F106" i="2"/>
  <c r="G106" i="2" s="1"/>
  <c r="F107" i="2"/>
  <c r="G107" i="2" s="1"/>
  <c r="F113" i="2"/>
  <c r="G113" i="2" s="1"/>
  <c r="F114" i="2"/>
  <c r="G114" i="2" s="1"/>
  <c r="F120" i="2"/>
  <c r="G120" i="2" s="1"/>
  <c r="F121" i="2"/>
  <c r="G121" i="2" s="1"/>
  <c r="F122" i="2"/>
  <c r="G122" i="2" s="1"/>
  <c r="F123" i="2"/>
  <c r="G123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2" i="2"/>
  <c r="G132" i="2" s="1"/>
  <c r="F133" i="2"/>
  <c r="G133" i="2" s="1"/>
  <c r="F134" i="2"/>
  <c r="G134" i="2" s="1"/>
  <c r="F135" i="2"/>
  <c r="G135" i="2" s="1"/>
  <c r="F136" i="2"/>
  <c r="G136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8" i="2"/>
  <c r="G168" i="2" s="1"/>
  <c r="F169" i="2"/>
  <c r="G169" i="2" s="1"/>
  <c r="F171" i="2"/>
  <c r="G171" i="2" s="1"/>
  <c r="F172" i="2"/>
  <c r="G172" i="2" s="1"/>
  <c r="F173" i="2"/>
  <c r="G173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200" i="2"/>
  <c r="G200" i="2" s="1"/>
  <c r="F201" i="2"/>
  <c r="G201" i="2" s="1"/>
  <c r="F209" i="2"/>
  <c r="G209" i="2" s="1"/>
  <c r="F210" i="2"/>
  <c r="G210" i="2" s="1"/>
  <c r="F214" i="2"/>
  <c r="G214" i="2" s="1"/>
  <c r="F215" i="2"/>
  <c r="G215" i="2" s="1"/>
  <c r="F216" i="2"/>
  <c r="G216" i="2" s="1"/>
  <c r="F217" i="2"/>
  <c r="G217" i="2" s="1"/>
  <c r="F218" i="2"/>
  <c r="G218" i="2" s="1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9" i="2"/>
  <c r="G229" i="2" s="1"/>
  <c r="F230" i="2"/>
  <c r="G230" i="2" s="1"/>
  <c r="F231" i="2"/>
  <c r="G231" i="2" s="1"/>
  <c r="F233" i="2"/>
  <c r="G233" i="2" s="1"/>
  <c r="F234" i="2"/>
  <c r="G234" i="2" s="1"/>
  <c r="F235" i="2"/>
  <c r="G235" i="2" s="1"/>
  <c r="F236" i="2"/>
  <c r="G236" i="2" s="1"/>
  <c r="F237" i="2"/>
  <c r="G237" i="2" s="1"/>
  <c r="F238" i="2"/>
  <c r="G238" i="2" s="1"/>
  <c r="F239" i="2"/>
  <c r="G239" i="2" s="1"/>
  <c r="F240" i="2"/>
  <c r="G240" i="2" s="1"/>
  <c r="F241" i="2"/>
  <c r="G241" i="2" s="1"/>
  <c r="F243" i="2"/>
  <c r="G243" i="2" s="1"/>
  <c r="F244" i="2"/>
  <c r="G244" i="2" s="1"/>
  <c r="F245" i="2"/>
  <c r="G245" i="2" s="1"/>
  <c r="F246" i="2"/>
  <c r="G246" i="2" s="1"/>
  <c r="F247" i="2"/>
  <c r="G247" i="2" s="1"/>
  <c r="F248" i="2"/>
  <c r="G248" i="2" s="1"/>
  <c r="F249" i="2"/>
  <c r="G249" i="2" s="1"/>
  <c r="F251" i="2"/>
  <c r="G251" i="2" s="1"/>
  <c r="F252" i="2"/>
  <c r="G252" i="2" s="1"/>
  <c r="F253" i="2"/>
  <c r="G253" i="2" s="1"/>
  <c r="F254" i="2"/>
  <c r="G254" i="2" s="1"/>
  <c r="F255" i="2"/>
  <c r="G255" i="2" s="1"/>
  <c r="F256" i="2"/>
  <c r="G256" i="2" s="1"/>
  <c r="F258" i="2"/>
  <c r="G258" i="2" s="1"/>
  <c r="F5" i="2"/>
  <c r="G5" i="2" s="1"/>
  <c r="F4" i="2"/>
  <c r="C14" i="2"/>
  <c r="C17" i="2"/>
  <c r="C18" i="2"/>
  <c r="C19" i="2"/>
  <c r="C20" i="2"/>
  <c r="C23" i="2"/>
  <c r="C26" i="2"/>
  <c r="C27" i="2"/>
  <c r="C28" i="2"/>
  <c r="C29" i="2"/>
  <c r="C30" i="2"/>
  <c r="C31" i="2"/>
  <c r="C32" i="2"/>
  <c r="C35" i="2"/>
  <c r="C36" i="2"/>
  <c r="C37" i="2"/>
  <c r="C38" i="2"/>
  <c r="C39" i="2"/>
  <c r="C42" i="2"/>
  <c r="C43" i="2"/>
  <c r="C44" i="2"/>
  <c r="C47" i="2"/>
  <c r="C50" i="2"/>
  <c r="C53" i="2"/>
  <c r="C54" i="2"/>
  <c r="C55" i="2"/>
  <c r="C58" i="2"/>
  <c r="C59" i="2"/>
  <c r="C64" i="2"/>
  <c r="C65" i="2"/>
  <c r="C66" i="2"/>
  <c r="C67" i="2"/>
  <c r="C68" i="2"/>
  <c r="C71" i="2"/>
  <c r="C72" i="2"/>
  <c r="C73" i="2"/>
  <c r="C76" i="2"/>
  <c r="C79" i="2"/>
  <c r="C80" i="2"/>
  <c r="C81" i="2"/>
  <c r="C86" i="2"/>
  <c r="C87" i="2"/>
  <c r="C88" i="2"/>
  <c r="C91" i="2"/>
  <c r="C92" i="2"/>
  <c r="C95" i="2"/>
  <c r="C96" i="2"/>
  <c r="C97" i="2"/>
  <c r="C100" i="2"/>
  <c r="C101" i="2"/>
  <c r="C102" i="2"/>
  <c r="C105" i="2"/>
  <c r="C106" i="2"/>
  <c r="C113" i="2"/>
  <c r="C120" i="2"/>
  <c r="C121" i="2"/>
  <c r="C122" i="2"/>
  <c r="C125" i="2"/>
  <c r="C126" i="2"/>
  <c r="C127" i="2"/>
  <c r="C128" i="2"/>
  <c r="C129" i="2"/>
  <c r="C132" i="2"/>
  <c r="C133" i="2"/>
  <c r="C134" i="2"/>
  <c r="C135" i="2"/>
  <c r="C138" i="2"/>
  <c r="C139" i="2"/>
  <c r="C140" i="2"/>
  <c r="C141" i="2"/>
  <c r="C142" i="2"/>
  <c r="C143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61" i="2"/>
  <c r="C162" i="2"/>
  <c r="C163" i="2"/>
  <c r="C164" i="2"/>
  <c r="C165" i="2"/>
  <c r="C168" i="2"/>
  <c r="C171" i="2"/>
  <c r="C172" i="2"/>
  <c r="C175" i="2"/>
  <c r="C176" i="2"/>
  <c r="C177" i="2"/>
  <c r="C178" i="2"/>
  <c r="C179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200" i="2"/>
  <c r="C209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9" i="2"/>
  <c r="C230" i="2"/>
  <c r="C233" i="2"/>
  <c r="C234" i="2"/>
  <c r="C235" i="2"/>
  <c r="C236" i="2"/>
  <c r="C237" i="2"/>
  <c r="C238" i="2"/>
  <c r="C239" i="2"/>
  <c r="C240" i="2"/>
  <c r="C243" i="2"/>
  <c r="C244" i="2"/>
  <c r="C245" i="2"/>
  <c r="C246" i="2"/>
  <c r="C247" i="2"/>
  <c r="C248" i="2"/>
  <c r="C251" i="2"/>
  <c r="C252" i="2"/>
  <c r="C253" i="2"/>
  <c r="C254" i="2"/>
  <c r="C255" i="2"/>
  <c r="C6" i="2"/>
  <c r="C7" i="2"/>
  <c r="C5" i="2"/>
  <c r="C4" i="2"/>
  <c r="W5" i="6"/>
  <c r="W6" i="6"/>
  <c r="W7" i="6"/>
  <c r="W8" i="6"/>
  <c r="W10" i="6"/>
  <c r="W11" i="6"/>
  <c r="W12" i="6"/>
  <c r="W16" i="6"/>
  <c r="W17" i="6"/>
  <c r="W19" i="6"/>
  <c r="W20" i="6"/>
  <c r="W21" i="6"/>
  <c r="W22" i="6"/>
  <c r="W23" i="6"/>
  <c r="W26" i="6"/>
  <c r="W27" i="6"/>
  <c r="W29" i="6"/>
  <c r="W30" i="6"/>
  <c r="W31" i="6"/>
  <c r="W32" i="6"/>
  <c r="W33" i="6"/>
  <c r="W35" i="6"/>
  <c r="W36" i="6"/>
  <c r="W37" i="6"/>
  <c r="W38" i="6"/>
  <c r="W39" i="6"/>
  <c r="W41" i="6"/>
  <c r="W44" i="6"/>
  <c r="W46" i="6"/>
  <c r="W47" i="6"/>
  <c r="W49" i="6"/>
  <c r="X49" i="6" s="1"/>
  <c r="W51" i="6"/>
  <c r="W52" i="6"/>
  <c r="W53" i="6"/>
  <c r="W55" i="6"/>
  <c r="W57" i="6"/>
  <c r="W59" i="6"/>
  <c r="W60" i="6"/>
  <c r="W61" i="6"/>
  <c r="W62" i="6"/>
  <c r="W64" i="6"/>
  <c r="W65" i="6"/>
  <c r="W67" i="6"/>
  <c r="W68" i="6"/>
  <c r="W69" i="6"/>
  <c r="W70" i="6"/>
  <c r="W71" i="6"/>
  <c r="W73" i="6"/>
  <c r="W75" i="6"/>
  <c r="W77" i="6"/>
  <c r="W78" i="6"/>
  <c r="W79" i="6"/>
  <c r="W81" i="6"/>
  <c r="X81" i="6" s="1"/>
  <c r="W83" i="6"/>
  <c r="W84" i="6"/>
  <c r="W85" i="6"/>
  <c r="W86" i="6"/>
  <c r="W88" i="6"/>
  <c r="W89" i="6"/>
  <c r="W91" i="6"/>
  <c r="W92" i="6"/>
  <c r="W93" i="6"/>
  <c r="W94" i="6"/>
  <c r="W96" i="6"/>
  <c r="W97" i="6"/>
  <c r="W99" i="6"/>
  <c r="W100" i="6"/>
  <c r="W101" i="6"/>
  <c r="W102" i="6"/>
  <c r="W103" i="6"/>
  <c r="W104" i="6"/>
  <c r="W105" i="6"/>
  <c r="W108" i="6"/>
  <c r="W109" i="6"/>
  <c r="W110" i="6"/>
  <c r="W116" i="6"/>
  <c r="W117" i="6"/>
  <c r="W119" i="6"/>
  <c r="W120" i="6"/>
  <c r="W124" i="6"/>
  <c r="W125" i="6"/>
  <c r="W127" i="6"/>
  <c r="W128" i="6"/>
  <c r="W129" i="6"/>
  <c r="W132" i="6"/>
  <c r="W133" i="6"/>
  <c r="W134" i="6"/>
  <c r="W135" i="6"/>
  <c r="W136" i="6"/>
  <c r="W137" i="6"/>
  <c r="W140" i="6"/>
  <c r="W141" i="6"/>
  <c r="W142" i="6"/>
  <c r="W143" i="6"/>
  <c r="W144" i="6"/>
  <c r="W147" i="6"/>
  <c r="W148" i="6"/>
  <c r="W149" i="6"/>
  <c r="W150" i="6"/>
  <c r="W151" i="6"/>
  <c r="W153" i="6"/>
  <c r="W155" i="6"/>
  <c r="W156" i="6"/>
  <c r="W157" i="6"/>
  <c r="W158" i="6"/>
  <c r="W159" i="6"/>
  <c r="W160" i="6"/>
  <c r="W161" i="6"/>
  <c r="W163" i="6"/>
  <c r="W164" i="6"/>
  <c r="W165" i="6"/>
  <c r="W166" i="6"/>
  <c r="W168" i="6"/>
  <c r="W169" i="6"/>
  <c r="W171" i="6"/>
  <c r="W172" i="6"/>
  <c r="W173" i="6"/>
  <c r="W175" i="6"/>
  <c r="W176" i="6"/>
  <c r="W177" i="6"/>
  <c r="W180" i="6"/>
  <c r="W181" i="6"/>
  <c r="W182" i="6"/>
  <c r="W183" i="6"/>
  <c r="W184" i="6"/>
  <c r="W185" i="6"/>
  <c r="W187" i="6"/>
  <c r="W188" i="6"/>
  <c r="W189" i="6"/>
  <c r="W190" i="6"/>
  <c r="W192" i="6"/>
  <c r="W193" i="6"/>
  <c r="W195" i="6"/>
  <c r="W201" i="6"/>
  <c r="X201" i="6" s="1"/>
  <c r="W203" i="6"/>
  <c r="W204" i="6"/>
  <c r="W206" i="6"/>
  <c r="W207" i="6"/>
  <c r="W208" i="6"/>
  <c r="W211" i="6"/>
  <c r="W212" i="6"/>
  <c r="W213" i="6"/>
  <c r="W214" i="6"/>
  <c r="W215" i="6"/>
  <c r="W216" i="6"/>
  <c r="W217" i="6"/>
  <c r="W219" i="6"/>
  <c r="W221" i="6"/>
  <c r="W222" i="6"/>
  <c r="W223" i="6"/>
  <c r="W225" i="6"/>
  <c r="W227" i="6"/>
  <c r="W228" i="6"/>
  <c r="W229" i="6"/>
  <c r="W230" i="6"/>
  <c r="W231" i="6"/>
  <c r="W232" i="6"/>
  <c r="W233" i="6"/>
  <c r="W235" i="6"/>
  <c r="W236" i="6"/>
  <c r="W238" i="6"/>
  <c r="W239" i="6"/>
  <c r="W240" i="6"/>
  <c r="W241" i="6"/>
  <c r="W243" i="6"/>
  <c r="W244" i="6"/>
  <c r="W245" i="6"/>
  <c r="W246" i="6"/>
  <c r="W247" i="6"/>
  <c r="W248" i="6"/>
  <c r="W249" i="6"/>
  <c r="W251" i="6"/>
  <c r="W252" i="6"/>
  <c r="W253" i="6"/>
  <c r="W254" i="6"/>
  <c r="W255" i="6"/>
  <c r="W256" i="6"/>
  <c r="W257" i="6"/>
  <c r="W259" i="6"/>
  <c r="W260" i="6"/>
  <c r="W261" i="6"/>
  <c r="W263" i="6"/>
  <c r="W264" i="6"/>
  <c r="W265" i="6"/>
  <c r="W267" i="6"/>
  <c r="W268" i="6"/>
  <c r="W269" i="6"/>
  <c r="W270" i="6"/>
  <c r="W271" i="6"/>
  <c r="W272" i="6"/>
  <c r="W273" i="6"/>
  <c r="W275" i="6"/>
  <c r="W276" i="6"/>
  <c r="W277" i="6"/>
  <c r="W278" i="6"/>
  <c r="W279" i="6"/>
  <c r="W280" i="6"/>
  <c r="W4" i="6"/>
  <c r="U5" i="6"/>
  <c r="U6" i="6"/>
  <c r="U7" i="6"/>
  <c r="U8" i="6"/>
  <c r="U10" i="6"/>
  <c r="U11" i="6"/>
  <c r="U12" i="6"/>
  <c r="U14" i="6"/>
  <c r="U16" i="6"/>
  <c r="U17" i="6"/>
  <c r="U19" i="6"/>
  <c r="U20" i="6"/>
  <c r="U21" i="6"/>
  <c r="U22" i="6"/>
  <c r="U23" i="6"/>
  <c r="U25" i="6"/>
  <c r="U26" i="6"/>
  <c r="U27" i="6"/>
  <c r="U29" i="6"/>
  <c r="U30" i="6"/>
  <c r="U31" i="6"/>
  <c r="U32" i="6"/>
  <c r="U33" i="6"/>
  <c r="U35" i="6"/>
  <c r="U36" i="6"/>
  <c r="U37" i="6"/>
  <c r="U38" i="6"/>
  <c r="U39" i="6"/>
  <c r="U41" i="6"/>
  <c r="U42" i="6"/>
  <c r="U44" i="6"/>
  <c r="U46" i="6"/>
  <c r="U47" i="6"/>
  <c r="U49" i="6"/>
  <c r="U51" i="6"/>
  <c r="U52" i="6"/>
  <c r="U53" i="6"/>
  <c r="U55" i="6"/>
  <c r="U57" i="6"/>
  <c r="U58" i="6"/>
  <c r="U59" i="6"/>
  <c r="U60" i="6"/>
  <c r="U61" i="6"/>
  <c r="U62" i="6"/>
  <c r="U64" i="6"/>
  <c r="U65" i="6"/>
  <c r="U66" i="6"/>
  <c r="U67" i="6"/>
  <c r="U68" i="6"/>
  <c r="U69" i="6"/>
  <c r="U70" i="6"/>
  <c r="U71" i="6"/>
  <c r="U73" i="6"/>
  <c r="U74" i="6"/>
  <c r="U75" i="6"/>
  <c r="U77" i="6"/>
  <c r="U78" i="6"/>
  <c r="U79" i="6"/>
  <c r="U81" i="6"/>
  <c r="U83" i="6"/>
  <c r="U84" i="6"/>
  <c r="U85" i="6"/>
  <c r="U86" i="6"/>
  <c r="U88" i="6"/>
  <c r="U89" i="6"/>
  <c r="U91" i="6"/>
  <c r="U92" i="6"/>
  <c r="U93" i="6"/>
  <c r="U94" i="6"/>
  <c r="U96" i="6"/>
  <c r="U97" i="6"/>
  <c r="U98" i="6"/>
  <c r="U99" i="6"/>
  <c r="U100" i="6"/>
  <c r="U101" i="6"/>
  <c r="U102" i="6"/>
  <c r="U103" i="6"/>
  <c r="U104" i="6"/>
  <c r="U105" i="6"/>
  <c r="U106" i="6"/>
  <c r="U108" i="6"/>
  <c r="U109" i="6"/>
  <c r="U110" i="6"/>
  <c r="U114" i="6"/>
  <c r="U116" i="6"/>
  <c r="U117" i="6"/>
  <c r="U119" i="6"/>
  <c r="U120" i="6"/>
  <c r="U122" i="6"/>
  <c r="U124" i="6"/>
  <c r="U125" i="6"/>
  <c r="U127" i="6"/>
  <c r="U128" i="6"/>
  <c r="U129" i="6"/>
  <c r="U130" i="6"/>
  <c r="U132" i="6"/>
  <c r="U133" i="6"/>
  <c r="U134" i="6"/>
  <c r="U135" i="6"/>
  <c r="U136" i="6"/>
  <c r="U137" i="6"/>
  <c r="U138" i="6"/>
  <c r="U140" i="6"/>
  <c r="U141" i="6"/>
  <c r="U142" i="6"/>
  <c r="U143" i="6"/>
  <c r="U144" i="6"/>
  <c r="U146" i="6"/>
  <c r="U147" i="6"/>
  <c r="U148" i="6"/>
  <c r="U149" i="6"/>
  <c r="U150" i="6"/>
  <c r="U151" i="6"/>
  <c r="U153" i="6"/>
  <c r="U154" i="6"/>
  <c r="U155" i="6"/>
  <c r="U156" i="6"/>
  <c r="U157" i="6"/>
  <c r="U158" i="6"/>
  <c r="U159" i="6"/>
  <c r="U160" i="6"/>
  <c r="U161" i="6"/>
  <c r="U163" i="6"/>
  <c r="U164" i="6"/>
  <c r="U165" i="6"/>
  <c r="U166" i="6"/>
  <c r="U168" i="6"/>
  <c r="U169" i="6"/>
  <c r="U171" i="6"/>
  <c r="U172" i="6"/>
  <c r="U173" i="6"/>
  <c r="U175" i="6"/>
  <c r="U176" i="6"/>
  <c r="U177" i="6"/>
  <c r="U178" i="6"/>
  <c r="U180" i="6"/>
  <c r="U181" i="6"/>
  <c r="U182" i="6"/>
  <c r="U183" i="6"/>
  <c r="U184" i="6"/>
  <c r="U185" i="6"/>
  <c r="U186" i="6"/>
  <c r="U187" i="6"/>
  <c r="U188" i="6"/>
  <c r="U189" i="6"/>
  <c r="U190" i="6"/>
  <c r="U192" i="6"/>
  <c r="U193" i="6"/>
  <c r="U194" i="6"/>
  <c r="U195" i="6"/>
  <c r="U199" i="6"/>
  <c r="U201" i="6"/>
  <c r="U203" i="6"/>
  <c r="U204" i="6"/>
  <c r="U206" i="6"/>
  <c r="U207" i="6"/>
  <c r="U208" i="6"/>
  <c r="U210" i="6"/>
  <c r="U211" i="6"/>
  <c r="U212" i="6"/>
  <c r="U213" i="6"/>
  <c r="U214" i="6"/>
  <c r="U215" i="6"/>
  <c r="U216" i="6"/>
  <c r="U217" i="6"/>
  <c r="U218" i="6"/>
  <c r="U219" i="6"/>
  <c r="U221" i="6"/>
  <c r="U222" i="6"/>
  <c r="U223" i="6"/>
  <c r="U225" i="6"/>
  <c r="U226" i="6"/>
  <c r="U227" i="6"/>
  <c r="U228" i="6"/>
  <c r="U229" i="6"/>
  <c r="U230" i="6"/>
  <c r="U231" i="6"/>
  <c r="U232" i="6"/>
  <c r="U233" i="6"/>
  <c r="U234" i="6"/>
  <c r="U235" i="6"/>
  <c r="U236" i="6"/>
  <c r="U238" i="6"/>
  <c r="U239" i="6"/>
  <c r="U240" i="6"/>
  <c r="U241" i="6"/>
  <c r="U242" i="6"/>
  <c r="U243" i="6"/>
  <c r="U244" i="6"/>
  <c r="U245" i="6"/>
  <c r="U246" i="6"/>
  <c r="U247" i="6"/>
  <c r="U248" i="6"/>
  <c r="U249" i="6"/>
  <c r="U250" i="6"/>
  <c r="U251" i="6"/>
  <c r="U252" i="6"/>
  <c r="U253" i="6"/>
  <c r="U254" i="6"/>
  <c r="U255" i="6"/>
  <c r="U256" i="6"/>
  <c r="U257" i="6"/>
  <c r="U258" i="6"/>
  <c r="U259" i="6"/>
  <c r="U260" i="6"/>
  <c r="U261" i="6"/>
  <c r="U263" i="6"/>
  <c r="U264" i="6"/>
  <c r="U265" i="6"/>
  <c r="U267" i="6"/>
  <c r="U268" i="6"/>
  <c r="U269" i="6"/>
  <c r="U270" i="6"/>
  <c r="U271" i="6"/>
  <c r="U272" i="6"/>
  <c r="U273" i="6"/>
  <c r="U274" i="6"/>
  <c r="U275" i="6"/>
  <c r="U276" i="6"/>
  <c r="U277" i="6"/>
  <c r="U278" i="6"/>
  <c r="U279" i="6"/>
  <c r="U280" i="6"/>
  <c r="U282" i="6"/>
  <c r="U4" i="6"/>
  <c r="W5" i="4"/>
  <c r="W6" i="4"/>
  <c r="W12" i="4"/>
  <c r="W13" i="4"/>
  <c r="W25" i="4"/>
  <c r="W32" i="4"/>
  <c r="W33" i="4"/>
  <c r="W34" i="4"/>
  <c r="W47" i="4"/>
  <c r="W52" i="4"/>
  <c r="W58" i="4"/>
  <c r="W66" i="4"/>
  <c r="W67" i="4"/>
  <c r="W75" i="4"/>
  <c r="W88" i="4"/>
  <c r="W93" i="4"/>
  <c r="W98" i="4"/>
  <c r="W105" i="4"/>
  <c r="W107" i="4"/>
  <c r="W115" i="4"/>
  <c r="W121" i="4"/>
  <c r="W134" i="4"/>
  <c r="W143" i="4"/>
  <c r="W147" i="4"/>
  <c r="W152" i="4"/>
  <c r="W161" i="4"/>
  <c r="W166" i="4"/>
  <c r="W170" i="4"/>
  <c r="W183" i="4"/>
  <c r="W189" i="4"/>
  <c r="W194" i="4"/>
  <c r="W205" i="4"/>
  <c r="W206" i="4"/>
  <c r="W212" i="4"/>
  <c r="W241" i="4"/>
  <c r="W242" i="4"/>
  <c r="W243" i="4"/>
  <c r="W248" i="4"/>
  <c r="W258" i="4"/>
  <c r="W273" i="4"/>
  <c r="W274" i="4"/>
  <c r="W277" i="4"/>
  <c r="W282" i="4"/>
  <c r="W294" i="4"/>
  <c r="W299" i="4"/>
  <c r="W309" i="4"/>
  <c r="U5" i="4"/>
  <c r="U6" i="4"/>
  <c r="U12" i="4"/>
  <c r="U13" i="4"/>
  <c r="U15" i="4"/>
  <c r="U16" i="4"/>
  <c r="U17" i="4"/>
  <c r="U18" i="4"/>
  <c r="U20" i="4"/>
  <c r="U21" i="4"/>
  <c r="U22" i="4"/>
  <c r="U25" i="4"/>
  <c r="U26" i="4"/>
  <c r="U27" i="4"/>
  <c r="U28" i="4"/>
  <c r="U29" i="4"/>
  <c r="U31" i="4"/>
  <c r="U32" i="4"/>
  <c r="U33" i="4"/>
  <c r="U34" i="4"/>
  <c r="U35" i="4"/>
  <c r="U37" i="4"/>
  <c r="U38" i="4"/>
  <c r="U42" i="4"/>
  <c r="U43" i="4"/>
  <c r="U45" i="4"/>
  <c r="U46" i="4"/>
  <c r="U47" i="4"/>
  <c r="U49" i="4"/>
  <c r="U50" i="4"/>
  <c r="U51" i="4"/>
  <c r="U52" i="4"/>
  <c r="U54" i="4"/>
  <c r="U56" i="4"/>
  <c r="U57" i="4"/>
  <c r="U58" i="4"/>
  <c r="U59" i="4"/>
  <c r="U60" i="4"/>
  <c r="U61" i="4"/>
  <c r="U62" i="4"/>
  <c r="U63" i="4"/>
  <c r="U64" i="4"/>
  <c r="U66" i="4"/>
  <c r="U67" i="4"/>
  <c r="U68" i="4"/>
  <c r="U69" i="4"/>
  <c r="U70" i="4"/>
  <c r="U71" i="4"/>
  <c r="U72" i="4"/>
  <c r="U73" i="4"/>
  <c r="U74" i="4"/>
  <c r="U75" i="4"/>
  <c r="U76" i="4"/>
  <c r="U78" i="4"/>
  <c r="U79" i="4"/>
  <c r="U81" i="4"/>
  <c r="U82" i="4"/>
  <c r="U86" i="4"/>
  <c r="U87" i="4"/>
  <c r="U88" i="4"/>
  <c r="U89" i="4"/>
  <c r="U91" i="4"/>
  <c r="U92" i="4"/>
  <c r="U93" i="4"/>
  <c r="U95" i="4"/>
  <c r="U96" i="4"/>
  <c r="U97" i="4"/>
  <c r="U98" i="4"/>
  <c r="U99" i="4"/>
  <c r="U100" i="4"/>
  <c r="U102" i="4"/>
  <c r="U103" i="4"/>
  <c r="U104" i="4"/>
  <c r="U105" i="4"/>
  <c r="U106" i="4"/>
  <c r="U107" i="4"/>
  <c r="U108" i="4"/>
  <c r="U109" i="4"/>
  <c r="U110" i="4"/>
  <c r="U111" i="4"/>
  <c r="U113" i="4"/>
  <c r="U114" i="4"/>
  <c r="U115" i="4"/>
  <c r="U121" i="4"/>
  <c r="U122" i="4"/>
  <c r="U126" i="4"/>
  <c r="U127" i="4"/>
  <c r="U129" i="4"/>
  <c r="U130" i="4"/>
  <c r="U132" i="4"/>
  <c r="U133" i="4"/>
  <c r="U134" i="4"/>
  <c r="U135" i="4"/>
  <c r="U136" i="4"/>
  <c r="U137" i="4"/>
  <c r="U138" i="4"/>
  <c r="U140" i="4"/>
  <c r="U141" i="4"/>
  <c r="U142" i="4"/>
  <c r="U143" i="4"/>
  <c r="U144" i="4"/>
  <c r="U145" i="4"/>
  <c r="U146" i="4"/>
  <c r="U147" i="4"/>
  <c r="U148" i="4"/>
  <c r="U149" i="4"/>
  <c r="U151" i="4"/>
  <c r="U152" i="4"/>
  <c r="U153" i="4"/>
  <c r="U154" i="4"/>
  <c r="U155" i="4"/>
  <c r="U157" i="4"/>
  <c r="U158" i="4"/>
  <c r="U159" i="4"/>
  <c r="U160" i="4"/>
  <c r="U161" i="4"/>
  <c r="U162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9" i="4"/>
  <c r="U180" i="4"/>
  <c r="U181" i="4"/>
  <c r="U182" i="4"/>
  <c r="U183" i="4"/>
  <c r="U186" i="4"/>
  <c r="U187" i="4"/>
  <c r="U189" i="4"/>
  <c r="U190" i="4"/>
  <c r="U191" i="4"/>
  <c r="U193" i="4"/>
  <c r="U194" i="4"/>
  <c r="U195" i="4"/>
  <c r="U196" i="4"/>
  <c r="U197" i="4"/>
  <c r="U198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5" i="4"/>
  <c r="U216" i="4"/>
  <c r="U217" i="4"/>
  <c r="U218" i="4"/>
  <c r="U228" i="4"/>
  <c r="U229" i="4"/>
  <c r="U230" i="4"/>
  <c r="U232" i="4"/>
  <c r="U233" i="4"/>
  <c r="U234" i="4"/>
  <c r="U235" i="4"/>
  <c r="U236" i="4"/>
  <c r="U238" i="4"/>
  <c r="U239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4" i="4"/>
  <c r="U295" i="4"/>
  <c r="U296" i="4"/>
  <c r="U297" i="4"/>
  <c r="U298" i="4"/>
  <c r="U299" i="4"/>
  <c r="U301" i="4"/>
  <c r="U302" i="4"/>
  <c r="U303" i="4"/>
  <c r="U304" i="4"/>
  <c r="U305" i="4"/>
  <c r="U306" i="4"/>
  <c r="U307" i="4"/>
  <c r="U309" i="4"/>
  <c r="U4" i="4"/>
  <c r="W6" i="2"/>
  <c r="X6" i="2" s="1"/>
  <c r="W7" i="2"/>
  <c r="X7" i="2" s="1"/>
  <c r="W20" i="2"/>
  <c r="X20" i="2" s="1"/>
  <c r="W21" i="2"/>
  <c r="X21" i="2" s="1"/>
  <c r="W50" i="2"/>
  <c r="X50" i="2" s="1"/>
  <c r="W51" i="2"/>
  <c r="X51" i="2" s="1"/>
  <c r="W60" i="2"/>
  <c r="X60" i="2" s="1"/>
  <c r="W64" i="2"/>
  <c r="X64" i="2" s="1"/>
  <c r="W67" i="2"/>
  <c r="X67" i="2" s="1"/>
  <c r="W86" i="2"/>
  <c r="X86" i="2" s="1"/>
  <c r="W95" i="2"/>
  <c r="X95" i="2" s="1"/>
  <c r="W96" i="2"/>
  <c r="X96" i="2" s="1"/>
  <c r="W105" i="2"/>
  <c r="X105" i="2" s="1"/>
  <c r="W134" i="2"/>
  <c r="X134" i="2" s="1"/>
  <c r="W142" i="2"/>
  <c r="X142" i="2" s="1"/>
  <c r="W143" i="2"/>
  <c r="X143" i="2" s="1"/>
  <c r="W151" i="2"/>
  <c r="X151" i="2" s="1"/>
  <c r="W171" i="2"/>
  <c r="X171" i="2" s="1"/>
  <c r="W179" i="2"/>
  <c r="X179" i="2" s="1"/>
  <c r="W180" i="2"/>
  <c r="X180" i="2" s="1"/>
  <c r="W187" i="2"/>
  <c r="X187" i="2" s="1"/>
  <c r="W215" i="2"/>
  <c r="X215" i="2" s="1"/>
  <c r="W216" i="2"/>
  <c r="X216" i="2" s="1"/>
  <c r="W223" i="2"/>
  <c r="X223" i="2" s="1"/>
  <c r="W224" i="2"/>
  <c r="X224" i="2" s="1"/>
  <c r="W251" i="2"/>
  <c r="X251" i="2" s="1"/>
  <c r="W252" i="2"/>
  <c r="X252" i="2" s="1"/>
  <c r="W4" i="2"/>
  <c r="U5" i="2"/>
  <c r="U6" i="2"/>
  <c r="U7" i="2"/>
  <c r="U14" i="2"/>
  <c r="U15" i="2"/>
  <c r="U17" i="2"/>
  <c r="U18" i="2"/>
  <c r="U19" i="2"/>
  <c r="U20" i="2"/>
  <c r="U21" i="2"/>
  <c r="U23" i="2"/>
  <c r="U24" i="2"/>
  <c r="U26" i="2"/>
  <c r="U27" i="2"/>
  <c r="U28" i="2"/>
  <c r="U29" i="2"/>
  <c r="U30" i="2"/>
  <c r="U31" i="2"/>
  <c r="U32" i="2"/>
  <c r="U33" i="2"/>
  <c r="U35" i="2"/>
  <c r="U36" i="2"/>
  <c r="U37" i="2"/>
  <c r="U38" i="2"/>
  <c r="U39" i="2"/>
  <c r="U40" i="2"/>
  <c r="U42" i="2"/>
  <c r="U43" i="2"/>
  <c r="U44" i="2"/>
  <c r="U45" i="2"/>
  <c r="U47" i="2"/>
  <c r="U48" i="2"/>
  <c r="U50" i="2"/>
  <c r="U51" i="2"/>
  <c r="U53" i="2"/>
  <c r="U54" i="2"/>
  <c r="U55" i="2"/>
  <c r="U56" i="2"/>
  <c r="U58" i="2"/>
  <c r="U59" i="2"/>
  <c r="U60" i="2"/>
  <c r="U64" i="2"/>
  <c r="U65" i="2"/>
  <c r="U66" i="2"/>
  <c r="U67" i="2"/>
  <c r="U68" i="2"/>
  <c r="U69" i="2"/>
  <c r="U71" i="2"/>
  <c r="U72" i="2"/>
  <c r="U73" i="2"/>
  <c r="U74" i="2"/>
  <c r="U76" i="2"/>
  <c r="U77" i="2"/>
  <c r="U79" i="2"/>
  <c r="U80" i="2"/>
  <c r="U81" i="2"/>
  <c r="U82" i="2"/>
  <c r="U86" i="2"/>
  <c r="U87" i="2"/>
  <c r="U88" i="2"/>
  <c r="U89" i="2"/>
  <c r="U91" i="2"/>
  <c r="U92" i="2"/>
  <c r="U93" i="2"/>
  <c r="U95" i="2"/>
  <c r="U96" i="2"/>
  <c r="U97" i="2"/>
  <c r="U98" i="2"/>
  <c r="U100" i="2"/>
  <c r="U101" i="2"/>
  <c r="U102" i="2"/>
  <c r="U103" i="2"/>
  <c r="U105" i="2"/>
  <c r="U106" i="2"/>
  <c r="U107" i="2"/>
  <c r="U113" i="2"/>
  <c r="U114" i="2"/>
  <c r="U120" i="2"/>
  <c r="U121" i="2"/>
  <c r="U122" i="2"/>
  <c r="U123" i="2"/>
  <c r="U125" i="2"/>
  <c r="U126" i="2"/>
  <c r="U127" i="2"/>
  <c r="U128" i="2"/>
  <c r="U129" i="2"/>
  <c r="U130" i="2"/>
  <c r="U132" i="2"/>
  <c r="U133" i="2"/>
  <c r="U134" i="2"/>
  <c r="U135" i="2"/>
  <c r="U136" i="2"/>
  <c r="U138" i="2"/>
  <c r="U139" i="2"/>
  <c r="U140" i="2"/>
  <c r="U141" i="2"/>
  <c r="U142" i="2"/>
  <c r="U143" i="2"/>
  <c r="U144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1" i="2"/>
  <c r="U162" i="2"/>
  <c r="U163" i="2"/>
  <c r="U164" i="2"/>
  <c r="U165" i="2"/>
  <c r="U166" i="2"/>
  <c r="U168" i="2"/>
  <c r="U169" i="2"/>
  <c r="U171" i="2"/>
  <c r="U172" i="2"/>
  <c r="U173" i="2"/>
  <c r="U175" i="2"/>
  <c r="U176" i="2"/>
  <c r="U177" i="2"/>
  <c r="U178" i="2"/>
  <c r="U179" i="2"/>
  <c r="U180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200" i="2"/>
  <c r="U201" i="2"/>
  <c r="U209" i="2"/>
  <c r="U210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9" i="2"/>
  <c r="U230" i="2"/>
  <c r="U231" i="2"/>
  <c r="U233" i="2"/>
  <c r="U234" i="2"/>
  <c r="U235" i="2"/>
  <c r="U236" i="2"/>
  <c r="U237" i="2"/>
  <c r="U238" i="2"/>
  <c r="U239" i="2"/>
  <c r="U240" i="2"/>
  <c r="U241" i="2"/>
  <c r="U243" i="2"/>
  <c r="U244" i="2"/>
  <c r="U245" i="2"/>
  <c r="U246" i="2"/>
  <c r="U247" i="2"/>
  <c r="U248" i="2"/>
  <c r="U249" i="2"/>
  <c r="U251" i="2"/>
  <c r="U252" i="2"/>
  <c r="U253" i="2"/>
  <c r="U254" i="2"/>
  <c r="U255" i="2"/>
  <c r="U256" i="2"/>
  <c r="U258" i="2"/>
  <c r="U4" i="2"/>
  <c r="W6" i="3"/>
  <c r="W7" i="3"/>
  <c r="W8" i="3"/>
  <c r="W12" i="3"/>
  <c r="X12" i="3" s="1"/>
  <c r="W14" i="3"/>
  <c r="X14" i="3" s="1"/>
  <c r="W16" i="3"/>
  <c r="W17" i="3"/>
  <c r="W19" i="3"/>
  <c r="W20" i="3"/>
  <c r="W22" i="3"/>
  <c r="W23" i="3"/>
  <c r="W25" i="3"/>
  <c r="W27" i="3"/>
  <c r="W28" i="3"/>
  <c r="W29" i="3"/>
  <c r="W30" i="3"/>
  <c r="W31" i="3"/>
  <c r="W33" i="3"/>
  <c r="W35" i="3"/>
  <c r="W36" i="3"/>
  <c r="W37" i="3"/>
  <c r="W39" i="3"/>
  <c r="W41" i="3"/>
  <c r="W44" i="3"/>
  <c r="W45" i="3"/>
  <c r="W47" i="3"/>
  <c r="W48" i="3"/>
  <c r="W51" i="3"/>
  <c r="W53" i="3"/>
  <c r="W54" i="3"/>
  <c r="W55" i="3"/>
  <c r="W57" i="3"/>
  <c r="X57" i="3" s="1"/>
  <c r="W59" i="3"/>
  <c r="W60" i="3"/>
  <c r="W61" i="3"/>
  <c r="W62" i="3"/>
  <c r="W63" i="3"/>
  <c r="W65" i="3"/>
  <c r="W67" i="3"/>
  <c r="W68" i="3"/>
  <c r="W70" i="3"/>
  <c r="W71" i="3"/>
  <c r="W73" i="3"/>
  <c r="W75" i="3"/>
  <c r="W76" i="3"/>
  <c r="W78" i="3"/>
  <c r="X78" i="3" s="1"/>
  <c r="W80" i="3"/>
  <c r="W81" i="3"/>
  <c r="W83" i="3"/>
  <c r="W85" i="3"/>
  <c r="W86" i="3"/>
  <c r="W89" i="3"/>
  <c r="W91" i="3"/>
  <c r="W93" i="3"/>
  <c r="W94" i="3"/>
  <c r="W95" i="3"/>
  <c r="W97" i="3"/>
  <c r="W99" i="3"/>
  <c r="W101" i="3"/>
  <c r="W103" i="3"/>
  <c r="W108" i="3"/>
  <c r="X108" i="3" s="1"/>
  <c r="W110" i="3"/>
  <c r="W111" i="3"/>
  <c r="W112" i="3"/>
  <c r="W113" i="3"/>
  <c r="W116" i="3"/>
  <c r="W117" i="3"/>
  <c r="W118" i="3"/>
  <c r="W119" i="3"/>
  <c r="W120" i="3"/>
  <c r="W124" i="3"/>
  <c r="W125" i="3"/>
  <c r="W127" i="3"/>
  <c r="W129" i="3"/>
  <c r="W133" i="3"/>
  <c r="W134" i="3"/>
  <c r="W135" i="3"/>
  <c r="W137" i="3"/>
  <c r="W140" i="3"/>
  <c r="W141" i="3"/>
  <c r="W142" i="3"/>
  <c r="W143" i="3"/>
  <c r="W145" i="3"/>
  <c r="W148" i="3"/>
  <c r="W149" i="3"/>
  <c r="W150" i="3"/>
  <c r="W152" i="3"/>
  <c r="W153" i="3"/>
  <c r="W156" i="3"/>
  <c r="W158" i="3"/>
  <c r="W159" i="3"/>
  <c r="W161" i="3"/>
  <c r="W164" i="3"/>
  <c r="W165" i="3"/>
  <c r="W166" i="3"/>
  <c r="W167" i="3"/>
  <c r="W169" i="3"/>
  <c r="W172" i="3"/>
  <c r="W173" i="3"/>
  <c r="W174" i="3"/>
  <c r="W175" i="3"/>
  <c r="W177" i="3"/>
  <c r="X177" i="3" s="1"/>
  <c r="W183" i="3"/>
  <c r="X183" i="3" s="1"/>
  <c r="W185" i="3"/>
  <c r="W188" i="3"/>
  <c r="W190" i="3"/>
  <c r="W191" i="3"/>
  <c r="W193" i="3"/>
  <c r="W196" i="3"/>
  <c r="W197" i="3"/>
  <c r="W198" i="3"/>
  <c r="W199" i="3"/>
  <c r="W205" i="3"/>
  <c r="W206" i="3"/>
  <c r="W207" i="3"/>
  <c r="W208" i="3"/>
  <c r="W209" i="3"/>
  <c r="W212" i="3"/>
  <c r="W213" i="3"/>
  <c r="W215" i="3"/>
  <c r="W216" i="3"/>
  <c r="W217" i="3"/>
  <c r="W221" i="3"/>
  <c r="W222" i="3"/>
  <c r="W5" i="3"/>
  <c r="U6" i="3"/>
  <c r="U7" i="3"/>
  <c r="U8" i="3"/>
  <c r="U10" i="3"/>
  <c r="U12" i="3"/>
  <c r="U14" i="3"/>
  <c r="U16" i="3"/>
  <c r="U17" i="3"/>
  <c r="U18" i="3"/>
  <c r="U19" i="3"/>
  <c r="U20" i="3"/>
  <c r="U22" i="3"/>
  <c r="U23" i="3"/>
  <c r="U25" i="3"/>
  <c r="U26" i="3"/>
  <c r="U27" i="3"/>
  <c r="U28" i="3"/>
  <c r="U29" i="3"/>
  <c r="U30" i="3"/>
  <c r="U31" i="3"/>
  <c r="U33" i="3"/>
  <c r="U34" i="3"/>
  <c r="U35" i="3"/>
  <c r="U36" i="3"/>
  <c r="U37" i="3"/>
  <c r="U39" i="3"/>
  <c r="U40" i="3"/>
  <c r="U41" i="3"/>
  <c r="U42" i="3"/>
  <c r="U44" i="3"/>
  <c r="U45" i="3"/>
  <c r="U47" i="3"/>
  <c r="U48" i="3"/>
  <c r="U50" i="3"/>
  <c r="U51" i="3"/>
  <c r="U53" i="3"/>
  <c r="U54" i="3"/>
  <c r="U55" i="3"/>
  <c r="U57" i="3"/>
  <c r="U59" i="3"/>
  <c r="U60" i="3"/>
  <c r="U61" i="3"/>
  <c r="U62" i="3"/>
  <c r="U63" i="3"/>
  <c r="U65" i="3"/>
  <c r="U66" i="3"/>
  <c r="U67" i="3"/>
  <c r="U68" i="3"/>
  <c r="U70" i="3"/>
  <c r="U71" i="3"/>
  <c r="U73" i="3"/>
  <c r="U74" i="3"/>
  <c r="U75" i="3"/>
  <c r="U76" i="3"/>
  <c r="U78" i="3"/>
  <c r="U80" i="3"/>
  <c r="U81" i="3"/>
  <c r="U82" i="3"/>
  <c r="U83" i="3"/>
  <c r="U85" i="3"/>
  <c r="U86" i="3"/>
  <c r="U88" i="3"/>
  <c r="U89" i="3"/>
  <c r="U90" i="3"/>
  <c r="U91" i="3"/>
  <c r="U93" i="3"/>
  <c r="U94" i="3"/>
  <c r="U95" i="3"/>
  <c r="U97" i="3"/>
  <c r="U99" i="3"/>
  <c r="U101" i="3"/>
  <c r="U103" i="3"/>
  <c r="U104" i="3"/>
  <c r="U106" i="3"/>
  <c r="U108" i="3"/>
  <c r="U110" i="3"/>
  <c r="U111" i="3"/>
  <c r="U112" i="3"/>
  <c r="U113" i="3"/>
  <c r="U115" i="3"/>
  <c r="U116" i="3"/>
  <c r="U117" i="3"/>
  <c r="U118" i="3"/>
  <c r="U119" i="3"/>
  <c r="U120" i="3"/>
  <c r="U122" i="3"/>
  <c r="U123" i="3"/>
  <c r="U124" i="3"/>
  <c r="U125" i="3"/>
  <c r="U127" i="3"/>
  <c r="U128" i="3"/>
  <c r="U129" i="3"/>
  <c r="U130" i="3"/>
  <c r="U131" i="3"/>
  <c r="U133" i="3"/>
  <c r="U134" i="3"/>
  <c r="U135" i="3"/>
  <c r="U136" i="3"/>
  <c r="U137" i="3"/>
  <c r="U138" i="3"/>
  <c r="U139" i="3"/>
  <c r="U140" i="3"/>
  <c r="U141" i="3"/>
  <c r="U142" i="3"/>
  <c r="U143" i="3"/>
  <c r="U145" i="3"/>
  <c r="U146" i="3"/>
  <c r="U147" i="3"/>
  <c r="U148" i="3"/>
  <c r="U149" i="3"/>
  <c r="U150" i="3"/>
  <c r="U152" i="3"/>
  <c r="U153" i="3"/>
  <c r="U155" i="3"/>
  <c r="U156" i="3"/>
  <c r="U158" i="3"/>
  <c r="U159" i="3"/>
  <c r="U160" i="3"/>
  <c r="U161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7" i="3"/>
  <c r="U179" i="3"/>
  <c r="U181" i="3"/>
  <c r="U183" i="3"/>
  <c r="U185" i="3"/>
  <c r="U186" i="3"/>
  <c r="U188" i="3"/>
  <c r="U190" i="3"/>
  <c r="U191" i="3"/>
  <c r="U192" i="3"/>
  <c r="U193" i="3"/>
  <c r="U194" i="3"/>
  <c r="U195" i="3"/>
  <c r="U196" i="3"/>
  <c r="U197" i="3"/>
  <c r="U198" i="3"/>
  <c r="U199" i="3"/>
  <c r="U200" i="3"/>
  <c r="U202" i="3"/>
  <c r="U203" i="3"/>
  <c r="U205" i="3"/>
  <c r="U206" i="3"/>
  <c r="U207" i="3"/>
  <c r="U208" i="3"/>
  <c r="U209" i="3"/>
  <c r="U210" i="3"/>
  <c r="U211" i="3"/>
  <c r="U212" i="3"/>
  <c r="U213" i="3"/>
  <c r="U215" i="3"/>
  <c r="U216" i="3"/>
  <c r="U217" i="3"/>
  <c r="U218" i="3"/>
  <c r="U219" i="3"/>
  <c r="U221" i="3"/>
  <c r="U222" i="3"/>
  <c r="U224" i="3"/>
  <c r="U5" i="3"/>
  <c r="B12" i="6"/>
  <c r="C12" i="6" s="1"/>
  <c r="B8" i="6"/>
  <c r="C8" i="6" s="1"/>
  <c r="B6" i="4"/>
  <c r="C6" i="4" s="1"/>
  <c r="B8" i="3"/>
  <c r="B8" i="2"/>
  <c r="C8" i="2" s="1"/>
  <c r="E230" i="3" l="1"/>
  <c r="E229" i="3"/>
  <c r="J260" i="2"/>
  <c r="J262" i="2" s="1"/>
  <c r="F260" i="2"/>
  <c r="F262" i="2" s="1"/>
  <c r="F264" i="2" s="1"/>
  <c r="R260" i="2"/>
  <c r="R262" i="2" s="1"/>
  <c r="R263" i="2" s="1"/>
  <c r="S4" i="2"/>
  <c r="S260" i="2" s="1"/>
  <c r="S262" i="2" s="1"/>
  <c r="P258" i="2"/>
  <c r="W258" i="2"/>
  <c r="S258" i="2"/>
  <c r="J258" i="2"/>
  <c r="G4" i="2"/>
  <c r="G260" i="2" s="1"/>
  <c r="G262" i="2" s="1"/>
  <c r="G263" i="2" s="1"/>
  <c r="I260" i="2"/>
  <c r="I262" i="2" s="1"/>
  <c r="I263" i="2" s="1"/>
  <c r="U260" i="2"/>
  <c r="U262" i="2" s="1"/>
  <c r="U264" i="2" s="1"/>
  <c r="W260" i="2"/>
  <c r="W262" i="2" s="1"/>
  <c r="X4" i="2"/>
  <c r="X260" i="2" s="1"/>
  <c r="X262" i="2" s="1"/>
  <c r="F263" i="2"/>
  <c r="L260" i="2"/>
  <c r="L262" i="2" s="1"/>
  <c r="L264" i="2" s="1"/>
  <c r="M4" i="2"/>
  <c r="M260" i="2" s="1"/>
  <c r="M262" i="2" s="1"/>
  <c r="O260" i="2"/>
  <c r="O262" i="2" s="1"/>
  <c r="O263" i="2" s="1"/>
  <c r="P4" i="2"/>
  <c r="P260" i="2" s="1"/>
  <c r="P262" i="2" s="1"/>
  <c r="V260" i="2"/>
  <c r="V262" i="2" s="1"/>
  <c r="V263" i="2" s="1"/>
  <c r="M258" i="2"/>
  <c r="E263" i="2"/>
  <c r="E264" i="2"/>
  <c r="T264" i="2"/>
  <c r="T263" i="2"/>
  <c r="Q263" i="2"/>
  <c r="Q264" i="2"/>
  <c r="N263" i="2"/>
  <c r="N264" i="2"/>
  <c r="K264" i="2"/>
  <c r="K263" i="2"/>
  <c r="H264" i="2"/>
  <c r="V23" i="4"/>
  <c r="W20" i="4"/>
  <c r="U23" i="4"/>
  <c r="W23" i="4"/>
  <c r="B282" i="6"/>
  <c r="C282" i="6" s="1"/>
  <c r="C199" i="3"/>
  <c r="C221" i="3"/>
  <c r="C218" i="3"/>
  <c r="B224" i="3"/>
  <c r="C224" i="3" s="1"/>
  <c r="C6" i="3"/>
  <c r="C7" i="3"/>
  <c r="C16" i="3"/>
  <c r="C17" i="3"/>
  <c r="C18" i="3"/>
  <c r="C19" i="3"/>
  <c r="C22" i="3"/>
  <c r="C25" i="3"/>
  <c r="C26" i="3"/>
  <c r="C27" i="3"/>
  <c r="C28" i="3"/>
  <c r="C29" i="3"/>
  <c r="C30" i="3"/>
  <c r="C33" i="3"/>
  <c r="C34" i="3"/>
  <c r="C35" i="3"/>
  <c r="C36" i="3"/>
  <c r="C39" i="3"/>
  <c r="C40" i="3"/>
  <c r="C41" i="3"/>
  <c r="C44" i="3"/>
  <c r="C47" i="3"/>
  <c r="C50" i="3"/>
  <c r="C53" i="3"/>
  <c r="C54" i="3"/>
  <c r="C59" i="3"/>
  <c r="C60" i="3"/>
  <c r="C61" i="3"/>
  <c r="C62" i="3"/>
  <c r="C65" i="3"/>
  <c r="C66" i="3"/>
  <c r="C67" i="3"/>
  <c r="C70" i="3"/>
  <c r="C73" i="3"/>
  <c r="C74" i="3"/>
  <c r="C75" i="3"/>
  <c r="C80" i="3"/>
  <c r="C81" i="3"/>
  <c r="C82" i="3"/>
  <c r="C85" i="3"/>
  <c r="C88" i="3"/>
  <c r="C89" i="3"/>
  <c r="C90" i="3"/>
  <c r="C93" i="3"/>
  <c r="C94" i="3"/>
  <c r="C103" i="3"/>
  <c r="C110" i="3"/>
  <c r="C111" i="3"/>
  <c r="C112" i="3"/>
  <c r="C115" i="3"/>
  <c r="C116" i="3"/>
  <c r="C117" i="3"/>
  <c r="C118" i="3"/>
  <c r="C119" i="3"/>
  <c r="C122" i="3"/>
  <c r="C123" i="3"/>
  <c r="C124" i="3"/>
  <c r="C127" i="3"/>
  <c r="C128" i="3"/>
  <c r="C129" i="3"/>
  <c r="C130" i="3"/>
  <c r="C133" i="3"/>
  <c r="C134" i="3"/>
  <c r="C135" i="3"/>
  <c r="C136" i="3"/>
  <c r="C137" i="3"/>
  <c r="C138" i="3"/>
  <c r="C139" i="3"/>
  <c r="C140" i="3"/>
  <c r="C141" i="3"/>
  <c r="C142" i="3"/>
  <c r="C145" i="3"/>
  <c r="C146" i="3"/>
  <c r="C147" i="3"/>
  <c r="C148" i="3"/>
  <c r="C149" i="3"/>
  <c r="C152" i="3"/>
  <c r="C155" i="3"/>
  <c r="C158" i="3"/>
  <c r="C159" i="3"/>
  <c r="C160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85" i="3"/>
  <c r="C190" i="3"/>
  <c r="C191" i="3"/>
  <c r="C192" i="3"/>
  <c r="C193" i="3"/>
  <c r="C194" i="3"/>
  <c r="C195" i="3"/>
  <c r="C196" i="3"/>
  <c r="C197" i="3"/>
  <c r="C198" i="3"/>
  <c r="C202" i="3"/>
  <c r="C205" i="3"/>
  <c r="C206" i="3"/>
  <c r="C207" i="3"/>
  <c r="C208" i="3"/>
  <c r="C209" i="3"/>
  <c r="C210" i="3"/>
  <c r="C211" i="3"/>
  <c r="C212" i="3"/>
  <c r="C215" i="3"/>
  <c r="C216" i="3"/>
  <c r="C217" i="3"/>
  <c r="C5" i="3"/>
  <c r="T184" i="4"/>
  <c r="Q184" i="4"/>
  <c r="R184" i="4" s="1"/>
  <c r="T177" i="4"/>
  <c r="Q177" i="4"/>
  <c r="R177" i="4" s="1"/>
  <c r="U263" i="2" l="1"/>
  <c r="V264" i="2"/>
  <c r="R264" i="2"/>
  <c r="I264" i="2"/>
  <c r="L263" i="2"/>
  <c r="W263" i="2"/>
  <c r="W264" i="2"/>
  <c r="X258" i="2"/>
  <c r="M264" i="2"/>
  <c r="M263" i="2"/>
  <c r="P263" i="2"/>
  <c r="P264" i="2"/>
  <c r="J264" i="2"/>
  <c r="J263" i="2"/>
  <c r="O264" i="2"/>
  <c r="G264" i="2"/>
  <c r="S264" i="2"/>
  <c r="S263" i="2"/>
  <c r="U177" i="4"/>
  <c r="V177" i="4"/>
  <c r="W177" i="4" s="1"/>
  <c r="U184" i="4"/>
  <c r="V184" i="4"/>
  <c r="W184" i="4" s="1"/>
  <c r="X263" i="2" l="1"/>
  <c r="X264" i="2"/>
</calcChain>
</file>

<file path=xl/sharedStrings.xml><?xml version="1.0" encoding="utf-8"?>
<sst xmlns="http://schemas.openxmlformats.org/spreadsheetml/2006/main" count="1810" uniqueCount="920">
  <si>
    <t>Blueberries</t>
  </si>
  <si>
    <t>Maltodextrin</t>
  </si>
  <si>
    <t>Balsamic Vinegar</t>
  </si>
  <si>
    <t>20 x average 8oz</t>
  </si>
  <si>
    <t>Food Name</t>
  </si>
  <si>
    <t>Measure</t>
  </si>
  <si>
    <t>Beef, lean, average, raw</t>
  </si>
  <si>
    <t>Ham</t>
  </si>
  <si>
    <t>Beef, mince, raw, extra lean</t>
  </si>
  <si>
    <t>Beef, fillet steak, raw, lean</t>
  </si>
  <si>
    <t>Beef, sirloin steak, raw, lean</t>
  </si>
  <si>
    <t>Meal Totals</t>
  </si>
  <si>
    <t>Poultry</t>
  </si>
  <si>
    <t>Eggs, chicken, white, raw</t>
  </si>
  <si>
    <t>Eggs, chicken, yolk, raw</t>
  </si>
  <si>
    <t>Eggs, chicken, whole, raw</t>
  </si>
  <si>
    <t>Bone broth or stock, chicken, homemade, bones removed</t>
  </si>
  <si>
    <t>1.6 x 1 cup</t>
  </si>
  <si>
    <t>Chicken, light meat, raw</t>
  </si>
  <si>
    <t>Chicken, wing quarter, raw, meat and skin, weighed with bone</t>
  </si>
  <si>
    <t>Duck, roasted, meat only</t>
  </si>
  <si>
    <t>6 ¾ x duck</t>
  </si>
  <si>
    <t>Turkey, light meat, raw</t>
  </si>
  <si>
    <t>Broth, fish, homemade</t>
  </si>
  <si>
    <t>0.8 x 1 cup</t>
  </si>
  <si>
    <t>Tuna, canned in brine, drained</t>
  </si>
  <si>
    <t>Red snapper, flesh only, raw</t>
  </si>
  <si>
    <t>20 x average, whole</t>
  </si>
  <si>
    <t>Salmon, farmed, flesh only, raw</t>
  </si>
  <si>
    <t>44 x large fillet</t>
  </si>
  <si>
    <t>Salmon, smoked (cold-smoked)</t>
  </si>
  <si>
    <t>Cod, flesh only, raw</t>
  </si>
  <si>
    <t>Prawns, king, raw</t>
  </si>
  <si>
    <t>14 x Medium Portion (1 Cup)</t>
  </si>
  <si>
    <t>Sea Bass or bream, raw</t>
  </si>
  <si>
    <t>Vegetable stock, homemade</t>
  </si>
  <si>
    <t>Beetroot, raw</t>
  </si>
  <si>
    <t>50 x beet</t>
  </si>
  <si>
    <t>Spinach, baby, raw</t>
  </si>
  <si>
    <t>Sweet potato, raw, flesh only</t>
  </si>
  <si>
    <t>Potatoes, old, raw, flesh only</t>
  </si>
  <si>
    <t>Potatoes, new and salad, flesh only, raw</t>
  </si>
  <si>
    <t>Peppers, bell, raw, mixed</t>
  </si>
  <si>
    <t>Waitrose 1 Padron Peppers</t>
  </si>
  <si>
    <t>Peas, frozen, raw</t>
  </si>
  <si>
    <t>Parsnip, raw</t>
  </si>
  <si>
    <t>47 x Large Portion (Average)</t>
  </si>
  <si>
    <t>Onions, raw</t>
  </si>
  <si>
    <t>Spring onions, bulbs and tops, raw</t>
  </si>
  <si>
    <t>91 x Average Portion</t>
  </si>
  <si>
    <t>Onions, red, raw</t>
  </si>
  <si>
    <t>Lettuce, average, raw</t>
  </si>
  <si>
    <t>Lettuce, Cos, raw</t>
  </si>
  <si>
    <t>17 x cup, chopped</t>
  </si>
  <si>
    <t>Lettuce, Iceberg, raw</t>
  </si>
  <si>
    <t>Leeks, raw</t>
  </si>
  <si>
    <t>67 x leek</t>
  </si>
  <si>
    <t>Ginger, fresh</t>
  </si>
  <si>
    <t>Garlic, raw</t>
  </si>
  <si>
    <t>158 x jumbo clove</t>
  </si>
  <si>
    <t>Fennel, Florence, raw</t>
  </si>
  <si>
    <t>Courgette, raw</t>
  </si>
  <si>
    <t>Sweetcorn, kernels, 'on-the-cob', raw, weighed with core</t>
  </si>
  <si>
    <t>36 x Long</t>
  </si>
  <si>
    <t>Sweetcorn, baby, boiled in unsalted water</t>
  </si>
  <si>
    <t>106 x Average Portion</t>
  </si>
  <si>
    <t>Chard, Swiss, raw</t>
  </si>
  <si>
    <t>42 x leaf</t>
  </si>
  <si>
    <t>Celery, raw</t>
  </si>
  <si>
    <t>Celeriac, raw</t>
  </si>
  <si>
    <t>Cauliflower, raw</t>
  </si>
  <si>
    <t>Carrots, old, raw</t>
  </si>
  <si>
    <t>Curly kale, raw</t>
  </si>
  <si>
    <t>167 x cup, 1 inch pieces, loosely packed</t>
  </si>
  <si>
    <t>Waitrose Cavolo Nero</t>
  </si>
  <si>
    <t>20 x Per pack</t>
  </si>
  <si>
    <t>Squash, butternut, raw</t>
  </si>
  <si>
    <t>Broccolini</t>
  </si>
  <si>
    <t>Broccoli, green, raw</t>
  </si>
  <si>
    <t>Peas, sugar-snap, raw</t>
  </si>
  <si>
    <t>Beans, green, raw</t>
  </si>
  <si>
    <t>Apricots, dried</t>
  </si>
  <si>
    <t>31 x Average Portion</t>
  </si>
  <si>
    <t>Mixed berries, frozen</t>
  </si>
  <si>
    <t>36 x cup</t>
  </si>
  <si>
    <t>Limes, flesh only</t>
  </si>
  <si>
    <t>Lemons, whole, without pips</t>
  </si>
  <si>
    <t>Passion fruit, flesh and pips</t>
  </si>
  <si>
    <t>67 x average</t>
  </si>
  <si>
    <t>Plums, dessert, flesh and skin, raw</t>
  </si>
  <si>
    <t>21 x cup, chopped</t>
  </si>
  <si>
    <t>Pears, raw, flesh and skin</t>
  </si>
  <si>
    <t>17 x large</t>
  </si>
  <si>
    <t>Peaches, raw, flesh and skin</t>
  </si>
  <si>
    <t>Nectarines, flesh and skin, raw</t>
  </si>
  <si>
    <t>13 x Large</t>
  </si>
  <si>
    <t>Citrus fruit, soft/easy peelers, flesh only</t>
  </si>
  <si>
    <t>63 x Large</t>
  </si>
  <si>
    <t>Apples, eating, raw, flesh and skin</t>
  </si>
  <si>
    <t>43 x Large</t>
  </si>
  <si>
    <t>Melon, watermelon, flesh only</t>
  </si>
  <si>
    <t>Raspberries, raw</t>
  </si>
  <si>
    <t>154 x Half cup</t>
  </si>
  <si>
    <t>Strawberries, raw</t>
  </si>
  <si>
    <t>Pineapple, flesh only, raw</t>
  </si>
  <si>
    <t>Mangoes, ripe, flesh only, raw</t>
  </si>
  <si>
    <t>Oranges, flesh only</t>
  </si>
  <si>
    <t>Melon, Canteloupe-type, flesh only</t>
  </si>
  <si>
    <t>Grapes, average</t>
  </si>
  <si>
    <t>Kiwi fruit, flesh only, raw</t>
  </si>
  <si>
    <t>Plum Tomatoes</t>
  </si>
  <si>
    <t>10 ¾ x large/beef</t>
  </si>
  <si>
    <t>Tomatoes, cherry, raw</t>
  </si>
  <si>
    <t>21 x cup</t>
  </si>
  <si>
    <t>Tomatoes, canned, whole contents</t>
  </si>
  <si>
    <t>45 x can</t>
  </si>
  <si>
    <t>Cucumber, raw, flesh and skin</t>
  </si>
  <si>
    <t>0 x cup slices</t>
  </si>
  <si>
    <t>Cherries, flesh and skin, raw</t>
  </si>
  <si>
    <t>Coconut, desiccated</t>
  </si>
  <si>
    <t>417 x Average Portion</t>
  </si>
  <si>
    <t>Blackberries, raw</t>
  </si>
  <si>
    <t>Bananas, flesh only</t>
  </si>
  <si>
    <t>71 x Large</t>
  </si>
  <si>
    <t>Avocado, Hass, flesh only, weighed with skin and stone</t>
  </si>
  <si>
    <t>Herbs</t>
  </si>
  <si>
    <t>Mixed herbs, dried</t>
  </si>
  <si>
    <t>Bay leaf, dried</t>
  </si>
  <si>
    <t>Basil, fresh</t>
  </si>
  <si>
    <t>250 x leaves</t>
  </si>
  <si>
    <t>Thyme, fresh</t>
  </si>
  <si>
    <t>19 x Average Portion</t>
  </si>
  <si>
    <t>Tarragon, fresh</t>
  </si>
  <si>
    <t>Sage, fresh</t>
  </si>
  <si>
    <t>Rosemary, fresh</t>
  </si>
  <si>
    <t>Parsley, fresh</t>
  </si>
  <si>
    <t>Mint, fresh</t>
  </si>
  <si>
    <t>25 x sprigs</t>
  </si>
  <si>
    <t>Dill, fresh</t>
  </si>
  <si>
    <t>Coriander leaves, fresh</t>
  </si>
  <si>
    <t>Chives, fresh</t>
  </si>
  <si>
    <t>10 x tablespoon</t>
  </si>
  <si>
    <t>Chervil, dried</t>
  </si>
  <si>
    <t>7 ½ x tablespoon</t>
  </si>
  <si>
    <t>Funghi</t>
  </si>
  <si>
    <t>Mushrooms, oyster, raw</t>
  </si>
  <si>
    <t>7 x cup</t>
  </si>
  <si>
    <t>Mushrooms, white, raw</t>
  </si>
  <si>
    <t>Asda Mixed Bean Salad in Water 290g</t>
  </si>
  <si>
    <t>20 x (hob-heated and drained) Per 1/2 can</t>
  </si>
  <si>
    <t>Lentils, red, split, dried, raw</t>
  </si>
  <si>
    <t>5 ¼ x cup</t>
  </si>
  <si>
    <t>Baked beans, canned in tomato sauce</t>
  </si>
  <si>
    <t>Tofu, raw, regular</t>
  </si>
  <si>
    <t>Bread, sourdough, white</t>
  </si>
  <si>
    <t>67 x Average serving</t>
  </si>
  <si>
    <t>Bread, white, average</t>
  </si>
  <si>
    <t>293 x Average Portion</t>
  </si>
  <si>
    <t>Bread, brown, average</t>
  </si>
  <si>
    <t>Butter, unsalted</t>
  </si>
  <si>
    <t>10 ½ x cup</t>
  </si>
  <si>
    <t>Cheese, Halloumi</t>
  </si>
  <si>
    <t>Milk, semi-skimmed, pasteurised, average</t>
  </si>
  <si>
    <t>Yogurt, Greek, plain, whole</t>
  </si>
  <si>
    <t>Cheese, Parmesan, fresh</t>
  </si>
  <si>
    <t>Cheese, Cheddar, English</t>
  </si>
  <si>
    <t>Cheese, Feta</t>
  </si>
  <si>
    <t>Spices</t>
  </si>
  <si>
    <t>Pepper, cayenne, ground</t>
  </si>
  <si>
    <t>Chilli powder</t>
  </si>
  <si>
    <t>25 x tablespoon</t>
  </si>
  <si>
    <t>Cinnamon, ground</t>
  </si>
  <si>
    <t>Onion Granules</t>
  </si>
  <si>
    <t>Paprika</t>
  </si>
  <si>
    <t>Star Anise</t>
  </si>
  <si>
    <t>Garlic powder</t>
  </si>
  <si>
    <t>Pepper, black</t>
  </si>
  <si>
    <t>Condiments</t>
  </si>
  <si>
    <t>Sugar, brown</t>
  </si>
  <si>
    <t>4 ¼ x cup packed</t>
  </si>
  <si>
    <t>Jam, fruit with no seeds</t>
  </si>
  <si>
    <t>100 x Individual carton</t>
  </si>
  <si>
    <t>Oil, olive</t>
  </si>
  <si>
    <t>Mayonnaise, standard, retail</t>
  </si>
  <si>
    <t>Tomato ketchup</t>
  </si>
  <si>
    <t>Sweet chilli sauce</t>
  </si>
  <si>
    <t>Vanilla essence, no alcohol</t>
  </si>
  <si>
    <t>20 x teaspoon</t>
  </si>
  <si>
    <t>Sea Salt</t>
  </si>
  <si>
    <t>875 x heaped teaspoon</t>
  </si>
  <si>
    <t>Lizis Original Granola</t>
  </si>
  <si>
    <t>10 x cup</t>
  </si>
  <si>
    <t>Brown rice, basmati, dry</t>
  </si>
  <si>
    <t>0 x cup</t>
  </si>
  <si>
    <t>Rice, brown, wholegrain, raw</t>
  </si>
  <si>
    <t>Rice, wild, raw</t>
  </si>
  <si>
    <t>50 x cup</t>
  </si>
  <si>
    <t>Garofalo Mafalde Dry Pasta 500g</t>
  </si>
  <si>
    <t>6 x Per pack</t>
  </si>
  <si>
    <t>Pasta, wholewheat, spaghetti, dried, raw</t>
  </si>
  <si>
    <t>Pasta, white, dried, raw</t>
  </si>
  <si>
    <t>Flour mix, gluten free</t>
  </si>
  <si>
    <t>Flour, wheat, wholemeal</t>
  </si>
  <si>
    <t>Porridge oats, unfortified</t>
  </si>
  <si>
    <t>100 x cup</t>
  </si>
  <si>
    <t>Confectionary</t>
  </si>
  <si>
    <t>Chocolate, dark, 70-84% Cocoa</t>
  </si>
  <si>
    <t>Nuts</t>
  </si>
  <si>
    <t>Peanut butter, smooth</t>
  </si>
  <si>
    <t>Beverages</t>
  </si>
  <si>
    <t>Water, bottled, average</t>
  </si>
  <si>
    <t>Nix and Kix Mango Ginger 750ml</t>
  </si>
  <si>
    <t>50 x Per pack</t>
  </si>
  <si>
    <t>MOJU Cold Pressed Turmeric Booster Shot 60ml</t>
  </si>
  <si>
    <t>MOJU Cold Pressed Ginger Booster Shot 60ml</t>
  </si>
  <si>
    <t>Alpro Coconut Original</t>
  </si>
  <si>
    <t>Almond Milk, unsweetened</t>
  </si>
  <si>
    <t>5 x Added to instant hot drinks</t>
  </si>
  <si>
    <t>Oat Milk, unsweetened, with calcium</t>
  </si>
  <si>
    <t>Milk, soya, non-dairy alternative to milk, unsweetened, fortified</t>
  </si>
  <si>
    <t>Grape juice, unsweetened</t>
  </si>
  <si>
    <t>42 x Tall tumbler</t>
  </si>
  <si>
    <t>Apple juice, fresh</t>
  </si>
  <si>
    <t>167 x Tall tumbler</t>
  </si>
  <si>
    <t>Orange juice, from concentrate</t>
  </si>
  <si>
    <t>Plan Total:</t>
  </si>
  <si>
    <t>64 x Large</t>
  </si>
  <si>
    <t>25 x Average Portion</t>
  </si>
  <si>
    <t>25 x Extra large</t>
  </si>
  <si>
    <t>15 x Large</t>
  </si>
  <si>
    <t>66 x cup</t>
  </si>
  <si>
    <t>0.73 x 611 Average yolk</t>
  </si>
  <si>
    <t>297 x cup, diced</t>
  </si>
  <si>
    <t>136 x Average wing quarter</t>
  </si>
  <si>
    <t>2 x large breast &amp; 9 x average serve breast</t>
  </si>
  <si>
    <t>0.4 x 1 cup</t>
  </si>
  <si>
    <t>15 x Standard can (180g) drained</t>
  </si>
  <si>
    <t>33 x large fillet</t>
  </si>
  <si>
    <t>36 x average portion</t>
  </si>
  <si>
    <t>34 x Large</t>
  </si>
  <si>
    <t>38 x fillet</t>
  </si>
  <si>
    <t>63 x NHS Serving (1 cereal bowl)</t>
  </si>
  <si>
    <t>11   x extra large</t>
  </si>
  <si>
    <t>54 x large whit/red 9-12cm diameter</t>
  </si>
  <si>
    <t>238 x average</t>
  </si>
  <si>
    <t>83 x Average Portion</t>
  </si>
  <si>
    <t>75 x NHS serving = 3 tablespoons</t>
  </si>
  <si>
    <t>42 x large</t>
  </si>
  <si>
    <t>43 x large onion</t>
  </si>
  <si>
    <t>8 x Large portion</t>
  </si>
  <si>
    <t>23 x NHS serving (1 cereal bowl)</t>
  </si>
  <si>
    <t>56 x leek</t>
  </si>
  <si>
    <t>400 x thumb (2cm)</t>
  </si>
  <si>
    <t>23 x bulb</t>
  </si>
  <si>
    <t>75 x Medium portion / NHS Serving</t>
  </si>
  <si>
    <t>8 x full length stick</t>
  </si>
  <si>
    <t>8 x medium</t>
  </si>
  <si>
    <t>70 x cup</t>
  </si>
  <si>
    <t>62 x cup, chopped</t>
  </si>
  <si>
    <t>111 x cup, 1 inch pieces, loosely packed</t>
  </si>
  <si>
    <t>15 x Per pack</t>
  </si>
  <si>
    <t>36 x cup cubes</t>
  </si>
  <si>
    <t>63 x cup, chopped</t>
  </si>
  <si>
    <t>105 x cup, chopped</t>
  </si>
  <si>
    <t>60 x NHS serving = handful (14 beans)</t>
  </si>
  <si>
    <t>86 x NHS Serving (4 tablespoons/1/2 cup)</t>
  </si>
  <si>
    <t>29 x cup</t>
  </si>
  <si>
    <t>41 x all sizes fruit</t>
  </si>
  <si>
    <t>15 x Average lemon</t>
  </si>
  <si>
    <t>20 x Large</t>
  </si>
  <si>
    <t>26 x Large</t>
  </si>
  <si>
    <t>32 x Average slice</t>
  </si>
  <si>
    <t>115 x Half cup</t>
  </si>
  <si>
    <t>10 x cup, puree</t>
  </si>
  <si>
    <t>16 ½ x total fruit (flesh only)</t>
  </si>
  <si>
    <t>35 x fruit (flesh)</t>
  </si>
  <si>
    <t>45 x large/extra large fruit</t>
  </si>
  <si>
    <t>62 x Average slice</t>
  </si>
  <si>
    <t>80 x Small bunch</t>
  </si>
  <si>
    <t>83 x medium</t>
  </si>
  <si>
    <t>7 x large/beef</t>
  </si>
  <si>
    <t>14 x cup</t>
  </si>
  <si>
    <t>74 x Average Portion</t>
  </si>
  <si>
    <t>12 x cup</t>
  </si>
  <si>
    <t>313 x Average Portion</t>
  </si>
  <si>
    <t>498 x blackberries</t>
  </si>
  <si>
    <t>50 x Large</t>
  </si>
  <si>
    <t>37 x Cup, Puree</t>
  </si>
  <si>
    <t>500 x tablespoon</t>
  </si>
  <si>
    <t>50 x average</t>
  </si>
  <si>
    <t>1 x cup chopped</t>
  </si>
  <si>
    <t>4 x tbsp</t>
  </si>
  <si>
    <t>35 x tbsp</t>
  </si>
  <si>
    <t>100 x sprigs</t>
  </si>
  <si>
    <t>5 x tablespoon</t>
  </si>
  <si>
    <t>71 x cup, pieces</t>
  </si>
  <si>
    <t>24 x large can</t>
  </si>
  <si>
    <t>3  x cup</t>
  </si>
  <si>
    <t>160 x Average Portion</t>
  </si>
  <si>
    <t>62 x Average Portion</t>
  </si>
  <si>
    <t>5 x cup, cubed</t>
  </si>
  <si>
    <t>4 ¾ x x</t>
  </si>
  <si>
    <t>396 x cup / serving</t>
  </si>
  <si>
    <t>133 x Larger pot</t>
  </si>
  <si>
    <t>267 x tablespoon</t>
  </si>
  <si>
    <t>150 x Average Portion</t>
  </si>
  <si>
    <t>65 x 1cm cubes</t>
  </si>
  <si>
    <t>17 x tablespoon</t>
  </si>
  <si>
    <t>12 ½ x tablespoon</t>
  </si>
  <si>
    <t>29 x tablespoon</t>
  </si>
  <si>
    <t>741 x ½ of a teaspoon</t>
  </si>
  <si>
    <t>74 x tablespoon</t>
  </si>
  <si>
    <t>103 x tablespoon</t>
  </si>
  <si>
    <t>297 x tablespoon</t>
  </si>
  <si>
    <t>65 x cup</t>
  </si>
  <si>
    <t>91 x heaped tablespoon</t>
  </si>
  <si>
    <t>125 x tablespoon</t>
  </si>
  <si>
    <t>150 x tablespoon</t>
  </si>
  <si>
    <t>625 x heaped teaspoon</t>
  </si>
  <si>
    <t>15 x cup</t>
  </si>
  <si>
    <t>31 x cup</t>
  </si>
  <si>
    <t>73 x Large portion</t>
  </si>
  <si>
    <t>137 x cup</t>
  </si>
  <si>
    <t>54 x cup</t>
  </si>
  <si>
    <t>6 x Average Portion</t>
  </si>
  <si>
    <t>320 x Thick spread on slice</t>
  </si>
  <si>
    <t>116 x Litre bottle</t>
  </si>
  <si>
    <t>6 x On cereal (30-35g portion)</t>
  </si>
  <si>
    <t>2 x cup / serving</t>
  </si>
  <si>
    <t>21 x Large</t>
  </si>
  <si>
    <t>15 x Average slice</t>
  </si>
  <si>
    <t>12 ½ x Extra large</t>
  </si>
  <si>
    <t>16 x Medium</t>
  </si>
  <si>
    <t>1 x 446.03 Average yolk</t>
  </si>
  <si>
    <t>306 x Jumbo, Size 1</t>
  </si>
  <si>
    <t>103 x cup, diced</t>
  </si>
  <si>
    <t>34 x Average wing quarter</t>
  </si>
  <si>
    <t>17 x average serve breast</t>
  </si>
  <si>
    <t>14 x Small can (100g) drained</t>
  </si>
  <si>
    <t>11 x large fillet</t>
  </si>
  <si>
    <t>10 ¾ x average portion</t>
  </si>
  <si>
    <t>20 x Small</t>
  </si>
  <si>
    <t>6   x fillet</t>
  </si>
  <si>
    <t>25 x NHS Serving (1 cereal bowl)</t>
  </si>
  <si>
    <t>11 x large</t>
  </si>
  <si>
    <t>27 x large whit/red 9-12cm diameter</t>
  </si>
  <si>
    <t>119 x average</t>
  </si>
  <si>
    <t>25 x NHS serving = 3 tablespoons</t>
  </si>
  <si>
    <t>20 x medium</t>
  </si>
  <si>
    <t>16 x large onion</t>
  </si>
  <si>
    <t>1 ½ x NHS serving (1 cereal bowl)</t>
  </si>
  <si>
    <t>8 x NHS serving (1 cereal bowl)</t>
  </si>
  <si>
    <t>11 x leek</t>
  </si>
  <si>
    <t>100 x thumb (2cm)</t>
  </si>
  <si>
    <t>79 x jumbo clove</t>
  </si>
  <si>
    <t>11 ½ x bulb</t>
  </si>
  <si>
    <t>38 x Medium portion / NHS Serving</t>
  </si>
  <si>
    <t>2 x full length stick</t>
  </si>
  <si>
    <t>35 x cup</t>
  </si>
  <si>
    <t>31 x cup, chopped</t>
  </si>
  <si>
    <t>56 x cup, 1 inch pieces, loosely packed</t>
  </si>
  <si>
    <t>5 x Per pack</t>
  </si>
  <si>
    <t>14 x cup cubes</t>
  </si>
  <si>
    <t>32 x cup, chopped</t>
  </si>
  <si>
    <t>53 x cup, chopped</t>
  </si>
  <si>
    <t>20 x NHS serving = handful (14 beans)</t>
  </si>
  <si>
    <t>43 x NHS Serving (4 tablespoons/1/2 cup)</t>
  </si>
  <si>
    <t>20 x all sizes fruit</t>
  </si>
  <si>
    <t>7  x Average lemon</t>
  </si>
  <si>
    <t>9 x Medium</t>
  </si>
  <si>
    <t>17 x Large</t>
  </si>
  <si>
    <t>12 x Average slice</t>
  </si>
  <si>
    <t>38 x Half cup</t>
  </si>
  <si>
    <t>5 x cup, puree</t>
  </si>
  <si>
    <t>5 ½ x total fruit (flesh only)</t>
  </si>
  <si>
    <t>13 x fruit (flesh)</t>
  </si>
  <si>
    <t>18 ½ x small/medium fruit</t>
  </si>
  <si>
    <t>23 x Average slice</t>
  </si>
  <si>
    <t>40 x Small bunch</t>
  </si>
  <si>
    <t>33 x medium</t>
  </si>
  <si>
    <t>12 x small</t>
  </si>
  <si>
    <t>18 ½ x Average Portion</t>
  </si>
  <si>
    <t>104 x Average Portion</t>
  </si>
  <si>
    <t>252 x blackberries</t>
  </si>
  <si>
    <t>12 x Cup, Puree</t>
  </si>
  <si>
    <t>100 x leaves</t>
  </si>
  <si>
    <t>9 x tbsp</t>
  </si>
  <si>
    <t>29 x cup, pieces</t>
  </si>
  <si>
    <t>7 x large can</t>
  </si>
  <si>
    <t>3  x 1/2 cup</t>
  </si>
  <si>
    <t>133 x Average Portion</t>
  </si>
  <si>
    <t>86 x Average Portion</t>
  </si>
  <si>
    <t>165 x cup / serving</t>
  </si>
  <si>
    <t>67 x Larger pot</t>
  </si>
  <si>
    <t>133 x tablespoon</t>
  </si>
  <si>
    <t>50 x Average Portion</t>
  </si>
  <si>
    <t>7 x Average Portion</t>
  </si>
  <si>
    <t>43 x cup</t>
  </si>
  <si>
    <t>100 x tablespoon</t>
  </si>
  <si>
    <t>250 x heaped teaspoon</t>
  </si>
  <si>
    <t>19 x cup</t>
  </si>
  <si>
    <t>18 x Large portion</t>
  </si>
  <si>
    <t>53 x cup</t>
  </si>
  <si>
    <t>22 x cup</t>
  </si>
  <si>
    <t>32 x Thick spread on slice</t>
  </si>
  <si>
    <t>76 x Litre bottle</t>
  </si>
  <si>
    <t>2   x On cereal (30-35g portion)</t>
  </si>
  <si>
    <t>10 x In tea/coffee</t>
  </si>
  <si>
    <t>Morrisons Italian Diced Pancetta 140g</t>
  </si>
  <si>
    <t>5   x Per pack</t>
  </si>
  <si>
    <t>Chorizo, Raw</t>
  </si>
  <si>
    <t>67 x Average portion</t>
  </si>
  <si>
    <t>38 x Large</t>
  </si>
  <si>
    <t>88 x Extra large</t>
  </si>
  <si>
    <t>Chicken thigh, grilled</t>
  </si>
  <si>
    <t>85 x Large portion</t>
  </si>
  <si>
    <t>204 x Jumbo, Size 1</t>
  </si>
  <si>
    <t>2 x cup</t>
  </si>
  <si>
    <t>257 x cup, diced</t>
  </si>
  <si>
    <t>9 x duck</t>
  </si>
  <si>
    <t>Haddock, flesh only, raw</t>
  </si>
  <si>
    <t>12 x Large</t>
  </si>
  <si>
    <t>27 x large fillet</t>
  </si>
  <si>
    <t>24 x Large</t>
  </si>
  <si>
    <t>34 x Medium Portion (1 Cup)</t>
  </si>
  <si>
    <t>25 x fillet</t>
  </si>
  <si>
    <t>31 x NHS serving = 3 tablespoons</t>
  </si>
  <si>
    <t>Asda Extra Special Baby Hasselback Potatoes 400g</t>
  </si>
  <si>
    <t>60 x (ovenbaked) Per 1/4 pack</t>
  </si>
  <si>
    <t>Sweetcorn, kernels, raw</t>
  </si>
  <si>
    <t>42 x Large portion</t>
  </si>
  <si>
    <t>Tesco finest roasted parmentier potatoes</t>
  </si>
  <si>
    <t>0 x pack</t>
  </si>
  <si>
    <t>Bamboo shoots, canned, drained</t>
  </si>
  <si>
    <t>1.15 x 1 cup (1/8</t>
  </si>
  <si>
    <t>Seaweed, nori, dried, raw</t>
  </si>
  <si>
    <t>67 x snack pack</t>
  </si>
  <si>
    <t>Cabbage, kimchi</t>
  </si>
  <si>
    <t>2  x cup</t>
  </si>
  <si>
    <t>Swede, flesh only, raw</t>
  </si>
  <si>
    <t>6 x medium swede</t>
  </si>
  <si>
    <t>Radish, red, flesh and skin, raw</t>
  </si>
  <si>
    <t>15 x piece/slice</t>
  </si>
  <si>
    <t>Peas, mange-tout, raw</t>
  </si>
  <si>
    <t>19 x NHS serving = 1 handful (20 peas)</t>
  </si>
  <si>
    <t>Cabbage, Savoy, raw</t>
  </si>
  <si>
    <t>3 x head &amp; 2 ½ x Average Portion</t>
  </si>
  <si>
    <t>Beansprouts, mung, raw</t>
  </si>
  <si>
    <t>Pak choi, steamed</t>
  </si>
  <si>
    <t>11  x cup, shredded/chopped</t>
  </si>
  <si>
    <t>Cabbage, average, raw</t>
  </si>
  <si>
    <t>2 ¼ x head</t>
  </si>
  <si>
    <t>83 x beet</t>
  </si>
  <si>
    <t>10 x NHS Serving (1 cereal bowl)</t>
  </si>
  <si>
    <t>23 x extra large</t>
  </si>
  <si>
    <t>80 x large whit/red 9-12cm diameter</t>
  </si>
  <si>
    <t>30 x Average Portion</t>
  </si>
  <si>
    <t>29 x Large Portion (Average)</t>
  </si>
  <si>
    <t>33 x large</t>
  </si>
  <si>
    <t>73 x Average Portion</t>
  </si>
  <si>
    <t>49 x large onion</t>
  </si>
  <si>
    <t>11 ½ x cup, chopped</t>
  </si>
  <si>
    <t>45 x leek</t>
  </si>
  <si>
    <t>39 ½ x jumbo clove</t>
  </si>
  <si>
    <t>63 x Medium portion / NHS Serving</t>
  </si>
  <si>
    <t>340 x Average Portion</t>
  </si>
  <si>
    <t>2 x NHS Serving</t>
  </si>
  <si>
    <t>39 x cup</t>
  </si>
  <si>
    <t>308 x cup, chopped</t>
  </si>
  <si>
    <t>194 x cup, 1 inch pieces, loosely packed</t>
  </si>
  <si>
    <t>107 x cup cubes</t>
  </si>
  <si>
    <t>379 x cup, chopped</t>
  </si>
  <si>
    <t>505 x cup, chopped</t>
  </si>
  <si>
    <t>23 x NHS serving = handful (14 beans)</t>
  </si>
  <si>
    <t>64 x NHS Serving (4 tablespoons/1/2 cup)</t>
  </si>
  <si>
    <t>Blue Dragon Creamed Coconut Block 200g</t>
  </si>
  <si>
    <t>Coconut milk, canned</t>
  </si>
  <si>
    <t>8 x average can</t>
  </si>
  <si>
    <t>Tomato puree</t>
  </si>
  <si>
    <t>8 x average tube</t>
  </si>
  <si>
    <t>Kalamata Olives</t>
  </si>
  <si>
    <t>67 x average serving</t>
  </si>
  <si>
    <t>16 x Average slice</t>
  </si>
  <si>
    <t>Tomatoes, sun dried without oil</t>
  </si>
  <si>
    <t>9 ¼ x cup</t>
  </si>
  <si>
    <t>Passata, plain</t>
  </si>
  <si>
    <t>48 x average jar</t>
  </si>
  <si>
    <t>Tomatoes, standard, raw</t>
  </si>
  <si>
    <t>4 x all sizes fruit</t>
  </si>
  <si>
    <t>6 x Average lemon</t>
  </si>
  <si>
    <t>13 x large</t>
  </si>
  <si>
    <t>57 x Large</t>
  </si>
  <si>
    <t>27 x Half cup</t>
  </si>
  <si>
    <t>14 x cup, puree</t>
  </si>
  <si>
    <t>6  x total fruit (flesh only)</t>
  </si>
  <si>
    <t>9 x cup (cubes)</t>
  </si>
  <si>
    <t>13 x large/extra large fruit</t>
  </si>
  <si>
    <t>35 x Average slice</t>
  </si>
  <si>
    <t>15 x Small bunch</t>
  </si>
  <si>
    <t>12 x medium</t>
  </si>
  <si>
    <t>9 x large/beef</t>
  </si>
  <si>
    <t>31 x can</t>
  </si>
  <si>
    <t>47 x Average Portion</t>
  </si>
  <si>
    <t>198 x blackberries</t>
  </si>
  <si>
    <t>19 x Cup, Puree</t>
  </si>
  <si>
    <t>175 x sprigs</t>
  </si>
  <si>
    <t>20 x tablespoon</t>
  </si>
  <si>
    <t>21 x cup, pieces</t>
  </si>
  <si>
    <t>Beans, red kidney, canned in water, re-heated, drained</t>
  </si>
  <si>
    <t>3   x can (drained)</t>
  </si>
  <si>
    <t>15 ½ x large can</t>
  </si>
  <si>
    <t>Baps, wholemeal</t>
  </si>
  <si>
    <t>32 x bap</t>
  </si>
  <si>
    <t>Blue Dragon Panko Breadcrumbs 120g</t>
  </si>
  <si>
    <t>4 ¼ x Per pack</t>
  </si>
  <si>
    <t>Tortilla, wheat, soft</t>
  </si>
  <si>
    <t>43 x large</t>
  </si>
  <si>
    <t>Petit Pain</t>
  </si>
  <si>
    <t>65 x demi baguette</t>
  </si>
  <si>
    <t>Bagels, plain</t>
  </si>
  <si>
    <t>24 x average</t>
  </si>
  <si>
    <t>Sainsbury's 6 Plain Folded Flatbreads 210g</t>
  </si>
  <si>
    <t>0.48 x Per pack</t>
  </si>
  <si>
    <t>6  x Average serving</t>
  </si>
  <si>
    <t>43 x Average Portion</t>
  </si>
  <si>
    <t>Soya Yogurt, plain</t>
  </si>
  <si>
    <t>8 x Larger pot</t>
  </si>
  <si>
    <t>Margarine, Flora Original</t>
  </si>
  <si>
    <t>Yogurt, whole milk, plain</t>
  </si>
  <si>
    <t>42 x Larger pot</t>
  </si>
  <si>
    <t>Ubley Low Fat Natural Yogurt 150g</t>
  </si>
  <si>
    <t>18 x Per pack</t>
  </si>
  <si>
    <t>Yogurt, low fat, fruit</t>
  </si>
  <si>
    <t>177 x Average Portion</t>
  </si>
  <si>
    <t>Cream, fresh, double, including Jersey cream</t>
  </si>
  <si>
    <t>94 x Average Portion</t>
  </si>
  <si>
    <t>Cheese, Mozzarella, fresh</t>
  </si>
  <si>
    <t>24 x Average ball</t>
  </si>
  <si>
    <t>222 x cup / serving</t>
  </si>
  <si>
    <t>47 x Larger pot</t>
  </si>
  <si>
    <t>73 x tablespoon</t>
  </si>
  <si>
    <t>250 x 1cm cubes</t>
  </si>
  <si>
    <t>Cinnamon Sticks, Ceylon</t>
  </si>
  <si>
    <t>50 x Per average stick</t>
  </si>
  <si>
    <t>Cloves, dried</t>
  </si>
  <si>
    <t>0.28 x 1 cup</t>
  </si>
  <si>
    <t>Chilli flakes</t>
  </si>
  <si>
    <t>Cumin seeds</t>
  </si>
  <si>
    <t>12 ½ x teaspoon</t>
  </si>
  <si>
    <t>Garam masala</t>
  </si>
  <si>
    <t>Seasoning spice pack, retail (eg. fajitas)</t>
  </si>
  <si>
    <t>14 x average pack</t>
  </si>
  <si>
    <t>Cajun spice mix</t>
  </si>
  <si>
    <t>18 ½ x tablespoon</t>
  </si>
  <si>
    <t>Chinese 5 spice</t>
  </si>
  <si>
    <t>19 x teaspoon</t>
  </si>
  <si>
    <t>7 ¼ x tablespoon</t>
  </si>
  <si>
    <t>37 x tablespoon</t>
  </si>
  <si>
    <t>16 x teaspoon</t>
  </si>
  <si>
    <t>80 x tablespoon</t>
  </si>
  <si>
    <t>32 x cup</t>
  </si>
  <si>
    <t>Middleton Foods Waffle Mix 3.5kg</t>
  </si>
  <si>
    <t>0.29 x Per pack</t>
  </si>
  <si>
    <t>Nando's Smokey BBQ Peri-Peri Rub 25g</t>
  </si>
  <si>
    <t>16 x Per pack</t>
  </si>
  <si>
    <t>nandos, peri peri sauce</t>
  </si>
  <si>
    <t>50 x serving</t>
  </si>
  <si>
    <t>Barbecue sauce</t>
  </si>
  <si>
    <t>10 x On 16</t>
  </si>
  <si>
    <t>Honey, raw</t>
  </si>
  <si>
    <t>6 x cup</t>
  </si>
  <si>
    <t>Pesto, red</t>
  </si>
  <si>
    <t>15 x Average Portion</t>
  </si>
  <si>
    <t>Pesto, green</t>
  </si>
  <si>
    <t>31 x tablespoon</t>
  </si>
  <si>
    <t>Waitrose Cooks' Ingredients Thai Red Curry Paste 190g</t>
  </si>
  <si>
    <t>0.79 x Per pack</t>
  </si>
  <si>
    <t>Sugar, white</t>
  </si>
  <si>
    <t>Sugar, icing</t>
  </si>
  <si>
    <t>1 x cup (sieved)</t>
  </si>
  <si>
    <t>Colmans English Mustard</t>
  </si>
  <si>
    <t>7 x tablespoon</t>
  </si>
  <si>
    <t>Balsamic Glaze, Tesco</t>
  </si>
  <si>
    <t>13 x tablespoon</t>
  </si>
  <si>
    <t>Mustard, wholegrain</t>
  </si>
  <si>
    <t>Worcestershire sauce</t>
  </si>
  <si>
    <t>Kikkoman, Teriyaki Sauce</t>
  </si>
  <si>
    <t>67 x tablespoon (serving)</t>
  </si>
  <si>
    <t>Oyster sauce</t>
  </si>
  <si>
    <t>38 x Average Portion</t>
  </si>
  <si>
    <t>Maggi Béchamel Sauce 2kg</t>
  </si>
  <si>
    <t>4 x Per pack</t>
  </si>
  <si>
    <t>Schwartz Chicken Seasoning 720g</t>
  </si>
  <si>
    <t>0.28 x Per pack</t>
  </si>
  <si>
    <t>Satay sauce</t>
  </si>
  <si>
    <t>7 x Average per meal</t>
  </si>
  <si>
    <t>Sriracha Chilli Sauce</t>
  </si>
  <si>
    <t>63 x tablespoon</t>
  </si>
  <si>
    <t>Syrup, maple</t>
  </si>
  <si>
    <t>Vinegar</t>
  </si>
  <si>
    <t>44 x tablespoon</t>
  </si>
  <si>
    <t>Sainsbury's White Wine Vinegar 500ml</t>
  </si>
  <si>
    <t>27 x Per 15ml serving</t>
  </si>
  <si>
    <t>Wine vinegar</t>
  </si>
  <si>
    <t>17 ½ x tablespoon</t>
  </si>
  <si>
    <t>Dressing, French</t>
  </si>
  <si>
    <t>33 x tablespoon</t>
  </si>
  <si>
    <t>Soy sauce, light and dark varieties</t>
  </si>
  <si>
    <t>67 x tablespoon</t>
  </si>
  <si>
    <t>Brown sauce</t>
  </si>
  <si>
    <t>27 x tablespoon</t>
  </si>
  <si>
    <t>Hellmanns, Light Mayonnaise</t>
  </si>
  <si>
    <t>64 x heaped tablespoon</t>
  </si>
  <si>
    <t>Rock Salt, pink</t>
  </si>
  <si>
    <t>25 x heaped teaspoon</t>
  </si>
  <si>
    <t>Salt</t>
  </si>
  <si>
    <t>81 x heaped teaspoon</t>
  </si>
  <si>
    <t>10 x cup packed</t>
  </si>
  <si>
    <t>60 x Individual carton</t>
  </si>
  <si>
    <t>36 x heaped tablespoon</t>
  </si>
  <si>
    <t>48 x tablespoon</t>
  </si>
  <si>
    <t>260 x tablespoon</t>
  </si>
  <si>
    <t>Pasta, egg, fresh, filled with green vegetables/herbs and cheese, boiled in unsalted water</t>
  </si>
  <si>
    <t>6 x medium</t>
  </si>
  <si>
    <t>Breakfast cereal, rice, chocolate flavoured, fortified</t>
  </si>
  <si>
    <t>14 x cups (large serving)</t>
  </si>
  <si>
    <t>Breakfast cereal, wheat biscuits, Weetabix type, fortified</t>
  </si>
  <si>
    <t>41 x Average Portion</t>
  </si>
  <si>
    <t>Breakfast cereal, cornflakes, frosted, fortified</t>
  </si>
  <si>
    <t>27 x Very large portion</t>
  </si>
  <si>
    <t>Rice pudding, homemade</t>
  </si>
  <si>
    <t>4 x Tin</t>
  </si>
  <si>
    <t>Propercorn popcorn, Sweet and Salty flavour</t>
  </si>
  <si>
    <t>32 x bag</t>
  </si>
  <si>
    <t>Noodles, egg, dried, raw</t>
  </si>
  <si>
    <t>Rice, white, jasmine, raw</t>
  </si>
  <si>
    <t>17 x cup</t>
  </si>
  <si>
    <t>Rice, white, long grain, raw</t>
  </si>
  <si>
    <t>50 x Half cup</t>
  </si>
  <si>
    <t>Corn Flour, wholegrain</t>
  </si>
  <si>
    <t>6   x cup</t>
  </si>
  <si>
    <t>158 x cup</t>
  </si>
  <si>
    <t>Ice cream, dairy, vanilla, soft scoop</t>
  </si>
  <si>
    <t>60 x average serving</t>
  </si>
  <si>
    <t>Kellogg's Rice Krispies Squares Marshmallow 4 x 28g</t>
  </si>
  <si>
    <t>8 ½ x Per pack</t>
  </si>
  <si>
    <t>Brownies, homemade</t>
  </si>
  <si>
    <t>60 x average</t>
  </si>
  <si>
    <t>Oreo Original Crumbs Vanilla Biscuit Crumb 400 Gr</t>
  </si>
  <si>
    <t>0.63 x Per pack</t>
  </si>
  <si>
    <t>Lotus Biscoff Crumb 750g</t>
  </si>
  <si>
    <t>10 x 25g</t>
  </si>
  <si>
    <t>Chocolate, white</t>
  </si>
  <si>
    <t>12 x regular milky bar</t>
  </si>
  <si>
    <t>Chocolate, milk</t>
  </si>
  <si>
    <t>31 x standard bar</t>
  </si>
  <si>
    <t>Nutella® Hazelnut Spread with Cocoa 750g</t>
  </si>
  <si>
    <t>4 ¾ x Per pack</t>
  </si>
  <si>
    <t>140 x Thick spread on slice</t>
  </si>
  <si>
    <t>Oil, sesame</t>
  </si>
  <si>
    <t>Oil, sunflower</t>
  </si>
  <si>
    <t>26 x cup</t>
  </si>
  <si>
    <t>NESCAFÉ GOLD Cappuccino Decaf Unsweetened Taste Coffee, 8 Sachets x 14.2g</t>
  </si>
  <si>
    <t>4 ½ x Per pack</t>
  </si>
  <si>
    <t>NESCAFÉ GOLD Black Instant Coffee 200g</t>
  </si>
  <si>
    <t>6 ¾ x Per pack</t>
  </si>
  <si>
    <t>Tea, green, infusion</t>
  </si>
  <si>
    <t>1 ¾ x cup</t>
  </si>
  <si>
    <t>Taylors of Harrogate Yorkshire Tea Biscuit Brew 40 Tea Bags 112g</t>
  </si>
  <si>
    <t>19 x Per pack</t>
  </si>
  <si>
    <t>Coca-Cola Zero Sugar 330ml</t>
  </si>
  <si>
    <t>Coca-Cola Original Taste 330ml</t>
  </si>
  <si>
    <t>18 x Per: 330ml</t>
  </si>
  <si>
    <t>Fanta Orange</t>
  </si>
  <si>
    <t>Tea, fruit, as served</t>
  </si>
  <si>
    <t>15 x mug</t>
  </si>
  <si>
    <t>6 x cup / serving</t>
  </si>
  <si>
    <t>320 x Tall tumbler</t>
  </si>
  <si>
    <t>47 x Tall tumbler</t>
  </si>
  <si>
    <t>Oxo stock cube, lamb</t>
  </si>
  <si>
    <t>85 x stock cube</t>
  </si>
  <si>
    <t>Lamb, breast, raw, lean</t>
  </si>
  <si>
    <t>100 x Average portion</t>
  </si>
  <si>
    <t>Ham, Parma</t>
  </si>
  <si>
    <t>21 x Average portion</t>
  </si>
  <si>
    <t>Stock, beef, homemade</t>
  </si>
  <si>
    <t>4 x cup</t>
  </si>
  <si>
    <t>50 x Large portion</t>
  </si>
  <si>
    <t>11 ½ x duck</t>
  </si>
  <si>
    <t>54 x average portion</t>
  </si>
  <si>
    <t>23 x Large</t>
  </si>
  <si>
    <t>36 x Medium Portion (1 Cup)</t>
  </si>
  <si>
    <t>19 x fillet</t>
  </si>
  <si>
    <t>12 ½ x all sizes radish</t>
  </si>
  <si>
    <t>17 x Average Portion</t>
  </si>
  <si>
    <t>13 x cup, shredded</t>
  </si>
  <si>
    <t>75 x beet</t>
  </si>
  <si>
    <t>12 ½ x NHS Serving (1 cereal bowl)</t>
  </si>
  <si>
    <t>13  x extra large</t>
  </si>
  <si>
    <t>54 x large onion</t>
  </si>
  <si>
    <t>10 x Medium portion</t>
  </si>
  <si>
    <t>50 x thumb (2cm)</t>
  </si>
  <si>
    <t>26 x jumbo clove</t>
  </si>
  <si>
    <t>21 x Long</t>
  </si>
  <si>
    <t>32 x Average Portion</t>
  </si>
  <si>
    <t>8 ½ x stick</t>
  </si>
  <si>
    <t>15 x NHS serving = handful (14 beans)</t>
  </si>
  <si>
    <t>5 x average can</t>
  </si>
  <si>
    <t>18 ½ x cup</t>
  </si>
  <si>
    <t>43 x cup, chopped</t>
  </si>
  <si>
    <t>41 x cup, puree</t>
  </si>
  <si>
    <t>27 x total fruit (flesh only)</t>
  </si>
  <si>
    <t>92 x Average slice</t>
  </si>
  <si>
    <t>60 x Small bunch</t>
  </si>
  <si>
    <t>50 x medium</t>
  </si>
  <si>
    <t>18 x large/beef</t>
  </si>
  <si>
    <t>5 x average cucumber</t>
  </si>
  <si>
    <t>14 x average</t>
  </si>
  <si>
    <t>600 x leaves</t>
  </si>
  <si>
    <t>59 x tbsp</t>
  </si>
  <si>
    <t>5 x cup chopped</t>
  </si>
  <si>
    <t>50 x sprigs</t>
  </si>
  <si>
    <t>6  x cup chopped</t>
  </si>
  <si>
    <t>86 x cup, pieces</t>
  </si>
  <si>
    <t>Hirata Bao Buns 1.5kg</t>
  </si>
  <si>
    <t>2 x Per pack</t>
  </si>
  <si>
    <t>Bread, naan, retail</t>
  </si>
  <si>
    <t>Demi Baguette</t>
  </si>
  <si>
    <t>Bread rolls, white, soft</t>
  </si>
  <si>
    <t>65 x large 12</t>
  </si>
  <si>
    <t>16 x large</t>
  </si>
  <si>
    <t>Muffins, English style, white</t>
  </si>
  <si>
    <t>25 x muffin</t>
  </si>
  <si>
    <t>Bread, pitta, white</t>
  </si>
  <si>
    <t>20 x Average serving</t>
  </si>
  <si>
    <t>Flora Light Spread</t>
  </si>
  <si>
    <t>44 x cup</t>
  </si>
  <si>
    <t>Cheese, spreadable, soft white, low fat</t>
  </si>
  <si>
    <t>39 x tablespoon</t>
  </si>
  <si>
    <t>Arla Protein Strawberry 20g</t>
  </si>
  <si>
    <t>60 x Per pack</t>
  </si>
  <si>
    <t>240 x Per pack</t>
  </si>
  <si>
    <t>Soya yogurt, Alpro, plain, fortified,</t>
  </si>
  <si>
    <t>24 x average pot</t>
  </si>
  <si>
    <t>15 x Per average stick</t>
  </si>
  <si>
    <t>5 x teaspoon</t>
  </si>
  <si>
    <t>11 x teaspoon</t>
  </si>
  <si>
    <t>2 ½ x tablespoon</t>
  </si>
  <si>
    <t>8  x teaspoon</t>
  </si>
  <si>
    <t>7   x tablespoon</t>
  </si>
  <si>
    <t>6 ½ x teaspoon</t>
  </si>
  <si>
    <t>83 x tablespoon</t>
  </si>
  <si>
    <t>30 x 50g</t>
  </si>
  <si>
    <t>Fructose powder, fruisana</t>
  </si>
  <si>
    <t>17 x teaspoon</t>
  </si>
  <si>
    <t>Sugar, caster</t>
  </si>
  <si>
    <t>12 ½ x Average Portion</t>
  </si>
  <si>
    <t>Mustard, smooth</t>
  </si>
  <si>
    <t>17 ½ x Average Portion</t>
  </si>
  <si>
    <t>10 x teaspoon</t>
  </si>
  <si>
    <t>2 x Average Portion</t>
  </si>
  <si>
    <t>10 x Average Portion</t>
  </si>
  <si>
    <t>Knorr Gravy Mix</t>
  </si>
  <si>
    <t>20 x heaped teaspoon</t>
  </si>
  <si>
    <t>Cornish Sea Salt Co Four Pepper &amp; Cornish Sea Salt 60g</t>
  </si>
  <si>
    <t>0.83 x Per pack</t>
  </si>
  <si>
    <t>Maldon Sea Salt</t>
  </si>
  <si>
    <t>19 x heaped teaspoon</t>
  </si>
  <si>
    <t>3 ¼ x cup</t>
  </si>
  <si>
    <t>50 x tablespoon</t>
  </si>
  <si>
    <t>4 x teaspoon</t>
  </si>
  <si>
    <t>Noodles, Udon, cooked, Amoy</t>
  </si>
  <si>
    <t>6  x serving / 1 block</t>
  </si>
  <si>
    <t>Noodles, rice, fine, dried, boiled in unsalted water</t>
  </si>
  <si>
    <t>3 ½ x Average serving</t>
  </si>
  <si>
    <t>Rice, white, Italian Arborio risotto, raw</t>
  </si>
  <si>
    <t>2.14 x 1 cup</t>
  </si>
  <si>
    <t>Flour, wheat, white, self raising</t>
  </si>
  <si>
    <t>8 x cup</t>
  </si>
  <si>
    <t>1 x regular milky bar</t>
  </si>
  <si>
    <t>2 ½ x standard bar</t>
  </si>
  <si>
    <t>9 x Average Portion</t>
  </si>
  <si>
    <t>Lotus Biscoff Spread 400g</t>
  </si>
  <si>
    <t>¼ x Per pack</t>
  </si>
  <si>
    <t>1 x cup &amp; 5   x tablespoon</t>
  </si>
  <si>
    <t>Oil, rapeseed</t>
  </si>
  <si>
    <t>Tetley Mint Fusion Tea Bags x25</t>
  </si>
  <si>
    <t>Tetley Camomile Tea Bags x25</t>
  </si>
  <si>
    <t>0.6 x Per pack</t>
  </si>
  <si>
    <t>Barry's Tea Original Blend 80 Tea Bags 250g</t>
  </si>
  <si>
    <t>Coffee, espresso shot, brewed</t>
  </si>
  <si>
    <t>100 x Double Shot</t>
  </si>
  <si>
    <t>Energy drink, Red Bull</t>
  </si>
  <si>
    <t>2 x standard can</t>
  </si>
  <si>
    <t>San Pellegrino Blood Orange 330ml</t>
  </si>
  <si>
    <t>Barr Lemonade 750ml Glass Bottle</t>
  </si>
  <si>
    <t>9 x Per pack</t>
  </si>
  <si>
    <t>Appletiser 24 x 250ml</t>
  </si>
  <si>
    <t>15 x Per 250ml</t>
  </si>
  <si>
    <t>J20 Apple and Mango Juice</t>
  </si>
  <si>
    <t>50 x Glass bottle</t>
  </si>
  <si>
    <t>Pineapple juice, fresh</t>
  </si>
  <si>
    <t>50 x 100ml</t>
  </si>
  <si>
    <t>600 x Per pack</t>
  </si>
  <si>
    <t>12 x cup / serving</t>
  </si>
  <si>
    <t>20 x Tall tumbler</t>
  </si>
  <si>
    <t>27 x Tall tumbler</t>
  </si>
  <si>
    <t>21 x Extra large</t>
  </si>
  <si>
    <t>234 x cup, diced</t>
  </si>
  <si>
    <t>108 x cup, chopped</t>
  </si>
  <si>
    <t>79 x cup, chopped</t>
  </si>
  <si>
    <t>75 x Large</t>
  </si>
  <si>
    <t>56 x large</t>
  </si>
  <si>
    <t>167 x Large</t>
  </si>
  <si>
    <t>22 x Cup, Puree</t>
  </si>
  <si>
    <t>22 x naan</t>
  </si>
  <si>
    <t>30 x demi baguette</t>
  </si>
  <si>
    <t>150 x average</t>
  </si>
  <si>
    <t>2 x cup &amp; 4 x teaspoon</t>
  </si>
  <si>
    <t>8  x cup</t>
  </si>
  <si>
    <t>674 x cup / serving</t>
  </si>
  <si>
    <t>100 x Average Portion</t>
  </si>
  <si>
    <t>150 x 1cm cubes</t>
  </si>
  <si>
    <t>1.43 x 1 tablespoon</t>
  </si>
  <si>
    <t>8  x tablespoon</t>
  </si>
  <si>
    <t>56 x tablespoon</t>
  </si>
  <si>
    <t>38 x tablespoon</t>
  </si>
  <si>
    <t>125 x heaped teaspoon</t>
  </si>
  <si>
    <t>30 x heaped tablespoon</t>
  </si>
  <si>
    <t>15 x heaped tablespoon</t>
  </si>
  <si>
    <t>8 x Thick spread on slice</t>
  </si>
  <si>
    <t>5 ½ x Per pack</t>
  </si>
  <si>
    <t>3 ¾ x Per pack</t>
  </si>
  <si>
    <t>1000 x Litre bottle</t>
  </si>
  <si>
    <t>24 x cup / serving</t>
  </si>
  <si>
    <t>32 x cup / serving</t>
  </si>
  <si>
    <t>Foodprint CO2
(kg.CO2.eq)</t>
  </si>
  <si>
    <t>Foodprint CO2 Per Person Per Day
(kg.CO2.eq)</t>
  </si>
  <si>
    <t>Foodprint 
Water (L)</t>
  </si>
  <si>
    <t>Calories Per Person per Day (Kcals)</t>
  </si>
  <si>
    <t>Carbohydrate (g)</t>
  </si>
  <si>
    <t>Foodprint Water Per Person Per Day (L)</t>
  </si>
  <si>
    <t>Fat (g)</t>
  </si>
  <si>
    <t>Fat Per Person Per Day (g)</t>
  </si>
  <si>
    <t>Protein Per Person Per Day (g)</t>
  </si>
  <si>
    <t>Carbohydrate Per Person Per Day (g)</t>
  </si>
  <si>
    <t>Protein (g)</t>
  </si>
  <si>
    <t>Beef (Beef Herd)</t>
  </si>
  <si>
    <t>Lamb &amp; Mutton</t>
  </si>
  <si>
    <t>Beef (Dairy Herd)</t>
  </si>
  <si>
    <t>Crustaceans (Farmed)</t>
  </si>
  <si>
    <t>Cheese</t>
  </si>
  <si>
    <t>Pig Meat</t>
  </si>
  <si>
    <t>Fish (Farmed)</t>
  </si>
  <si>
    <t>Eggs</t>
  </si>
  <si>
    <t>Tofu</t>
  </si>
  <si>
    <t>Groundnuts</t>
  </si>
  <si>
    <t>Other Pulses</t>
  </si>
  <si>
    <t>Peas</t>
  </si>
  <si>
    <t>Other Grains</t>
  </si>
  <si>
    <t>Milk</t>
  </si>
  <si>
    <t>Soymilk</t>
  </si>
  <si>
    <t>Other Milks</t>
  </si>
  <si>
    <t>Cassava</t>
  </si>
  <si>
    <t>Rice (Flooded)</t>
  </si>
  <si>
    <t>Oatmeal</t>
  </si>
  <si>
    <t>Potatoes</t>
  </si>
  <si>
    <t>Wheat &amp; Rye (Bread)</t>
  </si>
  <si>
    <t>Palm Oil</t>
  </si>
  <si>
    <t>Soybean Oil</t>
  </si>
  <si>
    <t>Olive Oil</t>
  </si>
  <si>
    <t>Rapeseed Oil</t>
  </si>
  <si>
    <t>Sunflower Oil</t>
  </si>
  <si>
    <t>Other Oils</t>
  </si>
  <si>
    <t>Tomatoes</t>
  </si>
  <si>
    <t>Brassicas</t>
  </si>
  <si>
    <t>Onions &amp; Leeks</t>
  </si>
  <si>
    <t>Root Vegetables</t>
  </si>
  <si>
    <t>Other Vegetables</t>
  </si>
  <si>
    <t>Berries</t>
  </si>
  <si>
    <t>Bananas</t>
  </si>
  <si>
    <t>Apples</t>
  </si>
  <si>
    <t>Citrus</t>
  </si>
  <si>
    <t>Other Fruits</t>
  </si>
  <si>
    <t>Cane Sugar</t>
  </si>
  <si>
    <t>Beet Sugar</t>
  </si>
  <si>
    <t>Beer (5% ABV)</t>
  </si>
  <si>
    <t>Wine (12.5% ABV)</t>
  </si>
  <si>
    <t>Dark Chocolate</t>
  </si>
  <si>
    <t>Coffee</t>
  </si>
  <si>
    <t>Energy (kcal)</t>
  </si>
  <si>
    <t>Poultry Meat</t>
  </si>
  <si>
    <t>612 x Jumbo, Size 1</t>
  </si>
  <si>
    <t>Grains</t>
  </si>
  <si>
    <t>Other Milk</t>
  </si>
  <si>
    <t>Maize (Meal)</t>
  </si>
  <si>
    <t>Other Fruit</t>
  </si>
  <si>
    <t>Quantity (g)</t>
  </si>
  <si>
    <t>Quantity Per Person (g)</t>
  </si>
  <si>
    <t>Foodprint 
Water (kL.eq)</t>
  </si>
  <si>
    <t>Foodprint 
Water Per Person Per Day (kL.eq)</t>
  </si>
  <si>
    <t>Foodprint Water Per Person Per Day (kL.eq)</t>
  </si>
  <si>
    <t>Foodprint Water (kL eq)</t>
  </si>
  <si>
    <t>Foodprint Water Per Person Per Day (kL eq)</t>
  </si>
  <si>
    <t>Calories Per Person per Service (Kcals)</t>
  </si>
  <si>
    <t>Carbohydrate Per Person Per Service (g)</t>
  </si>
  <si>
    <t>Protein Per Person Per Service (g)</t>
  </si>
  <si>
    <t>Fat Per Person Per Service (g)</t>
  </si>
  <si>
    <t>Foodprint CO2 Per Person Per Service
(kg.CO2.eq)</t>
  </si>
  <si>
    <t>Foodprint Water Per Person Per Service (kL.eq)</t>
  </si>
  <si>
    <t>Foodprint Water Per Person Per Service (kL eq)</t>
  </si>
  <si>
    <t>Energy Per Person per Day (Kcals)</t>
  </si>
  <si>
    <t>Energy Per Person per Service (Kcals)</t>
  </si>
  <si>
    <t>Foodprint 
Water Per Person Per Service (kL.eq)</t>
  </si>
  <si>
    <t>STDEV</t>
  </si>
  <si>
    <t>CONFIDENCE NORM</t>
  </si>
  <si>
    <t>CONFIDENCE LOWER LIMIT</t>
  </si>
  <si>
    <t>CONFIDENCE UPPER LIMIT</t>
  </si>
  <si>
    <t>CONFIDENCE LOWER</t>
  </si>
  <si>
    <t>CONFIDENCE 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</si>
</sst>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scheme val="minor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2" fontId="1" fillId="0" borderId="0" xfId="0" applyNumberFormat="1" applyFont="1"/>
    <xf numFmtId="2" fontId="2" fillId="0" borderId="0" xfId="0" applyNumberFormat="1" applyFont="1"/>
    <xf numFmtId="2" fontId="6" fillId="0" borderId="0" xfId="0" applyNumberFormat="1" applyFont="1"/>
    <xf numFmtId="2" fontId="4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FF3F-05BF-8545-9D26-8269033A9E70}">
  <dimension ref="A1:AA264"/>
  <sheetViews>
    <sheetView zoomScaleNormal="80" workbookViewId="0">
      <pane ySplit="1" topLeftCell="A2" activePane="bottomLeft" state="frozen"/>
      <selection pane="bottomLeft" activeCell="W246" sqref="W246"/>
    </sheetView>
  </sheetViews>
  <sheetFormatPr baseColWidth="10" defaultColWidth="12.6640625" defaultRowHeight="15" customHeight="1" x14ac:dyDescent="0.15"/>
  <cols>
    <col min="1" max="1" width="60.83203125" style="5" customWidth="1"/>
    <col min="2" max="3" width="15.83203125" style="5" customWidth="1"/>
    <col min="4" max="4" width="30.83203125" style="15" customWidth="1"/>
    <col min="5" max="24" width="15.83203125" style="5" customWidth="1"/>
    <col min="25" max="16384" width="12.6640625" style="5"/>
  </cols>
  <sheetData>
    <row r="1" spans="1:27" s="2" customFormat="1" ht="55" customHeight="1" x14ac:dyDescent="0.2">
      <c r="A1" s="1" t="s">
        <v>4</v>
      </c>
      <c r="B1" s="1" t="s">
        <v>897</v>
      </c>
      <c r="C1" s="1" t="s">
        <v>898</v>
      </c>
      <c r="D1" s="1" t="s">
        <v>5</v>
      </c>
      <c r="E1" s="1" t="s">
        <v>890</v>
      </c>
      <c r="F1" s="1" t="s">
        <v>839</v>
      </c>
      <c r="G1" s="1" t="s">
        <v>904</v>
      </c>
      <c r="H1" s="1" t="s">
        <v>840</v>
      </c>
      <c r="I1" s="1" t="s">
        <v>845</v>
      </c>
      <c r="J1" s="1" t="s">
        <v>905</v>
      </c>
      <c r="K1" s="1" t="s">
        <v>846</v>
      </c>
      <c r="L1" s="1" t="s">
        <v>844</v>
      </c>
      <c r="M1" s="1" t="s">
        <v>906</v>
      </c>
      <c r="N1" s="1" t="s">
        <v>842</v>
      </c>
      <c r="O1" s="1" t="s">
        <v>843</v>
      </c>
      <c r="P1" s="1" t="s">
        <v>907</v>
      </c>
      <c r="Q1" s="1" t="s">
        <v>836</v>
      </c>
      <c r="R1" s="1" t="s">
        <v>837</v>
      </c>
      <c r="S1" s="1" t="s">
        <v>908</v>
      </c>
      <c r="T1" s="1" t="s">
        <v>838</v>
      </c>
      <c r="U1" s="1" t="s">
        <v>899</v>
      </c>
      <c r="V1" s="2" t="s">
        <v>841</v>
      </c>
      <c r="W1" s="2" t="s">
        <v>901</v>
      </c>
      <c r="X1" s="2" t="s">
        <v>909</v>
      </c>
    </row>
    <row r="2" spans="1:27" ht="15" customHeight="1" x14ac:dyDescent="0.2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7" ht="15" customHeight="1" x14ac:dyDescent="0.2">
      <c r="A3" s="6" t="s">
        <v>847</v>
      </c>
      <c r="B3" s="10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ht="15" customHeight="1" x14ac:dyDescent="0.15">
      <c r="A4" s="7" t="s">
        <v>6</v>
      </c>
      <c r="B4" s="8">
        <v>15000</v>
      </c>
      <c r="C4" s="8">
        <f>SUM(B4/4/150)</f>
        <v>25</v>
      </c>
      <c r="D4" s="9" t="s">
        <v>226</v>
      </c>
      <c r="E4" s="8">
        <v>19305</v>
      </c>
      <c r="F4" s="8">
        <f>SUM(E4/4/150)</f>
        <v>32.174999999999997</v>
      </c>
      <c r="G4" s="8">
        <f>SUM(F4/2)</f>
        <v>16.087499999999999</v>
      </c>
      <c r="H4" s="8">
        <v>0</v>
      </c>
      <c r="I4" s="8">
        <f>SUM(H4/4/150)</f>
        <v>0</v>
      </c>
      <c r="J4" s="8">
        <f>SUM(I4/2)</f>
        <v>0</v>
      </c>
      <c r="K4" s="8">
        <v>3375</v>
      </c>
      <c r="L4" s="8">
        <f>SUM(K4/4/150)</f>
        <v>5.625</v>
      </c>
      <c r="M4" s="8">
        <f>SUM(L4/2)</f>
        <v>2.8125</v>
      </c>
      <c r="N4" s="8">
        <v>645</v>
      </c>
      <c r="O4" s="8">
        <f>SUM(N4/4/150)</f>
        <v>1.075</v>
      </c>
      <c r="P4" s="8">
        <f>SUM(O4/2)</f>
        <v>0.53749999999999998</v>
      </c>
      <c r="Q4" s="8">
        <v>399</v>
      </c>
      <c r="R4" s="8">
        <f>SUM(Q4/4/150)</f>
        <v>0.66500000000000004</v>
      </c>
      <c r="S4" s="8">
        <f>SUM(R4/2)</f>
        <v>0.33250000000000002</v>
      </c>
      <c r="T4" s="8">
        <v>396975</v>
      </c>
      <c r="U4" s="8">
        <f>SUM(T4/1000)</f>
        <v>396.97500000000002</v>
      </c>
      <c r="V4" s="5">
        <f>SUM(T4/4/150)</f>
        <v>661.625</v>
      </c>
      <c r="W4" s="5">
        <f>SUM(V4/1000)</f>
        <v>0.66162500000000002</v>
      </c>
      <c r="X4" s="5">
        <f>SUM(W4/2)</f>
        <v>0.33081250000000001</v>
      </c>
    </row>
    <row r="5" spans="1:27" ht="15" customHeight="1" x14ac:dyDescent="0.15">
      <c r="A5" s="7" t="s">
        <v>8</v>
      </c>
      <c r="B5" s="8">
        <v>6000</v>
      </c>
      <c r="C5" s="8">
        <f>SUM(B5/4/150)</f>
        <v>10</v>
      </c>
      <c r="D5" s="9" t="s">
        <v>228</v>
      </c>
      <c r="E5" s="8">
        <v>7524</v>
      </c>
      <c r="F5" s="8">
        <f>SUM(E5/4/150)</f>
        <v>12.54</v>
      </c>
      <c r="G5" s="8">
        <f>SUM(F5/2)</f>
        <v>6.27</v>
      </c>
      <c r="H5" s="8">
        <v>0</v>
      </c>
      <c r="I5" s="8">
        <f>SUM(H5/4/150)</f>
        <v>0</v>
      </c>
      <c r="J5" s="8">
        <f>SUM(I5/2)</f>
        <v>0</v>
      </c>
      <c r="K5" s="8">
        <v>1314</v>
      </c>
      <c r="L5" s="8">
        <f>SUM(K5/4/150)</f>
        <v>2.19</v>
      </c>
      <c r="M5" s="8">
        <f>SUM(L5/2)</f>
        <v>1.095</v>
      </c>
      <c r="N5" s="8">
        <v>252</v>
      </c>
      <c r="O5" s="8">
        <f>SUM(N5/4/150)</f>
        <v>0.42</v>
      </c>
      <c r="P5" s="8">
        <f>SUM(O5/2)</f>
        <v>0.21</v>
      </c>
      <c r="Q5" s="8">
        <v>127</v>
      </c>
      <c r="R5" s="8">
        <f>SUM(Q5/4/150)</f>
        <v>0.21166666666666667</v>
      </c>
      <c r="S5" s="8">
        <f>SUM(R5/2)</f>
        <v>0.10583333333333333</v>
      </c>
      <c r="T5" s="8">
        <v>158790</v>
      </c>
      <c r="U5" s="8">
        <f t="shared" ref="U5:U68" si="0">SUM(T5/1000)</f>
        <v>158.79</v>
      </c>
      <c r="V5" s="5">
        <f>SUM(T5/4/150)</f>
        <v>264.64999999999998</v>
      </c>
      <c r="W5" s="5">
        <f t="shared" ref="W5:W68" si="1">SUM(V5/1000)</f>
        <v>0.26465</v>
      </c>
      <c r="X5" s="5">
        <f>SUM(W5/2)</f>
        <v>0.132325</v>
      </c>
    </row>
    <row r="6" spans="1:27" ht="15" customHeight="1" x14ac:dyDescent="0.15">
      <c r="A6" s="7" t="s">
        <v>9</v>
      </c>
      <c r="B6" s="8">
        <v>3450</v>
      </c>
      <c r="C6" s="8">
        <f>SUM(B6/4/150)</f>
        <v>5.75</v>
      </c>
      <c r="D6" s="9" t="s">
        <v>3</v>
      </c>
      <c r="E6" s="8">
        <v>4820</v>
      </c>
      <c r="F6" s="8">
        <f t="shared" ref="F6:F69" si="2">SUM(E6/4/150)</f>
        <v>8.0333333333333332</v>
      </c>
      <c r="G6" s="8">
        <f t="shared" ref="G6:V69" si="3">SUM(F6/2)</f>
        <v>4.0166666666666666</v>
      </c>
      <c r="H6" s="8">
        <v>0</v>
      </c>
      <c r="I6" s="8">
        <f t="shared" ref="I6:I69" si="4">SUM(H6/4/150)</f>
        <v>0</v>
      </c>
      <c r="J6" s="8">
        <f t="shared" ref="J6:J69" si="5">SUM(I6/2)</f>
        <v>0</v>
      </c>
      <c r="K6" s="8">
        <v>731</v>
      </c>
      <c r="L6" s="8">
        <f t="shared" ref="L6:L69" si="6">SUM(K6/4/150)</f>
        <v>1.2183333333333333</v>
      </c>
      <c r="M6" s="8">
        <f t="shared" ref="M6:M69" si="7">SUM(L6/2)</f>
        <v>0.60916666666666663</v>
      </c>
      <c r="N6" s="8">
        <v>210</v>
      </c>
      <c r="O6" s="8">
        <f t="shared" ref="O6:O69" si="8">SUM(N6/4/150)</f>
        <v>0.35</v>
      </c>
      <c r="P6" s="8">
        <f t="shared" ref="P6:P69" si="9">SUM(O6/2)</f>
        <v>0.17499999999999999</v>
      </c>
      <c r="Q6" s="8">
        <v>73</v>
      </c>
      <c r="R6" s="8">
        <f t="shared" ref="R6:R69" si="10">SUM(Q6/4/150)</f>
        <v>0.12166666666666667</v>
      </c>
      <c r="S6" s="8">
        <f t="shared" ref="S6:S69" si="11">SUM(R6/2)</f>
        <v>6.0833333333333336E-2</v>
      </c>
      <c r="T6" s="8">
        <v>91304</v>
      </c>
      <c r="U6" s="8">
        <f t="shared" si="0"/>
        <v>91.304000000000002</v>
      </c>
      <c r="V6" s="5">
        <f t="shared" ref="V6:V69" si="12">SUM(T6/4/150)</f>
        <v>152.17333333333335</v>
      </c>
      <c r="W6" s="5">
        <f t="shared" si="1"/>
        <v>0.15217333333333335</v>
      </c>
      <c r="X6" s="5">
        <f t="shared" ref="X6:X69" si="13">SUM(W6/2)</f>
        <v>7.6086666666666677E-2</v>
      </c>
    </row>
    <row r="7" spans="1:27" ht="15" customHeight="1" x14ac:dyDescent="0.15">
      <c r="A7" s="7" t="s">
        <v>10</v>
      </c>
      <c r="B7" s="8">
        <v>3450</v>
      </c>
      <c r="C7" s="8">
        <f>SUM(B7/4/150)</f>
        <v>5.75</v>
      </c>
      <c r="D7" s="9" t="s">
        <v>229</v>
      </c>
      <c r="E7" s="8">
        <v>4640</v>
      </c>
      <c r="F7" s="8">
        <f t="shared" si="2"/>
        <v>7.7333333333333334</v>
      </c>
      <c r="G7" s="8">
        <f t="shared" si="3"/>
        <v>3.8666666666666667</v>
      </c>
      <c r="H7" s="8">
        <v>0</v>
      </c>
      <c r="I7" s="8">
        <f t="shared" si="4"/>
        <v>0</v>
      </c>
      <c r="J7" s="8">
        <f t="shared" si="5"/>
        <v>0</v>
      </c>
      <c r="K7" s="8">
        <v>811</v>
      </c>
      <c r="L7" s="8">
        <f t="shared" si="6"/>
        <v>1.3516666666666666</v>
      </c>
      <c r="M7" s="8">
        <f t="shared" si="7"/>
        <v>0.67583333333333329</v>
      </c>
      <c r="N7" s="8">
        <v>155</v>
      </c>
      <c r="O7" s="8">
        <f t="shared" si="8"/>
        <v>0.25833333333333336</v>
      </c>
      <c r="P7" s="8">
        <f t="shared" si="9"/>
        <v>0.12916666666666668</v>
      </c>
      <c r="Q7" s="8">
        <v>73</v>
      </c>
      <c r="R7" s="8">
        <f t="shared" si="10"/>
        <v>0.12166666666666667</v>
      </c>
      <c r="S7" s="8">
        <f t="shared" si="11"/>
        <v>6.0833333333333336E-2</v>
      </c>
      <c r="T7" s="8">
        <v>91304</v>
      </c>
      <c r="U7" s="8">
        <f t="shared" si="0"/>
        <v>91.304000000000002</v>
      </c>
      <c r="V7" s="5">
        <f t="shared" si="12"/>
        <v>152.17333333333335</v>
      </c>
      <c r="W7" s="5">
        <f t="shared" si="1"/>
        <v>0.15217333333333335</v>
      </c>
      <c r="X7" s="5">
        <f t="shared" si="13"/>
        <v>7.6086666666666677E-2</v>
      </c>
    </row>
    <row r="8" spans="1:27" s="12" customFormat="1" ht="15" customHeight="1" x14ac:dyDescent="0.2">
      <c r="A8" s="10"/>
      <c r="B8" s="10">
        <f>SUM(B4:B7)</f>
        <v>27900</v>
      </c>
      <c r="C8" s="7">
        <f t="shared" ref="C8:C71" si="14">SUM(B8/4/150)</f>
        <v>46.5</v>
      </c>
      <c r="D8" s="11" t="s">
        <v>11</v>
      </c>
      <c r="E8" s="7">
        <v>36289</v>
      </c>
      <c r="F8" s="7">
        <f t="shared" si="2"/>
        <v>60.481666666666669</v>
      </c>
      <c r="G8" s="7">
        <f t="shared" si="3"/>
        <v>30.240833333333335</v>
      </c>
      <c r="H8" s="7">
        <v>0</v>
      </c>
      <c r="I8" s="7">
        <f t="shared" si="4"/>
        <v>0</v>
      </c>
      <c r="J8" s="7">
        <f t="shared" si="5"/>
        <v>0</v>
      </c>
      <c r="K8" s="7">
        <v>6231</v>
      </c>
      <c r="L8" s="7">
        <f t="shared" si="6"/>
        <v>10.385</v>
      </c>
      <c r="M8" s="7">
        <f t="shared" si="7"/>
        <v>5.1924999999999999</v>
      </c>
      <c r="N8" s="7">
        <v>1263</v>
      </c>
      <c r="O8" s="7">
        <f t="shared" si="8"/>
        <v>2.105</v>
      </c>
      <c r="P8" s="7">
        <f t="shared" si="9"/>
        <v>1.0525</v>
      </c>
      <c r="Q8" s="7">
        <v>672</v>
      </c>
      <c r="R8" s="7">
        <f t="shared" si="10"/>
        <v>1.1200000000000001</v>
      </c>
      <c r="S8" s="7">
        <f t="shared" si="11"/>
        <v>0.56000000000000005</v>
      </c>
      <c r="T8" s="7">
        <v>738374</v>
      </c>
      <c r="U8" s="7">
        <f>SUM(T8/1000)</f>
        <v>738.37400000000002</v>
      </c>
      <c r="V8" s="12">
        <f t="shared" si="12"/>
        <v>1230.6233333333332</v>
      </c>
      <c r="W8" s="12">
        <f t="shared" si="1"/>
        <v>1.2306233333333332</v>
      </c>
      <c r="X8" s="12">
        <f t="shared" si="13"/>
        <v>0.61531166666666659</v>
      </c>
    </row>
    <row r="9" spans="1:27" ht="15" customHeight="1" x14ac:dyDescent="0.2">
      <c r="A9" s="6" t="s">
        <v>848</v>
      </c>
      <c r="B9" s="3"/>
      <c r="C9" s="8"/>
      <c r="D9" s="4"/>
      <c r="E9" s="3"/>
      <c r="F9" s="8"/>
      <c r="G9" s="8"/>
      <c r="H9" s="3"/>
      <c r="I9" s="8"/>
      <c r="J9" s="8"/>
      <c r="K9" s="3"/>
      <c r="L9" s="8"/>
      <c r="M9" s="8"/>
      <c r="N9" s="3"/>
      <c r="O9" s="8"/>
      <c r="P9" s="8"/>
      <c r="Q9" s="3"/>
      <c r="R9" s="8"/>
      <c r="S9" s="8"/>
      <c r="T9" s="3"/>
      <c r="U9" s="8"/>
    </row>
    <row r="10" spans="1:27" s="12" customFormat="1" ht="15" customHeight="1" x14ac:dyDescent="0.2">
      <c r="A10" s="10"/>
      <c r="B10" s="10"/>
      <c r="C10" s="8"/>
      <c r="D10" s="11" t="s">
        <v>11</v>
      </c>
      <c r="E10" s="10">
        <v>0</v>
      </c>
      <c r="F10" s="8">
        <v>0</v>
      </c>
      <c r="G10" s="8">
        <f t="shared" si="3"/>
        <v>0</v>
      </c>
      <c r="H10" s="10">
        <v>0</v>
      </c>
      <c r="I10" s="8">
        <v>0</v>
      </c>
      <c r="J10" s="8">
        <f t="shared" si="5"/>
        <v>0</v>
      </c>
      <c r="K10" s="10">
        <v>0</v>
      </c>
      <c r="L10" s="8">
        <v>0</v>
      </c>
      <c r="M10" s="8">
        <f t="shared" si="7"/>
        <v>0</v>
      </c>
      <c r="N10" s="10">
        <v>0</v>
      </c>
      <c r="O10" s="8">
        <v>0</v>
      </c>
      <c r="P10" s="8">
        <f t="shared" si="9"/>
        <v>0</v>
      </c>
      <c r="Q10" s="10">
        <v>0</v>
      </c>
      <c r="R10" s="8">
        <v>0</v>
      </c>
      <c r="S10" s="8">
        <f t="shared" si="11"/>
        <v>0</v>
      </c>
      <c r="T10" s="10">
        <v>0</v>
      </c>
      <c r="U10" s="8">
        <v>0</v>
      </c>
      <c r="V10" s="5">
        <v>0</v>
      </c>
      <c r="W10" s="5">
        <v>0</v>
      </c>
      <c r="X10" s="5">
        <f t="shared" si="13"/>
        <v>0</v>
      </c>
      <c r="Y10" s="5"/>
      <c r="Z10" s="5"/>
      <c r="AA10" s="5"/>
    </row>
    <row r="11" spans="1:27" ht="15" customHeight="1" x14ac:dyDescent="0.2">
      <c r="A11" s="6" t="s">
        <v>849</v>
      </c>
      <c r="B11" s="3"/>
      <c r="C11" s="8"/>
      <c r="D11" s="4"/>
      <c r="E11" s="3"/>
      <c r="F11" s="8"/>
      <c r="G11" s="8"/>
      <c r="H11" s="3"/>
      <c r="I11" s="8"/>
      <c r="J11" s="8"/>
      <c r="K11" s="3"/>
      <c r="L11" s="8"/>
      <c r="M11" s="8"/>
      <c r="N11" s="3"/>
      <c r="O11" s="8"/>
      <c r="P11" s="8"/>
      <c r="Q11" s="3"/>
      <c r="R11" s="8"/>
      <c r="S11" s="8"/>
      <c r="T11" s="3"/>
      <c r="U11" s="8"/>
    </row>
    <row r="12" spans="1:27" s="12" customFormat="1" ht="15" customHeight="1" x14ac:dyDescent="0.2">
      <c r="A12" s="10"/>
      <c r="B12" s="10"/>
      <c r="C12" s="8"/>
      <c r="D12" s="11" t="s">
        <v>11</v>
      </c>
      <c r="E12" s="10">
        <v>0</v>
      </c>
      <c r="F12" s="8">
        <v>0</v>
      </c>
      <c r="G12" s="8">
        <f t="shared" si="3"/>
        <v>0</v>
      </c>
      <c r="H12" s="10">
        <v>0</v>
      </c>
      <c r="I12" s="8">
        <v>0</v>
      </c>
      <c r="J12" s="8">
        <f t="shared" si="5"/>
        <v>0</v>
      </c>
      <c r="K12" s="10">
        <v>0</v>
      </c>
      <c r="L12" s="8">
        <v>0</v>
      </c>
      <c r="M12" s="8">
        <f t="shared" si="7"/>
        <v>0</v>
      </c>
      <c r="N12" s="10">
        <v>0</v>
      </c>
      <c r="O12" s="8">
        <v>0</v>
      </c>
      <c r="P12" s="8">
        <v>0</v>
      </c>
      <c r="Q12" s="10">
        <v>0</v>
      </c>
      <c r="R12" s="8">
        <v>0</v>
      </c>
      <c r="S12" s="8">
        <v>0</v>
      </c>
      <c r="T12" s="10">
        <v>0</v>
      </c>
      <c r="U12" s="8">
        <v>0</v>
      </c>
      <c r="V12" s="5">
        <v>0</v>
      </c>
      <c r="W12" s="5">
        <v>0</v>
      </c>
      <c r="X12" s="5">
        <f t="shared" si="13"/>
        <v>0</v>
      </c>
      <c r="Y12" s="5"/>
      <c r="Z12" s="5"/>
      <c r="AA12" s="5"/>
    </row>
    <row r="13" spans="1:27" ht="15" customHeight="1" x14ac:dyDescent="0.2">
      <c r="A13" s="6" t="s">
        <v>850</v>
      </c>
      <c r="B13" s="3"/>
      <c r="C13" s="8"/>
      <c r="D13" s="4"/>
      <c r="E13" s="3"/>
      <c r="F13" s="8"/>
      <c r="G13" s="8"/>
      <c r="H13" s="3"/>
      <c r="I13" s="8"/>
      <c r="J13" s="8"/>
      <c r="K13" s="3"/>
      <c r="L13" s="8"/>
      <c r="M13" s="8"/>
      <c r="N13" s="3"/>
      <c r="O13" s="8"/>
      <c r="P13" s="8"/>
      <c r="Q13" s="3"/>
      <c r="R13" s="8"/>
      <c r="S13" s="8"/>
      <c r="T13" s="3"/>
      <c r="U13" s="8"/>
    </row>
    <row r="14" spans="1:27" ht="15" customHeight="1" x14ac:dyDescent="0.15">
      <c r="A14" s="7" t="s">
        <v>32</v>
      </c>
      <c r="B14" s="8">
        <v>2000</v>
      </c>
      <c r="C14" s="8">
        <f t="shared" si="14"/>
        <v>3.3333333333333335</v>
      </c>
      <c r="D14" s="9" t="s">
        <v>33</v>
      </c>
      <c r="E14" s="8">
        <v>1534</v>
      </c>
      <c r="F14" s="8">
        <f t="shared" si="2"/>
        <v>2.5566666666666666</v>
      </c>
      <c r="G14" s="8">
        <f t="shared" si="3"/>
        <v>1.2783333333333333</v>
      </c>
      <c r="H14" s="8">
        <v>0</v>
      </c>
      <c r="I14" s="8">
        <f t="shared" si="4"/>
        <v>0</v>
      </c>
      <c r="J14" s="8">
        <f t="shared" si="5"/>
        <v>0</v>
      </c>
      <c r="K14" s="8">
        <v>352</v>
      </c>
      <c r="L14" s="8">
        <f t="shared" si="6"/>
        <v>0.58666666666666667</v>
      </c>
      <c r="M14" s="8">
        <f t="shared" si="7"/>
        <v>0.29333333333333333</v>
      </c>
      <c r="N14" s="8">
        <v>14</v>
      </c>
      <c r="O14" s="8">
        <f t="shared" si="8"/>
        <v>2.3333333333333334E-2</v>
      </c>
      <c r="P14" s="8">
        <f t="shared" si="9"/>
        <v>1.1666666666666667E-2</v>
      </c>
      <c r="Q14" s="8">
        <v>15.6</v>
      </c>
      <c r="R14" s="8">
        <f t="shared" si="10"/>
        <v>2.5999999999999999E-2</v>
      </c>
      <c r="S14" s="8">
        <f t="shared" si="11"/>
        <v>1.2999999999999999E-2</v>
      </c>
      <c r="T14" s="8">
        <v>3476</v>
      </c>
      <c r="U14" s="8">
        <f t="shared" si="0"/>
        <v>3.476</v>
      </c>
      <c r="V14" s="5">
        <f t="shared" si="12"/>
        <v>5.793333333333333</v>
      </c>
      <c r="W14" s="5">
        <f t="shared" si="1"/>
        <v>5.7933333333333326E-3</v>
      </c>
      <c r="X14" s="5">
        <f t="shared" si="13"/>
        <v>2.8966666666666663E-3</v>
      </c>
    </row>
    <row r="15" spans="1:27" s="12" customFormat="1" ht="15" customHeight="1" x14ac:dyDescent="0.2">
      <c r="A15" s="10"/>
      <c r="B15" s="10"/>
      <c r="C15" s="7"/>
      <c r="D15" s="11" t="s">
        <v>11</v>
      </c>
      <c r="E15" s="7">
        <v>1534</v>
      </c>
      <c r="F15" s="7">
        <f t="shared" si="2"/>
        <v>2.5566666666666666</v>
      </c>
      <c r="G15" s="7">
        <f t="shared" si="3"/>
        <v>1.2783333333333333</v>
      </c>
      <c r="H15" s="7">
        <v>0</v>
      </c>
      <c r="I15" s="7">
        <f t="shared" si="4"/>
        <v>0</v>
      </c>
      <c r="J15" s="7">
        <f t="shared" si="5"/>
        <v>0</v>
      </c>
      <c r="K15" s="7">
        <v>352</v>
      </c>
      <c r="L15" s="7">
        <f t="shared" si="6"/>
        <v>0.58666666666666667</v>
      </c>
      <c r="M15" s="7">
        <f t="shared" si="7"/>
        <v>0.29333333333333333</v>
      </c>
      <c r="N15" s="7">
        <v>14</v>
      </c>
      <c r="O15" s="7">
        <f t="shared" si="8"/>
        <v>2.3333333333333334E-2</v>
      </c>
      <c r="P15" s="7">
        <f t="shared" si="9"/>
        <v>1.1666666666666667E-2</v>
      </c>
      <c r="Q15" s="7">
        <v>15.6</v>
      </c>
      <c r="R15" s="7">
        <f t="shared" si="10"/>
        <v>2.5999999999999999E-2</v>
      </c>
      <c r="S15" s="7">
        <f t="shared" si="11"/>
        <v>1.2999999999999999E-2</v>
      </c>
      <c r="T15" s="7">
        <v>3476</v>
      </c>
      <c r="U15" s="7">
        <f t="shared" si="0"/>
        <v>3.476</v>
      </c>
      <c r="V15" s="12">
        <f t="shared" si="12"/>
        <v>5.793333333333333</v>
      </c>
      <c r="W15" s="12">
        <f t="shared" si="1"/>
        <v>5.7933333333333326E-3</v>
      </c>
      <c r="X15" s="12">
        <f t="shared" si="13"/>
        <v>2.8966666666666663E-3</v>
      </c>
    </row>
    <row r="16" spans="1:27" ht="15" customHeight="1" x14ac:dyDescent="0.2">
      <c r="A16" s="6" t="s">
        <v>851</v>
      </c>
      <c r="B16" s="3"/>
      <c r="C16" s="8"/>
      <c r="D16" s="4"/>
      <c r="E16" s="3"/>
      <c r="F16" s="8"/>
      <c r="G16" s="8"/>
      <c r="H16" s="3"/>
      <c r="I16" s="8"/>
      <c r="J16" s="8"/>
      <c r="K16" s="3"/>
      <c r="L16" s="8"/>
      <c r="M16" s="8"/>
      <c r="N16" s="3"/>
      <c r="O16" s="8"/>
      <c r="P16" s="8"/>
      <c r="Q16" s="3"/>
      <c r="R16" s="8"/>
      <c r="S16" s="8"/>
      <c r="T16" s="3"/>
      <c r="U16" s="8"/>
    </row>
    <row r="17" spans="1:24" ht="15" customHeight="1" x14ac:dyDescent="0.15">
      <c r="A17" s="7" t="s">
        <v>164</v>
      </c>
      <c r="B17" s="8">
        <v>4000</v>
      </c>
      <c r="C17" s="8">
        <f t="shared" si="14"/>
        <v>6.666666666666667</v>
      </c>
      <c r="D17" s="9" t="s">
        <v>304</v>
      </c>
      <c r="E17" s="8">
        <v>16622</v>
      </c>
      <c r="F17" s="8">
        <f t="shared" si="2"/>
        <v>27.703333333333333</v>
      </c>
      <c r="G17" s="8">
        <f t="shared" si="3"/>
        <v>13.851666666666667</v>
      </c>
      <c r="H17" s="8">
        <v>34.4</v>
      </c>
      <c r="I17" s="8">
        <f t="shared" si="4"/>
        <v>5.7333333333333333E-2</v>
      </c>
      <c r="J17" s="8">
        <f t="shared" si="5"/>
        <v>2.8666666666666667E-2</v>
      </c>
      <c r="K17" s="8">
        <v>1448</v>
      </c>
      <c r="L17" s="8">
        <f t="shared" si="6"/>
        <v>2.4133333333333336</v>
      </c>
      <c r="M17" s="8">
        <f t="shared" si="7"/>
        <v>1.2066666666666668</v>
      </c>
      <c r="N17" s="8">
        <v>1188</v>
      </c>
      <c r="O17" s="8">
        <f t="shared" si="8"/>
        <v>1.98</v>
      </c>
      <c r="P17" s="8">
        <f t="shared" si="9"/>
        <v>0.99</v>
      </c>
      <c r="Q17" s="8">
        <v>61</v>
      </c>
      <c r="R17" s="8">
        <f t="shared" si="10"/>
        <v>0.10166666666666667</v>
      </c>
      <c r="S17" s="8">
        <f t="shared" si="11"/>
        <v>5.0833333333333335E-2</v>
      </c>
      <c r="T17" s="8">
        <v>40800</v>
      </c>
      <c r="U17" s="8">
        <f t="shared" si="0"/>
        <v>40.799999999999997</v>
      </c>
      <c r="V17" s="5">
        <f t="shared" si="12"/>
        <v>68</v>
      </c>
      <c r="W17" s="5">
        <f t="shared" si="1"/>
        <v>6.8000000000000005E-2</v>
      </c>
      <c r="X17" s="5">
        <f t="shared" si="13"/>
        <v>3.4000000000000002E-2</v>
      </c>
    </row>
    <row r="18" spans="1:24" ht="15" customHeight="1" x14ac:dyDescent="0.15">
      <c r="A18" s="7" t="s">
        <v>165</v>
      </c>
      <c r="B18" s="8">
        <v>6000</v>
      </c>
      <c r="C18" s="8">
        <f t="shared" si="14"/>
        <v>10</v>
      </c>
      <c r="D18" s="9" t="s">
        <v>305</v>
      </c>
      <c r="E18" s="8">
        <v>24966</v>
      </c>
      <c r="F18" s="8">
        <f t="shared" si="2"/>
        <v>41.61</v>
      </c>
      <c r="G18" s="8">
        <f t="shared" si="3"/>
        <v>20.805</v>
      </c>
      <c r="H18" s="8">
        <v>6</v>
      </c>
      <c r="I18" s="8">
        <f t="shared" si="4"/>
        <v>0.01</v>
      </c>
      <c r="J18" s="8">
        <f t="shared" si="5"/>
        <v>5.0000000000000001E-3</v>
      </c>
      <c r="K18" s="8">
        <v>1524</v>
      </c>
      <c r="L18" s="8">
        <f t="shared" si="6"/>
        <v>2.54</v>
      </c>
      <c r="M18" s="8">
        <f t="shared" si="7"/>
        <v>1.27</v>
      </c>
      <c r="N18" s="8">
        <v>2094</v>
      </c>
      <c r="O18" s="8">
        <f t="shared" si="8"/>
        <v>3.49</v>
      </c>
      <c r="P18" s="8">
        <f t="shared" si="9"/>
        <v>1.7450000000000001</v>
      </c>
      <c r="Q18" s="8">
        <v>53</v>
      </c>
      <c r="R18" s="8">
        <f t="shared" si="10"/>
        <v>8.8333333333333333E-2</v>
      </c>
      <c r="S18" s="8">
        <f t="shared" si="11"/>
        <v>4.4166666666666667E-2</v>
      </c>
      <c r="T18" s="8">
        <v>30360</v>
      </c>
      <c r="U18" s="8">
        <f t="shared" si="0"/>
        <v>30.36</v>
      </c>
      <c r="V18" s="5">
        <f t="shared" si="12"/>
        <v>50.6</v>
      </c>
      <c r="W18" s="5">
        <f t="shared" si="1"/>
        <v>5.0599999999999999E-2</v>
      </c>
      <c r="X18" s="5">
        <f t="shared" si="13"/>
        <v>2.53E-2</v>
      </c>
    </row>
    <row r="19" spans="1:24" ht="15" customHeight="1" x14ac:dyDescent="0.15">
      <c r="A19" s="7" t="s">
        <v>166</v>
      </c>
      <c r="B19" s="8">
        <v>400</v>
      </c>
      <c r="C19" s="8">
        <f t="shared" si="14"/>
        <v>0.66666666666666663</v>
      </c>
      <c r="D19" s="9" t="s">
        <v>306</v>
      </c>
      <c r="E19" s="8">
        <v>1000</v>
      </c>
      <c r="F19" s="8">
        <f t="shared" si="2"/>
        <v>1.6666666666666667</v>
      </c>
      <c r="G19" s="8">
        <f t="shared" si="3"/>
        <v>0.83333333333333337</v>
      </c>
      <c r="H19" s="8">
        <v>5.7</v>
      </c>
      <c r="I19" s="8">
        <f t="shared" si="4"/>
        <v>9.4999999999999998E-3</v>
      </c>
      <c r="J19" s="8">
        <f t="shared" si="5"/>
        <v>4.7499999999999999E-3</v>
      </c>
      <c r="K19" s="8">
        <v>62</v>
      </c>
      <c r="L19" s="8">
        <f t="shared" si="6"/>
        <v>0.10333333333333333</v>
      </c>
      <c r="M19" s="8">
        <f t="shared" si="7"/>
        <v>5.1666666666666666E-2</v>
      </c>
      <c r="N19" s="8">
        <v>81</v>
      </c>
      <c r="O19" s="8">
        <f t="shared" si="8"/>
        <v>0.13500000000000001</v>
      </c>
      <c r="P19" s="8">
        <f t="shared" si="9"/>
        <v>6.7500000000000004E-2</v>
      </c>
      <c r="Q19" s="8">
        <v>3.3</v>
      </c>
      <c r="R19" s="8">
        <f t="shared" si="10"/>
        <v>5.4999999999999997E-3</v>
      </c>
      <c r="S19" s="8">
        <f t="shared" si="11"/>
        <v>2.7499999999999998E-3</v>
      </c>
      <c r="T19" s="8">
        <v>3764</v>
      </c>
      <c r="U19" s="8">
        <f t="shared" si="0"/>
        <v>3.7639999999999998</v>
      </c>
      <c r="V19" s="5">
        <f t="shared" si="12"/>
        <v>6.2733333333333334</v>
      </c>
      <c r="W19" s="5">
        <f t="shared" si="1"/>
        <v>6.273333333333333E-3</v>
      </c>
      <c r="X19" s="5">
        <f t="shared" si="13"/>
        <v>3.1366666666666665E-3</v>
      </c>
    </row>
    <row r="20" spans="1:24" ht="15" customHeight="1" x14ac:dyDescent="0.15">
      <c r="A20" s="7" t="s">
        <v>161</v>
      </c>
      <c r="B20" s="8">
        <v>675</v>
      </c>
      <c r="C20" s="8">
        <f t="shared" si="14"/>
        <v>1.125</v>
      </c>
      <c r="D20" s="9" t="s">
        <v>301</v>
      </c>
      <c r="E20" s="8">
        <v>2117</v>
      </c>
      <c r="F20" s="8">
        <f t="shared" si="2"/>
        <v>3.5283333333333333</v>
      </c>
      <c r="G20" s="8">
        <f t="shared" si="3"/>
        <v>1.7641666666666667</v>
      </c>
      <c r="H20" s="8">
        <v>11</v>
      </c>
      <c r="I20" s="8">
        <f t="shared" si="4"/>
        <v>1.8333333333333333E-2</v>
      </c>
      <c r="J20" s="8">
        <f t="shared" si="5"/>
        <v>9.1666666666666667E-3</v>
      </c>
      <c r="K20" s="8">
        <v>161</v>
      </c>
      <c r="L20" s="8">
        <f t="shared" si="6"/>
        <v>0.26833333333333331</v>
      </c>
      <c r="M20" s="8">
        <f t="shared" si="7"/>
        <v>0.13416666666666666</v>
      </c>
      <c r="N20" s="8">
        <v>159</v>
      </c>
      <c r="O20" s="8">
        <f t="shared" si="8"/>
        <v>0.26500000000000001</v>
      </c>
      <c r="P20" s="8">
        <f t="shared" si="9"/>
        <v>0.13250000000000001</v>
      </c>
      <c r="Q20" s="8">
        <v>10.1</v>
      </c>
      <c r="R20" s="8">
        <f t="shared" si="10"/>
        <v>1.6833333333333332E-2</v>
      </c>
      <c r="S20" s="8">
        <f t="shared" si="11"/>
        <v>8.416666666666666E-3</v>
      </c>
      <c r="T20" s="8">
        <v>6352</v>
      </c>
      <c r="U20" s="8">
        <f t="shared" si="0"/>
        <v>6.3520000000000003</v>
      </c>
      <c r="V20" s="5">
        <f t="shared" si="12"/>
        <v>10.586666666666666</v>
      </c>
      <c r="W20" s="5">
        <f t="shared" si="1"/>
        <v>1.0586666666666666E-2</v>
      </c>
      <c r="X20" s="5">
        <f t="shared" si="13"/>
        <v>5.2933333333333331E-3</v>
      </c>
    </row>
    <row r="21" spans="1:24" s="12" customFormat="1" ht="15" customHeight="1" x14ac:dyDescent="0.2">
      <c r="A21" s="10"/>
      <c r="B21" s="10"/>
      <c r="C21" s="7"/>
      <c r="D21" s="11" t="s">
        <v>11</v>
      </c>
      <c r="E21" s="7">
        <v>44704</v>
      </c>
      <c r="F21" s="7">
        <f t="shared" si="2"/>
        <v>74.506666666666661</v>
      </c>
      <c r="G21" s="7">
        <f t="shared" si="3"/>
        <v>37.25333333333333</v>
      </c>
      <c r="H21" s="7">
        <v>57</v>
      </c>
      <c r="I21" s="7">
        <f t="shared" si="4"/>
        <v>9.5000000000000001E-2</v>
      </c>
      <c r="J21" s="7">
        <f t="shared" si="5"/>
        <v>4.7500000000000001E-2</v>
      </c>
      <c r="K21" s="7">
        <v>3196</v>
      </c>
      <c r="L21" s="7">
        <f t="shared" si="6"/>
        <v>5.3266666666666671</v>
      </c>
      <c r="M21" s="7">
        <f t="shared" si="7"/>
        <v>2.6633333333333336</v>
      </c>
      <c r="N21" s="7">
        <v>3521</v>
      </c>
      <c r="O21" s="7">
        <f t="shared" si="8"/>
        <v>5.8683333333333332</v>
      </c>
      <c r="P21" s="7">
        <f t="shared" si="9"/>
        <v>2.9341666666666666</v>
      </c>
      <c r="Q21" s="7">
        <v>128</v>
      </c>
      <c r="R21" s="7">
        <f t="shared" si="10"/>
        <v>0.21333333333333335</v>
      </c>
      <c r="S21" s="7">
        <f t="shared" si="11"/>
        <v>0.10666666666666667</v>
      </c>
      <c r="T21" s="7">
        <v>81276</v>
      </c>
      <c r="U21" s="7">
        <f t="shared" si="0"/>
        <v>81.275999999999996</v>
      </c>
      <c r="V21" s="12">
        <f t="shared" si="12"/>
        <v>135.46</v>
      </c>
      <c r="W21" s="12">
        <f t="shared" si="1"/>
        <v>0.13546</v>
      </c>
      <c r="X21" s="12">
        <f t="shared" si="13"/>
        <v>6.7729999999999999E-2</v>
      </c>
    </row>
    <row r="22" spans="1:24" ht="15" customHeight="1" x14ac:dyDescent="0.2">
      <c r="A22" s="6" t="s">
        <v>852</v>
      </c>
      <c r="B22" s="3"/>
      <c r="C22" s="8"/>
      <c r="D22" s="4"/>
      <c r="E22" s="3"/>
      <c r="F22" s="8"/>
      <c r="G22" s="8"/>
      <c r="H22" s="3"/>
      <c r="I22" s="8"/>
      <c r="J22" s="8"/>
      <c r="K22" s="3"/>
      <c r="L22" s="8"/>
      <c r="M22" s="8"/>
      <c r="N22" s="3"/>
      <c r="O22" s="8"/>
      <c r="P22" s="8"/>
      <c r="Q22" s="3"/>
      <c r="R22" s="8"/>
      <c r="S22" s="8"/>
      <c r="T22" s="3"/>
      <c r="U22" s="8"/>
    </row>
    <row r="23" spans="1:24" ht="15" customHeight="1" x14ac:dyDescent="0.15">
      <c r="A23" s="7" t="s">
        <v>7</v>
      </c>
      <c r="B23" s="8">
        <v>1000</v>
      </c>
      <c r="C23" s="8">
        <f t="shared" si="14"/>
        <v>1.6666666666666667</v>
      </c>
      <c r="D23" s="9" t="s">
        <v>227</v>
      </c>
      <c r="E23" s="8">
        <v>1073</v>
      </c>
      <c r="F23" s="8">
        <f t="shared" si="2"/>
        <v>1.7883333333333333</v>
      </c>
      <c r="G23" s="8">
        <f t="shared" si="3"/>
        <v>0.89416666666666667</v>
      </c>
      <c r="H23" s="8">
        <v>10</v>
      </c>
      <c r="I23" s="8">
        <f t="shared" si="4"/>
        <v>1.6666666666666666E-2</v>
      </c>
      <c r="J23" s="8">
        <f t="shared" si="5"/>
        <v>8.3333333333333332E-3</v>
      </c>
      <c r="K23" s="8">
        <v>184</v>
      </c>
      <c r="L23" s="8">
        <f t="shared" si="6"/>
        <v>0.30666666666666664</v>
      </c>
      <c r="M23" s="8">
        <f t="shared" si="7"/>
        <v>0.15333333333333332</v>
      </c>
      <c r="N23" s="8">
        <v>33</v>
      </c>
      <c r="O23" s="8">
        <f t="shared" si="8"/>
        <v>5.5E-2</v>
      </c>
      <c r="P23" s="8">
        <f t="shared" si="9"/>
        <v>2.75E-2</v>
      </c>
      <c r="Q23" s="8">
        <v>5.0999999999999996</v>
      </c>
      <c r="R23" s="8">
        <f t="shared" si="10"/>
        <v>8.4999999999999989E-3</v>
      </c>
      <c r="S23" s="8">
        <f t="shared" si="11"/>
        <v>4.2499999999999994E-3</v>
      </c>
      <c r="T23" s="8">
        <v>6116</v>
      </c>
      <c r="U23" s="8">
        <f t="shared" si="0"/>
        <v>6.1159999999999997</v>
      </c>
      <c r="V23" s="5">
        <f t="shared" si="12"/>
        <v>10.193333333333333</v>
      </c>
      <c r="W23" s="5">
        <f t="shared" si="1"/>
        <v>1.0193333333333334E-2</v>
      </c>
      <c r="X23" s="5">
        <f t="shared" si="13"/>
        <v>5.0966666666666669E-3</v>
      </c>
    </row>
    <row r="24" spans="1:24" s="12" customFormat="1" ht="15" customHeight="1" x14ac:dyDescent="0.2">
      <c r="A24" s="10"/>
      <c r="B24" s="10"/>
      <c r="C24" s="7"/>
      <c r="D24" s="11" t="s">
        <v>11</v>
      </c>
      <c r="E24" s="7">
        <v>1073</v>
      </c>
      <c r="F24" s="7">
        <f t="shared" si="2"/>
        <v>1.7883333333333333</v>
      </c>
      <c r="G24" s="7">
        <f t="shared" si="3"/>
        <v>0.89416666666666667</v>
      </c>
      <c r="H24" s="7">
        <v>10</v>
      </c>
      <c r="I24" s="7">
        <f t="shared" si="4"/>
        <v>1.6666666666666666E-2</v>
      </c>
      <c r="J24" s="7">
        <f t="shared" si="5"/>
        <v>8.3333333333333332E-3</v>
      </c>
      <c r="K24" s="7">
        <v>184</v>
      </c>
      <c r="L24" s="7">
        <f t="shared" si="6"/>
        <v>0.30666666666666664</v>
      </c>
      <c r="M24" s="7">
        <f t="shared" si="7"/>
        <v>0.15333333333333332</v>
      </c>
      <c r="N24" s="7">
        <v>33</v>
      </c>
      <c r="O24" s="7">
        <f t="shared" si="8"/>
        <v>5.5E-2</v>
      </c>
      <c r="P24" s="7">
        <f t="shared" si="9"/>
        <v>2.75E-2</v>
      </c>
      <c r="Q24" s="7">
        <v>5.0999999999999996</v>
      </c>
      <c r="R24" s="7">
        <f t="shared" si="10"/>
        <v>8.4999999999999989E-3</v>
      </c>
      <c r="S24" s="7">
        <f t="shared" si="11"/>
        <v>4.2499999999999994E-3</v>
      </c>
      <c r="T24" s="7">
        <v>6116</v>
      </c>
      <c r="U24" s="7">
        <f t="shared" si="0"/>
        <v>6.1159999999999997</v>
      </c>
      <c r="V24" s="12">
        <f t="shared" si="12"/>
        <v>10.193333333333333</v>
      </c>
      <c r="W24" s="12">
        <f t="shared" si="1"/>
        <v>1.0193333333333334E-2</v>
      </c>
      <c r="X24" s="12">
        <f t="shared" si="13"/>
        <v>5.0966666666666669E-3</v>
      </c>
    </row>
    <row r="25" spans="1:24" ht="15" customHeight="1" x14ac:dyDescent="0.2">
      <c r="A25" s="6" t="s">
        <v>853</v>
      </c>
      <c r="B25" s="3"/>
      <c r="C25" s="8"/>
      <c r="D25" s="4"/>
      <c r="E25" s="3"/>
      <c r="F25" s="8"/>
      <c r="G25" s="8"/>
      <c r="H25" s="3"/>
      <c r="I25" s="8"/>
      <c r="J25" s="8"/>
      <c r="K25" s="3"/>
      <c r="L25" s="8"/>
      <c r="M25" s="8"/>
      <c r="N25" s="3"/>
      <c r="O25" s="8"/>
      <c r="P25" s="8"/>
      <c r="Q25" s="3"/>
      <c r="R25" s="8"/>
      <c r="S25" s="8"/>
      <c r="T25" s="3"/>
      <c r="U25" s="8"/>
    </row>
    <row r="26" spans="1:24" ht="15" customHeight="1" x14ac:dyDescent="0.15">
      <c r="A26" s="7" t="s">
        <v>23</v>
      </c>
      <c r="B26" s="8">
        <v>100</v>
      </c>
      <c r="C26" s="8">
        <f t="shared" si="14"/>
        <v>0.16666666666666666</v>
      </c>
      <c r="D26" s="9" t="s">
        <v>235</v>
      </c>
      <c r="E26" s="8">
        <v>15</v>
      </c>
      <c r="F26" s="8">
        <f t="shared" si="2"/>
        <v>2.5000000000000001E-2</v>
      </c>
      <c r="G26" s="8">
        <f t="shared" si="3"/>
        <v>1.2500000000000001E-2</v>
      </c>
      <c r="H26" s="8">
        <v>0.4</v>
      </c>
      <c r="I26" s="8">
        <f t="shared" si="4"/>
        <v>6.6666666666666675E-4</v>
      </c>
      <c r="J26" s="8">
        <f t="shared" si="5"/>
        <v>3.3333333333333338E-4</v>
      </c>
      <c r="K26" s="8">
        <v>2</v>
      </c>
      <c r="L26" s="8">
        <f t="shared" si="6"/>
        <v>3.3333333333333335E-3</v>
      </c>
      <c r="M26" s="8">
        <f t="shared" si="7"/>
        <v>1.6666666666666668E-3</v>
      </c>
      <c r="N26" s="8">
        <v>0.6</v>
      </c>
      <c r="O26" s="8">
        <f t="shared" si="8"/>
        <v>1E-3</v>
      </c>
      <c r="P26" s="8">
        <f t="shared" si="9"/>
        <v>5.0000000000000001E-4</v>
      </c>
      <c r="Q26" s="8">
        <v>0.69030000000000002</v>
      </c>
      <c r="R26" s="8">
        <f t="shared" si="10"/>
        <v>1.1505E-3</v>
      </c>
      <c r="S26" s="8">
        <f t="shared" si="11"/>
        <v>5.7525000000000002E-4</v>
      </c>
      <c r="T26" s="8">
        <v>0</v>
      </c>
      <c r="U26" s="8">
        <f t="shared" si="0"/>
        <v>0</v>
      </c>
      <c r="V26" s="5">
        <f t="shared" si="12"/>
        <v>0</v>
      </c>
      <c r="W26" s="5">
        <f t="shared" si="1"/>
        <v>0</v>
      </c>
      <c r="X26" s="5">
        <f t="shared" si="13"/>
        <v>0</v>
      </c>
    </row>
    <row r="27" spans="1:24" ht="15" customHeight="1" x14ac:dyDescent="0.15">
      <c r="A27" s="7" t="s">
        <v>26</v>
      </c>
      <c r="B27" s="8">
        <v>4000</v>
      </c>
      <c r="C27" s="8">
        <f t="shared" si="14"/>
        <v>6.666666666666667</v>
      </c>
      <c r="D27" s="9" t="s">
        <v>27</v>
      </c>
      <c r="E27" s="8">
        <v>3604</v>
      </c>
      <c r="F27" s="8">
        <f t="shared" si="2"/>
        <v>6.0066666666666668</v>
      </c>
      <c r="G27" s="8">
        <f t="shared" si="3"/>
        <v>3.0033333333333334</v>
      </c>
      <c r="H27" s="8">
        <v>0</v>
      </c>
      <c r="I27" s="8">
        <f t="shared" si="4"/>
        <v>0</v>
      </c>
      <c r="J27" s="8">
        <f t="shared" si="5"/>
        <v>0</v>
      </c>
      <c r="K27" s="8">
        <v>784</v>
      </c>
      <c r="L27" s="8">
        <f t="shared" si="6"/>
        <v>1.3066666666666666</v>
      </c>
      <c r="M27" s="8">
        <f t="shared" si="7"/>
        <v>0.65333333333333332</v>
      </c>
      <c r="N27" s="8">
        <v>52</v>
      </c>
      <c r="O27" s="8">
        <f t="shared" si="8"/>
        <v>8.666666666666667E-2</v>
      </c>
      <c r="P27" s="8">
        <f t="shared" si="9"/>
        <v>4.3333333333333335E-2</v>
      </c>
      <c r="Q27" s="8">
        <v>17</v>
      </c>
      <c r="R27" s="8">
        <f t="shared" si="10"/>
        <v>2.8333333333333332E-2</v>
      </c>
      <c r="S27" s="8">
        <f t="shared" si="11"/>
        <v>1.4166666666666666E-2</v>
      </c>
      <c r="T27" s="8">
        <v>7896</v>
      </c>
      <c r="U27" s="8">
        <f t="shared" si="0"/>
        <v>7.8959999999999999</v>
      </c>
      <c r="V27" s="5">
        <f t="shared" si="12"/>
        <v>13.16</v>
      </c>
      <c r="W27" s="5">
        <f t="shared" si="1"/>
        <v>1.316E-2</v>
      </c>
      <c r="X27" s="5">
        <f t="shared" si="13"/>
        <v>6.5799999999999999E-3</v>
      </c>
    </row>
    <row r="28" spans="1:24" ht="15" customHeight="1" x14ac:dyDescent="0.15">
      <c r="A28" s="7" t="s">
        <v>25</v>
      </c>
      <c r="B28" s="8">
        <v>2000</v>
      </c>
      <c r="C28" s="8">
        <f t="shared" si="14"/>
        <v>3.3333333333333335</v>
      </c>
      <c r="D28" s="9" t="s">
        <v>236</v>
      </c>
      <c r="E28" s="8">
        <v>2172</v>
      </c>
      <c r="F28" s="8">
        <f t="shared" si="2"/>
        <v>3.62</v>
      </c>
      <c r="G28" s="8">
        <f t="shared" si="3"/>
        <v>1.81</v>
      </c>
      <c r="H28" s="8">
        <v>0</v>
      </c>
      <c r="I28" s="8">
        <f t="shared" si="4"/>
        <v>0</v>
      </c>
      <c r="J28" s="8">
        <f t="shared" si="5"/>
        <v>0</v>
      </c>
      <c r="K28" s="8">
        <v>498</v>
      </c>
      <c r="L28" s="8">
        <f t="shared" si="6"/>
        <v>0.83</v>
      </c>
      <c r="M28" s="8">
        <f t="shared" si="7"/>
        <v>0.41499999999999998</v>
      </c>
      <c r="N28" s="8">
        <v>20</v>
      </c>
      <c r="O28" s="8">
        <f t="shared" si="8"/>
        <v>3.3333333333333333E-2</v>
      </c>
      <c r="P28" s="8">
        <f t="shared" si="9"/>
        <v>1.6666666666666666E-2</v>
      </c>
      <c r="Q28" s="8">
        <v>4.2</v>
      </c>
      <c r="R28" s="8">
        <f t="shared" si="10"/>
        <v>7.0000000000000001E-3</v>
      </c>
      <c r="S28" s="8">
        <f t="shared" si="11"/>
        <v>3.5000000000000001E-3</v>
      </c>
      <c r="T28" s="8">
        <v>0</v>
      </c>
      <c r="U28" s="8">
        <f t="shared" si="0"/>
        <v>0</v>
      </c>
      <c r="V28" s="5">
        <f t="shared" si="12"/>
        <v>0</v>
      </c>
      <c r="W28" s="5">
        <f t="shared" si="1"/>
        <v>0</v>
      </c>
      <c r="X28" s="5">
        <f t="shared" si="13"/>
        <v>0</v>
      </c>
    </row>
    <row r="29" spans="1:24" ht="15" customHeight="1" x14ac:dyDescent="0.15">
      <c r="A29" s="7" t="s">
        <v>28</v>
      </c>
      <c r="B29" s="8">
        <v>6000</v>
      </c>
      <c r="C29" s="8">
        <f t="shared" si="14"/>
        <v>10</v>
      </c>
      <c r="D29" s="9" t="s">
        <v>237</v>
      </c>
      <c r="E29" s="8">
        <v>12996</v>
      </c>
      <c r="F29" s="8">
        <f t="shared" si="2"/>
        <v>21.66</v>
      </c>
      <c r="G29" s="8">
        <f t="shared" si="3"/>
        <v>10.83</v>
      </c>
      <c r="H29" s="8">
        <v>0</v>
      </c>
      <c r="I29" s="8">
        <f t="shared" si="4"/>
        <v>0</v>
      </c>
      <c r="J29" s="8">
        <f t="shared" si="5"/>
        <v>0</v>
      </c>
      <c r="K29" s="8">
        <v>1224</v>
      </c>
      <c r="L29" s="8">
        <f t="shared" si="6"/>
        <v>2.04</v>
      </c>
      <c r="M29" s="8">
        <f t="shared" si="7"/>
        <v>1.02</v>
      </c>
      <c r="N29" s="8">
        <v>900</v>
      </c>
      <c r="O29" s="8">
        <f t="shared" si="8"/>
        <v>1.5</v>
      </c>
      <c r="P29" s="8">
        <f t="shared" si="9"/>
        <v>0.75</v>
      </c>
      <c r="Q29" s="8">
        <v>20.8</v>
      </c>
      <c r="R29" s="8">
        <f t="shared" si="10"/>
        <v>3.4666666666666665E-2</v>
      </c>
      <c r="S29" s="8">
        <f t="shared" si="11"/>
        <v>1.7333333333333333E-2</v>
      </c>
      <c r="T29" s="8">
        <v>13158</v>
      </c>
      <c r="U29" s="8">
        <f t="shared" si="0"/>
        <v>13.157999999999999</v>
      </c>
      <c r="V29" s="5">
        <f t="shared" si="12"/>
        <v>21.93</v>
      </c>
      <c r="W29" s="5">
        <f t="shared" si="1"/>
        <v>2.1929999999999998E-2</v>
      </c>
      <c r="X29" s="5">
        <f t="shared" si="13"/>
        <v>1.0964999999999999E-2</v>
      </c>
    </row>
    <row r="30" spans="1:24" ht="15" customHeight="1" x14ac:dyDescent="0.15">
      <c r="A30" s="7" t="s">
        <v>30</v>
      </c>
      <c r="B30" s="8">
        <v>2000</v>
      </c>
      <c r="C30" s="8">
        <f t="shared" si="14"/>
        <v>3.3333333333333335</v>
      </c>
      <c r="D30" s="9" t="s">
        <v>238</v>
      </c>
      <c r="E30" s="8">
        <v>3682</v>
      </c>
      <c r="F30" s="8">
        <f t="shared" si="2"/>
        <v>6.1366666666666667</v>
      </c>
      <c r="G30" s="8">
        <f t="shared" si="3"/>
        <v>3.0683333333333334</v>
      </c>
      <c r="H30" s="8">
        <v>10</v>
      </c>
      <c r="I30" s="8">
        <f t="shared" si="4"/>
        <v>1.6666666666666666E-2</v>
      </c>
      <c r="J30" s="8">
        <f t="shared" si="5"/>
        <v>8.3333333333333332E-3</v>
      </c>
      <c r="K30" s="8">
        <v>456</v>
      </c>
      <c r="L30" s="8">
        <f t="shared" si="6"/>
        <v>0.76</v>
      </c>
      <c r="M30" s="8">
        <f t="shared" si="7"/>
        <v>0.38</v>
      </c>
      <c r="N30" s="8">
        <v>202</v>
      </c>
      <c r="O30" s="8">
        <f t="shared" si="8"/>
        <v>0.33666666666666667</v>
      </c>
      <c r="P30" s="8">
        <f t="shared" si="9"/>
        <v>0.16833333333333333</v>
      </c>
      <c r="Q30" s="8">
        <v>6.9</v>
      </c>
      <c r="R30" s="8">
        <f t="shared" si="10"/>
        <v>1.15E-2</v>
      </c>
      <c r="S30" s="8">
        <f t="shared" si="11"/>
        <v>5.7499999999999999E-3</v>
      </c>
      <c r="T30" s="8">
        <v>4386</v>
      </c>
      <c r="U30" s="8">
        <f t="shared" si="0"/>
        <v>4.3860000000000001</v>
      </c>
      <c r="V30" s="5">
        <f t="shared" si="12"/>
        <v>7.31</v>
      </c>
      <c r="W30" s="5">
        <f t="shared" si="1"/>
        <v>7.3099999999999997E-3</v>
      </c>
      <c r="X30" s="5">
        <f t="shared" si="13"/>
        <v>3.6549999999999998E-3</v>
      </c>
    </row>
    <row r="31" spans="1:24" ht="15" customHeight="1" x14ac:dyDescent="0.15">
      <c r="A31" s="7" t="s">
        <v>31</v>
      </c>
      <c r="B31" s="8">
        <v>6000</v>
      </c>
      <c r="C31" s="8">
        <f t="shared" si="14"/>
        <v>10</v>
      </c>
      <c r="D31" s="9" t="s">
        <v>239</v>
      </c>
      <c r="E31" s="8">
        <v>4524</v>
      </c>
      <c r="F31" s="8">
        <f t="shared" si="2"/>
        <v>7.54</v>
      </c>
      <c r="G31" s="8">
        <f t="shared" si="3"/>
        <v>3.77</v>
      </c>
      <c r="H31" s="8">
        <v>0</v>
      </c>
      <c r="I31" s="8">
        <f t="shared" si="4"/>
        <v>0</v>
      </c>
      <c r="J31" s="8">
        <f t="shared" si="5"/>
        <v>0</v>
      </c>
      <c r="K31" s="8">
        <v>1050</v>
      </c>
      <c r="L31" s="8">
        <f t="shared" si="6"/>
        <v>1.75</v>
      </c>
      <c r="M31" s="8">
        <f t="shared" si="7"/>
        <v>0.875</v>
      </c>
      <c r="N31" s="8">
        <v>36</v>
      </c>
      <c r="O31" s="8">
        <f t="shared" si="8"/>
        <v>0.06</v>
      </c>
      <c r="P31" s="8">
        <f t="shared" si="9"/>
        <v>0.03</v>
      </c>
      <c r="Q31" s="8">
        <v>12.8</v>
      </c>
      <c r="R31" s="8">
        <f t="shared" si="10"/>
        <v>2.1333333333333336E-2</v>
      </c>
      <c r="S31" s="8">
        <f t="shared" si="11"/>
        <v>1.0666666666666668E-2</v>
      </c>
      <c r="T31" s="8">
        <v>16692</v>
      </c>
      <c r="U31" s="8">
        <f t="shared" si="0"/>
        <v>16.692</v>
      </c>
      <c r="V31" s="5">
        <f t="shared" si="12"/>
        <v>27.82</v>
      </c>
      <c r="W31" s="5">
        <f t="shared" si="1"/>
        <v>2.7820000000000001E-2</v>
      </c>
      <c r="X31" s="5">
        <f t="shared" si="13"/>
        <v>1.391E-2</v>
      </c>
    </row>
    <row r="32" spans="1:24" ht="15" customHeight="1" x14ac:dyDescent="0.15">
      <c r="A32" s="7" t="s">
        <v>34</v>
      </c>
      <c r="B32" s="8">
        <v>6000</v>
      </c>
      <c r="C32" s="8">
        <f t="shared" si="14"/>
        <v>10</v>
      </c>
      <c r="D32" s="9" t="s">
        <v>240</v>
      </c>
      <c r="E32" s="8">
        <v>5503</v>
      </c>
      <c r="F32" s="8">
        <f t="shared" si="2"/>
        <v>9.1716666666666669</v>
      </c>
      <c r="G32" s="8">
        <f t="shared" si="3"/>
        <v>4.5858333333333334</v>
      </c>
      <c r="H32" s="8">
        <v>0</v>
      </c>
      <c r="I32" s="8">
        <f t="shared" si="4"/>
        <v>0</v>
      </c>
      <c r="J32" s="8">
        <f t="shared" si="5"/>
        <v>0</v>
      </c>
      <c r="K32" s="8">
        <v>1106</v>
      </c>
      <c r="L32" s="8">
        <f t="shared" si="6"/>
        <v>1.8433333333333333</v>
      </c>
      <c r="M32" s="8">
        <f t="shared" si="7"/>
        <v>0.92166666666666663</v>
      </c>
      <c r="N32" s="8">
        <v>120</v>
      </c>
      <c r="O32" s="8">
        <f t="shared" si="8"/>
        <v>0.2</v>
      </c>
      <c r="P32" s="8">
        <f t="shared" si="9"/>
        <v>0.1</v>
      </c>
      <c r="Q32" s="8">
        <v>19.600000000000001</v>
      </c>
      <c r="R32" s="8">
        <f t="shared" si="10"/>
        <v>3.266666666666667E-2</v>
      </c>
      <c r="S32" s="8">
        <f t="shared" si="11"/>
        <v>1.6333333333333335E-2</v>
      </c>
      <c r="T32" s="8">
        <v>39144</v>
      </c>
      <c r="U32" s="8">
        <f t="shared" si="0"/>
        <v>39.143999999999998</v>
      </c>
      <c r="V32" s="5">
        <f t="shared" si="12"/>
        <v>65.239999999999995</v>
      </c>
      <c r="W32" s="5">
        <f t="shared" si="1"/>
        <v>6.5239999999999992E-2</v>
      </c>
      <c r="X32" s="5">
        <f t="shared" si="13"/>
        <v>3.2619999999999996E-2</v>
      </c>
    </row>
    <row r="33" spans="1:24" s="12" customFormat="1" ht="15" customHeight="1" x14ac:dyDescent="0.2">
      <c r="A33" s="10"/>
      <c r="B33" s="10"/>
      <c r="C33" s="7"/>
      <c r="D33" s="11" t="s">
        <v>11</v>
      </c>
      <c r="E33" s="7">
        <v>32496</v>
      </c>
      <c r="F33" s="7">
        <f t="shared" si="2"/>
        <v>54.16</v>
      </c>
      <c r="G33" s="7">
        <f t="shared" si="3"/>
        <v>27.08</v>
      </c>
      <c r="H33" s="7">
        <v>10.4</v>
      </c>
      <c r="I33" s="7">
        <f t="shared" si="4"/>
        <v>1.7333333333333333E-2</v>
      </c>
      <c r="J33" s="7">
        <f t="shared" si="5"/>
        <v>8.6666666666666663E-3</v>
      </c>
      <c r="K33" s="7">
        <v>5120</v>
      </c>
      <c r="L33" s="7">
        <f t="shared" si="6"/>
        <v>8.5333333333333332</v>
      </c>
      <c r="M33" s="7">
        <f t="shared" si="7"/>
        <v>4.2666666666666666</v>
      </c>
      <c r="N33" s="7">
        <v>1331</v>
      </c>
      <c r="O33" s="7">
        <f t="shared" si="8"/>
        <v>2.2183333333333333</v>
      </c>
      <c r="P33" s="7">
        <f t="shared" si="9"/>
        <v>1.1091666666666666</v>
      </c>
      <c r="Q33" s="7">
        <v>82</v>
      </c>
      <c r="R33" s="7">
        <f t="shared" si="10"/>
        <v>0.13666666666666666</v>
      </c>
      <c r="S33" s="7">
        <f t="shared" si="11"/>
        <v>6.8333333333333329E-2</v>
      </c>
      <c r="T33" s="7">
        <v>81276</v>
      </c>
      <c r="U33" s="7">
        <f t="shared" si="0"/>
        <v>81.275999999999996</v>
      </c>
      <c r="V33" s="12">
        <f t="shared" si="12"/>
        <v>135.46</v>
      </c>
      <c r="W33" s="12">
        <f t="shared" si="1"/>
        <v>0.13546</v>
      </c>
      <c r="X33" s="12">
        <f t="shared" si="13"/>
        <v>6.7729999999999999E-2</v>
      </c>
    </row>
    <row r="34" spans="1:24" ht="15" customHeight="1" x14ac:dyDescent="0.2">
      <c r="A34" s="6" t="s">
        <v>891</v>
      </c>
      <c r="B34" s="3"/>
      <c r="C34" s="8"/>
      <c r="D34" s="4"/>
      <c r="E34" s="3"/>
      <c r="F34" s="8"/>
      <c r="G34" s="8"/>
      <c r="H34" s="3"/>
      <c r="I34" s="8"/>
      <c r="J34" s="8"/>
      <c r="K34" s="3"/>
      <c r="L34" s="8"/>
      <c r="M34" s="8"/>
      <c r="N34" s="3"/>
      <c r="O34" s="8"/>
      <c r="P34" s="8"/>
      <c r="Q34" s="3"/>
      <c r="R34" s="8"/>
      <c r="S34" s="8"/>
      <c r="T34" s="3"/>
      <c r="U34" s="8"/>
    </row>
    <row r="35" spans="1:24" ht="15" customHeight="1" x14ac:dyDescent="0.15">
      <c r="A35" s="7" t="s">
        <v>16</v>
      </c>
      <c r="B35" s="8">
        <v>200</v>
      </c>
      <c r="C35" s="8">
        <f t="shared" si="14"/>
        <v>0.33333333333333331</v>
      </c>
      <c r="D35" s="9" t="s">
        <v>24</v>
      </c>
      <c r="E35" s="8">
        <v>32.700000000000003</v>
      </c>
      <c r="F35" s="8">
        <f t="shared" si="2"/>
        <v>5.4500000000000007E-2</v>
      </c>
      <c r="G35" s="8">
        <f t="shared" si="3"/>
        <v>2.7250000000000003E-2</v>
      </c>
      <c r="H35" s="8">
        <v>0</v>
      </c>
      <c r="I35" s="8">
        <f t="shared" si="4"/>
        <v>0</v>
      </c>
      <c r="J35" s="8">
        <f t="shared" si="5"/>
        <v>0</v>
      </c>
      <c r="K35" s="8">
        <v>4.5</v>
      </c>
      <c r="L35" s="8">
        <f t="shared" si="6"/>
        <v>7.4999999999999997E-3</v>
      </c>
      <c r="M35" s="8">
        <f t="shared" si="7"/>
        <v>3.7499999999999999E-3</v>
      </c>
      <c r="N35" s="8">
        <v>1.6</v>
      </c>
      <c r="O35" s="8">
        <f t="shared" si="8"/>
        <v>2.666666666666667E-3</v>
      </c>
      <c r="P35" s="8">
        <f t="shared" si="9"/>
        <v>1.3333333333333335E-3</v>
      </c>
      <c r="Q35" s="8">
        <v>4.1999999999999997E-3</v>
      </c>
      <c r="R35" s="8">
        <f t="shared" si="10"/>
        <v>6.9999999999999999E-6</v>
      </c>
      <c r="S35" s="8">
        <f t="shared" si="11"/>
        <v>3.4999999999999999E-6</v>
      </c>
      <c r="T35" s="8">
        <v>0</v>
      </c>
      <c r="U35" s="8">
        <f t="shared" si="0"/>
        <v>0</v>
      </c>
      <c r="V35" s="5">
        <f t="shared" si="12"/>
        <v>0</v>
      </c>
      <c r="W35" s="5">
        <f t="shared" si="1"/>
        <v>0</v>
      </c>
      <c r="X35" s="5">
        <f t="shared" si="13"/>
        <v>0</v>
      </c>
    </row>
    <row r="36" spans="1:24" ht="15" customHeight="1" x14ac:dyDescent="0.15">
      <c r="A36" s="7" t="s">
        <v>18</v>
      </c>
      <c r="B36" s="8">
        <v>52000</v>
      </c>
      <c r="C36" s="8">
        <f t="shared" si="14"/>
        <v>86.666666666666671</v>
      </c>
      <c r="D36" s="9" t="s">
        <v>232</v>
      </c>
      <c r="E36" s="8">
        <v>55068</v>
      </c>
      <c r="F36" s="8">
        <f t="shared" si="2"/>
        <v>91.78</v>
      </c>
      <c r="G36" s="8">
        <f t="shared" si="3"/>
        <v>45.89</v>
      </c>
      <c r="H36" s="8">
        <v>0</v>
      </c>
      <c r="I36" s="8">
        <f t="shared" si="4"/>
        <v>0</v>
      </c>
      <c r="J36" s="8">
        <f t="shared" si="5"/>
        <v>0</v>
      </c>
      <c r="K36" s="8">
        <v>12480</v>
      </c>
      <c r="L36" s="8">
        <f t="shared" si="6"/>
        <v>20.8</v>
      </c>
      <c r="M36" s="8">
        <f t="shared" si="7"/>
        <v>10.4</v>
      </c>
      <c r="N36" s="8">
        <v>572</v>
      </c>
      <c r="O36" s="8">
        <f t="shared" si="8"/>
        <v>0.95333333333333337</v>
      </c>
      <c r="P36" s="8">
        <f t="shared" si="9"/>
        <v>0.47666666666666668</v>
      </c>
      <c r="Q36" s="8">
        <v>135</v>
      </c>
      <c r="R36" s="8">
        <f t="shared" si="10"/>
        <v>0.22500000000000001</v>
      </c>
      <c r="S36" s="8">
        <f t="shared" si="11"/>
        <v>0.1125</v>
      </c>
      <c r="T36" s="8">
        <v>173170</v>
      </c>
      <c r="U36" s="8">
        <f t="shared" si="0"/>
        <v>173.17</v>
      </c>
      <c r="V36" s="5">
        <f t="shared" si="12"/>
        <v>288.61666666666667</v>
      </c>
      <c r="W36" s="5">
        <f t="shared" si="1"/>
        <v>0.28861666666666669</v>
      </c>
      <c r="X36" s="5">
        <f t="shared" si="13"/>
        <v>0.14430833333333334</v>
      </c>
    </row>
    <row r="37" spans="1:24" ht="15" customHeight="1" x14ac:dyDescent="0.15">
      <c r="A37" s="7" t="s">
        <v>19</v>
      </c>
      <c r="B37" s="8">
        <v>20000</v>
      </c>
      <c r="C37" s="8">
        <f t="shared" si="14"/>
        <v>33.333333333333336</v>
      </c>
      <c r="D37" s="9" t="s">
        <v>233</v>
      </c>
      <c r="E37" s="8">
        <v>25480</v>
      </c>
      <c r="F37" s="8">
        <f t="shared" si="2"/>
        <v>42.466666666666669</v>
      </c>
      <c r="G37" s="8">
        <f t="shared" si="3"/>
        <v>21.233333333333334</v>
      </c>
      <c r="H37" s="8">
        <v>0</v>
      </c>
      <c r="I37" s="8">
        <f t="shared" si="4"/>
        <v>0</v>
      </c>
      <c r="J37" s="8">
        <f t="shared" si="5"/>
        <v>0</v>
      </c>
      <c r="K37" s="8">
        <v>2680</v>
      </c>
      <c r="L37" s="8">
        <f t="shared" si="6"/>
        <v>4.4666666666666668</v>
      </c>
      <c r="M37" s="8">
        <f t="shared" si="7"/>
        <v>2.2333333333333334</v>
      </c>
      <c r="N37" s="8">
        <v>1640</v>
      </c>
      <c r="O37" s="8">
        <f t="shared" si="8"/>
        <v>2.7333333333333334</v>
      </c>
      <c r="P37" s="8">
        <f t="shared" si="9"/>
        <v>1.3666666666666667</v>
      </c>
      <c r="Q37" s="8">
        <v>52</v>
      </c>
      <c r="R37" s="8">
        <f t="shared" si="10"/>
        <v>8.666666666666667E-2</v>
      </c>
      <c r="S37" s="8">
        <f t="shared" si="11"/>
        <v>4.3333333333333335E-2</v>
      </c>
      <c r="T37" s="8">
        <v>66604</v>
      </c>
      <c r="U37" s="8">
        <f t="shared" si="0"/>
        <v>66.603999999999999</v>
      </c>
      <c r="V37" s="5">
        <f t="shared" si="12"/>
        <v>111.00666666666666</v>
      </c>
      <c r="W37" s="5">
        <f t="shared" si="1"/>
        <v>0.11100666666666666</v>
      </c>
      <c r="X37" s="5">
        <f t="shared" si="13"/>
        <v>5.5503333333333328E-2</v>
      </c>
    </row>
    <row r="38" spans="1:24" ht="15" customHeight="1" x14ac:dyDescent="0.15">
      <c r="A38" s="7" t="s">
        <v>20</v>
      </c>
      <c r="B38" s="8">
        <v>3000</v>
      </c>
      <c r="C38" s="8">
        <f t="shared" si="14"/>
        <v>5</v>
      </c>
      <c r="D38" s="9" t="s">
        <v>21</v>
      </c>
      <c r="E38" s="8">
        <v>5844</v>
      </c>
      <c r="F38" s="8">
        <f t="shared" si="2"/>
        <v>9.74</v>
      </c>
      <c r="G38" s="8">
        <f t="shared" si="3"/>
        <v>4.87</v>
      </c>
      <c r="H38" s="8">
        <v>0</v>
      </c>
      <c r="I38" s="8">
        <f t="shared" si="4"/>
        <v>0</v>
      </c>
      <c r="J38" s="8">
        <f t="shared" si="5"/>
        <v>0</v>
      </c>
      <c r="K38" s="8">
        <v>759</v>
      </c>
      <c r="L38" s="8">
        <f t="shared" si="6"/>
        <v>1.2649999999999999</v>
      </c>
      <c r="M38" s="8">
        <f t="shared" si="7"/>
        <v>0.63249999999999995</v>
      </c>
      <c r="N38" s="8">
        <v>312</v>
      </c>
      <c r="O38" s="8">
        <f t="shared" si="8"/>
        <v>0.52</v>
      </c>
      <c r="P38" s="8">
        <f t="shared" si="9"/>
        <v>0.26</v>
      </c>
      <c r="Q38" s="8">
        <v>12.3</v>
      </c>
      <c r="R38" s="8">
        <f t="shared" si="10"/>
        <v>2.0500000000000001E-2</v>
      </c>
      <c r="S38" s="8">
        <f t="shared" si="11"/>
        <v>1.025E-2</v>
      </c>
      <c r="T38" s="8">
        <v>12975</v>
      </c>
      <c r="U38" s="8">
        <f t="shared" si="0"/>
        <v>12.975</v>
      </c>
      <c r="V38" s="5">
        <f t="shared" si="12"/>
        <v>21.625</v>
      </c>
      <c r="W38" s="5">
        <f t="shared" si="1"/>
        <v>2.1624999999999998E-2</v>
      </c>
      <c r="X38" s="5">
        <f t="shared" si="13"/>
        <v>1.0812499999999999E-2</v>
      </c>
    </row>
    <row r="39" spans="1:24" ht="15" customHeight="1" x14ac:dyDescent="0.15">
      <c r="A39" s="7" t="s">
        <v>22</v>
      </c>
      <c r="B39" s="8">
        <v>5000</v>
      </c>
      <c r="C39" s="8">
        <f t="shared" si="14"/>
        <v>8.3333333333333339</v>
      </c>
      <c r="D39" s="9" t="s">
        <v>234</v>
      </c>
      <c r="E39" s="8">
        <v>5240</v>
      </c>
      <c r="F39" s="8">
        <f t="shared" si="2"/>
        <v>8.7333333333333325</v>
      </c>
      <c r="G39" s="8">
        <f t="shared" si="3"/>
        <v>4.3666666666666663</v>
      </c>
      <c r="H39" s="8">
        <v>0</v>
      </c>
      <c r="I39" s="8">
        <f t="shared" si="4"/>
        <v>0</v>
      </c>
      <c r="J39" s="8">
        <f t="shared" si="5"/>
        <v>0</v>
      </c>
      <c r="K39" s="8">
        <v>1220</v>
      </c>
      <c r="L39" s="8">
        <f t="shared" si="6"/>
        <v>2.0333333333333332</v>
      </c>
      <c r="M39" s="8">
        <f t="shared" si="7"/>
        <v>1.0166666666666666</v>
      </c>
      <c r="N39" s="8">
        <v>40</v>
      </c>
      <c r="O39" s="8">
        <f t="shared" si="8"/>
        <v>6.6666666666666666E-2</v>
      </c>
      <c r="P39" s="8">
        <f t="shared" si="9"/>
        <v>3.3333333333333333E-2</v>
      </c>
      <c r="Q39" s="8">
        <v>20.399999999999999</v>
      </c>
      <c r="R39" s="8">
        <f t="shared" si="10"/>
        <v>3.3999999999999996E-2</v>
      </c>
      <c r="S39" s="8">
        <f t="shared" si="11"/>
        <v>1.6999999999999998E-2</v>
      </c>
      <c r="T39" s="8">
        <v>21625</v>
      </c>
      <c r="U39" s="8">
        <f t="shared" si="0"/>
        <v>21.625</v>
      </c>
      <c r="V39" s="5">
        <f t="shared" si="12"/>
        <v>36.041666666666664</v>
      </c>
      <c r="W39" s="5">
        <f t="shared" si="1"/>
        <v>3.6041666666666666E-2</v>
      </c>
      <c r="X39" s="5">
        <f t="shared" si="13"/>
        <v>1.8020833333333333E-2</v>
      </c>
    </row>
    <row r="40" spans="1:24" s="12" customFormat="1" ht="15" customHeight="1" x14ac:dyDescent="0.2">
      <c r="A40" s="10"/>
      <c r="B40" s="10"/>
      <c r="C40" s="7"/>
      <c r="D40" s="11" t="s">
        <v>11</v>
      </c>
      <c r="E40" s="7">
        <v>91665</v>
      </c>
      <c r="F40" s="7">
        <f t="shared" si="2"/>
        <v>152.77500000000001</v>
      </c>
      <c r="G40" s="7">
        <f t="shared" si="3"/>
        <v>76.387500000000003</v>
      </c>
      <c r="H40" s="7">
        <v>0</v>
      </c>
      <c r="I40" s="7">
        <f t="shared" si="4"/>
        <v>0</v>
      </c>
      <c r="J40" s="7">
        <f t="shared" si="5"/>
        <v>0</v>
      </c>
      <c r="K40" s="7">
        <v>17144</v>
      </c>
      <c r="L40" s="7">
        <f t="shared" si="6"/>
        <v>28.573333333333334</v>
      </c>
      <c r="M40" s="7">
        <f t="shared" si="7"/>
        <v>14.286666666666667</v>
      </c>
      <c r="N40" s="7">
        <v>2566</v>
      </c>
      <c r="O40" s="7">
        <f t="shared" si="8"/>
        <v>4.2766666666666664</v>
      </c>
      <c r="P40" s="7">
        <f t="shared" si="9"/>
        <v>2.1383333333333332</v>
      </c>
      <c r="Q40" s="7">
        <v>220</v>
      </c>
      <c r="R40" s="7">
        <f t="shared" si="10"/>
        <v>0.36666666666666664</v>
      </c>
      <c r="S40" s="7">
        <f t="shared" si="11"/>
        <v>0.18333333333333332</v>
      </c>
      <c r="T40" s="7">
        <v>274374</v>
      </c>
      <c r="U40" s="7">
        <f t="shared" si="0"/>
        <v>274.37400000000002</v>
      </c>
      <c r="V40" s="12">
        <f t="shared" si="12"/>
        <v>457.29</v>
      </c>
      <c r="W40" s="12">
        <f t="shared" si="1"/>
        <v>0.45729000000000003</v>
      </c>
      <c r="X40" s="12">
        <f t="shared" si="13"/>
        <v>0.22864500000000001</v>
      </c>
    </row>
    <row r="41" spans="1:24" ht="15" customHeight="1" x14ac:dyDescent="0.2">
      <c r="A41" s="6" t="s">
        <v>854</v>
      </c>
      <c r="B41" s="3"/>
      <c r="C41" s="8"/>
      <c r="D41" s="4"/>
      <c r="E41" s="3"/>
      <c r="F41" s="8"/>
      <c r="G41" s="8"/>
      <c r="H41" s="3"/>
      <c r="I41" s="8"/>
      <c r="J41" s="8"/>
      <c r="K41" s="3"/>
      <c r="L41" s="8"/>
      <c r="M41" s="8"/>
      <c r="N41" s="3"/>
      <c r="O41" s="8"/>
      <c r="P41" s="8"/>
      <c r="Q41" s="3"/>
      <c r="R41" s="8"/>
      <c r="S41" s="8"/>
      <c r="T41" s="3"/>
      <c r="U41" s="8"/>
    </row>
    <row r="42" spans="1:24" ht="15" customHeight="1" x14ac:dyDescent="0.15">
      <c r="A42" s="7" t="s">
        <v>13</v>
      </c>
      <c r="B42" s="8">
        <v>16000</v>
      </c>
      <c r="C42" s="8">
        <f t="shared" si="14"/>
        <v>26.666666666666668</v>
      </c>
      <c r="D42" s="9" t="s">
        <v>230</v>
      </c>
      <c r="E42" s="8">
        <v>6912</v>
      </c>
      <c r="F42" s="8">
        <f t="shared" si="2"/>
        <v>11.52</v>
      </c>
      <c r="G42" s="8">
        <f t="shared" si="3"/>
        <v>5.76</v>
      </c>
      <c r="H42" s="8">
        <v>0</v>
      </c>
      <c r="I42" s="8">
        <f t="shared" si="4"/>
        <v>0</v>
      </c>
      <c r="J42" s="8">
        <f t="shared" si="5"/>
        <v>0</v>
      </c>
      <c r="K42" s="8">
        <v>1728</v>
      </c>
      <c r="L42" s="8">
        <f t="shared" si="6"/>
        <v>2.88</v>
      </c>
      <c r="M42" s="8">
        <f t="shared" si="7"/>
        <v>1.44</v>
      </c>
      <c r="N42" s="8">
        <v>0</v>
      </c>
      <c r="O42" s="8">
        <f t="shared" si="8"/>
        <v>0</v>
      </c>
      <c r="P42" s="8">
        <f t="shared" si="9"/>
        <v>0</v>
      </c>
      <c r="Q42" s="8">
        <v>55</v>
      </c>
      <c r="R42" s="8">
        <f t="shared" si="10"/>
        <v>9.166666666666666E-2</v>
      </c>
      <c r="S42" s="8">
        <f t="shared" si="11"/>
        <v>4.583333333333333E-2</v>
      </c>
      <c r="T42" s="8">
        <v>58112</v>
      </c>
      <c r="U42" s="8">
        <f t="shared" si="0"/>
        <v>58.112000000000002</v>
      </c>
      <c r="V42" s="5">
        <f t="shared" si="12"/>
        <v>96.853333333333339</v>
      </c>
      <c r="W42" s="5">
        <f t="shared" si="1"/>
        <v>9.6853333333333333E-2</v>
      </c>
      <c r="X42" s="5">
        <f t="shared" si="13"/>
        <v>4.8426666666666666E-2</v>
      </c>
    </row>
    <row r="43" spans="1:24" ht="15" customHeight="1" x14ac:dyDescent="0.15">
      <c r="A43" s="7" t="s">
        <v>14</v>
      </c>
      <c r="B43" s="8">
        <v>8000</v>
      </c>
      <c r="C43" s="8">
        <f t="shared" si="14"/>
        <v>13.333333333333334</v>
      </c>
      <c r="D43" s="9" t="s">
        <v>231</v>
      </c>
      <c r="E43" s="8">
        <v>27784</v>
      </c>
      <c r="F43" s="8">
        <f t="shared" si="2"/>
        <v>46.306666666666665</v>
      </c>
      <c r="G43" s="8">
        <f t="shared" si="3"/>
        <v>23.153333333333332</v>
      </c>
      <c r="H43" s="8">
        <v>0</v>
      </c>
      <c r="I43" s="8">
        <f t="shared" si="4"/>
        <v>0</v>
      </c>
      <c r="J43" s="8">
        <f t="shared" si="5"/>
        <v>0</v>
      </c>
      <c r="K43" s="8">
        <v>1312</v>
      </c>
      <c r="L43" s="8">
        <f t="shared" si="6"/>
        <v>2.1866666666666665</v>
      </c>
      <c r="M43" s="8">
        <f t="shared" si="7"/>
        <v>1.0933333333333333</v>
      </c>
      <c r="N43" s="8">
        <v>2504</v>
      </c>
      <c r="O43" s="8">
        <f t="shared" si="8"/>
        <v>4.1733333333333329</v>
      </c>
      <c r="P43" s="8">
        <f t="shared" si="9"/>
        <v>2.0866666666666664</v>
      </c>
      <c r="Q43" s="8">
        <v>27.7</v>
      </c>
      <c r="R43" s="8">
        <f t="shared" si="10"/>
        <v>4.6166666666666668E-2</v>
      </c>
      <c r="S43" s="8">
        <f t="shared" si="11"/>
        <v>2.3083333333333334E-2</v>
      </c>
      <c r="T43" s="8">
        <v>29056</v>
      </c>
      <c r="U43" s="8">
        <f t="shared" si="0"/>
        <v>29.056000000000001</v>
      </c>
      <c r="V43" s="5">
        <f t="shared" si="12"/>
        <v>48.426666666666669</v>
      </c>
      <c r="W43" s="5">
        <f t="shared" si="1"/>
        <v>4.8426666666666666E-2</v>
      </c>
      <c r="X43" s="5">
        <f t="shared" si="13"/>
        <v>2.4213333333333333E-2</v>
      </c>
    </row>
    <row r="44" spans="1:24" ht="15" customHeight="1" x14ac:dyDescent="0.15">
      <c r="A44" s="7" t="s">
        <v>15</v>
      </c>
      <c r="B44" s="8">
        <v>41000</v>
      </c>
      <c r="C44" s="8">
        <f t="shared" si="14"/>
        <v>68.333333333333329</v>
      </c>
      <c r="D44" s="9" t="s">
        <v>892</v>
      </c>
      <c r="E44" s="8">
        <v>53874</v>
      </c>
      <c r="F44" s="8">
        <f t="shared" si="2"/>
        <v>89.79</v>
      </c>
      <c r="G44" s="8">
        <f t="shared" si="3"/>
        <v>44.895000000000003</v>
      </c>
      <c r="H44" s="8">
        <v>0</v>
      </c>
      <c r="I44" s="8">
        <f t="shared" si="4"/>
        <v>0</v>
      </c>
      <c r="J44" s="8">
        <f t="shared" si="5"/>
        <v>0</v>
      </c>
      <c r="K44" s="8">
        <v>5166</v>
      </c>
      <c r="L44" s="8">
        <f t="shared" si="6"/>
        <v>8.61</v>
      </c>
      <c r="M44" s="8">
        <f t="shared" si="7"/>
        <v>4.3049999999999997</v>
      </c>
      <c r="N44" s="8">
        <v>3690</v>
      </c>
      <c r="O44" s="8">
        <f t="shared" si="8"/>
        <v>6.15</v>
      </c>
      <c r="P44" s="8">
        <f t="shared" si="9"/>
        <v>3.0750000000000002</v>
      </c>
      <c r="Q44" s="8">
        <v>142</v>
      </c>
      <c r="R44" s="8">
        <f t="shared" si="10"/>
        <v>0.23666666666666666</v>
      </c>
      <c r="S44" s="8">
        <f t="shared" si="11"/>
        <v>0.11833333333333333</v>
      </c>
      <c r="T44" s="8">
        <v>148912</v>
      </c>
      <c r="U44" s="8">
        <f t="shared" si="0"/>
        <v>148.91200000000001</v>
      </c>
      <c r="V44" s="5">
        <f t="shared" si="12"/>
        <v>248.18666666666667</v>
      </c>
      <c r="W44" s="5">
        <f t="shared" si="1"/>
        <v>0.24818666666666667</v>
      </c>
      <c r="X44" s="5">
        <f t="shared" si="13"/>
        <v>0.12409333333333333</v>
      </c>
    </row>
    <row r="45" spans="1:24" s="12" customFormat="1" ht="15" customHeight="1" x14ac:dyDescent="0.2">
      <c r="A45" s="10"/>
      <c r="B45" s="10"/>
      <c r="C45" s="7"/>
      <c r="D45" s="11" t="s">
        <v>11</v>
      </c>
      <c r="E45" s="7">
        <v>88570</v>
      </c>
      <c r="F45" s="7">
        <f t="shared" si="2"/>
        <v>147.61666666666667</v>
      </c>
      <c r="G45" s="7">
        <f t="shared" si="3"/>
        <v>73.808333333333337</v>
      </c>
      <c r="H45" s="7">
        <v>0</v>
      </c>
      <c r="I45" s="7">
        <f t="shared" si="4"/>
        <v>0</v>
      </c>
      <c r="J45" s="7">
        <f t="shared" si="5"/>
        <v>0</v>
      </c>
      <c r="K45" s="7">
        <v>8206</v>
      </c>
      <c r="L45" s="7">
        <f t="shared" si="6"/>
        <v>13.676666666666666</v>
      </c>
      <c r="M45" s="7">
        <f t="shared" si="7"/>
        <v>6.8383333333333329</v>
      </c>
      <c r="N45" s="7">
        <v>6194</v>
      </c>
      <c r="O45" s="7">
        <f t="shared" si="8"/>
        <v>10.323333333333334</v>
      </c>
      <c r="P45" s="7">
        <f t="shared" si="9"/>
        <v>5.1616666666666671</v>
      </c>
      <c r="Q45" s="7">
        <v>225</v>
      </c>
      <c r="R45" s="7">
        <f t="shared" si="10"/>
        <v>0.375</v>
      </c>
      <c r="S45" s="7">
        <f t="shared" si="11"/>
        <v>0.1875</v>
      </c>
      <c r="T45" s="7">
        <v>236080</v>
      </c>
      <c r="U45" s="7">
        <f t="shared" si="0"/>
        <v>236.08</v>
      </c>
      <c r="V45" s="12">
        <f t="shared" si="12"/>
        <v>393.46666666666664</v>
      </c>
      <c r="W45" s="12">
        <f t="shared" si="1"/>
        <v>0.39346666666666663</v>
      </c>
      <c r="X45" s="12">
        <f t="shared" si="13"/>
        <v>0.19673333333333332</v>
      </c>
    </row>
    <row r="46" spans="1:24" ht="15" customHeight="1" x14ac:dyDescent="0.2">
      <c r="A46" s="6" t="s">
        <v>855</v>
      </c>
      <c r="B46" s="3"/>
      <c r="C46" s="8"/>
      <c r="D46" s="4"/>
      <c r="E46" s="3"/>
      <c r="F46" s="8"/>
      <c r="G46" s="8"/>
      <c r="H46" s="3"/>
      <c r="I46" s="8"/>
      <c r="J46" s="8"/>
      <c r="K46" s="3"/>
      <c r="L46" s="8"/>
      <c r="M46" s="8"/>
      <c r="N46" s="3"/>
      <c r="O46" s="8"/>
      <c r="P46" s="8"/>
      <c r="Q46" s="3"/>
      <c r="R46" s="8"/>
      <c r="S46" s="8"/>
      <c r="T46" s="3"/>
      <c r="U46" s="8"/>
    </row>
    <row r="47" spans="1:24" ht="15" customHeight="1" x14ac:dyDescent="0.15">
      <c r="A47" s="7" t="s">
        <v>153</v>
      </c>
      <c r="B47" s="8">
        <v>900</v>
      </c>
      <c r="C47" s="8">
        <f t="shared" si="14"/>
        <v>1.5</v>
      </c>
      <c r="D47" s="9" t="s">
        <v>297</v>
      </c>
      <c r="E47" s="8">
        <v>750</v>
      </c>
      <c r="F47" s="8">
        <f t="shared" si="2"/>
        <v>1.25</v>
      </c>
      <c r="G47" s="8">
        <f t="shared" si="3"/>
        <v>0.625</v>
      </c>
      <c r="H47" s="8">
        <v>18</v>
      </c>
      <c r="I47" s="8">
        <f t="shared" si="4"/>
        <v>0.03</v>
      </c>
      <c r="J47" s="8">
        <f t="shared" si="5"/>
        <v>1.4999999999999999E-2</v>
      </c>
      <c r="K47" s="8">
        <v>73</v>
      </c>
      <c r="L47" s="8">
        <f t="shared" si="6"/>
        <v>0.12166666666666667</v>
      </c>
      <c r="M47" s="8">
        <f t="shared" si="7"/>
        <v>6.0833333333333336E-2</v>
      </c>
      <c r="N47" s="8">
        <v>43</v>
      </c>
      <c r="O47" s="8">
        <f t="shared" si="8"/>
        <v>7.166666666666667E-2</v>
      </c>
      <c r="P47" s="8">
        <f t="shared" si="9"/>
        <v>3.5833333333333335E-2</v>
      </c>
      <c r="Q47" s="8">
        <v>2</v>
      </c>
      <c r="R47" s="8">
        <f t="shared" si="10"/>
        <v>3.3333333333333335E-3</v>
      </c>
      <c r="S47" s="8">
        <f t="shared" si="11"/>
        <v>1.6666666666666668E-3</v>
      </c>
      <c r="T47" s="8">
        <v>2271</v>
      </c>
      <c r="U47" s="8">
        <f t="shared" si="0"/>
        <v>2.2709999999999999</v>
      </c>
      <c r="V47" s="5">
        <f t="shared" si="12"/>
        <v>3.7850000000000001</v>
      </c>
      <c r="W47" s="5">
        <f t="shared" si="1"/>
        <v>3.7850000000000002E-3</v>
      </c>
      <c r="X47" s="5">
        <f t="shared" si="13"/>
        <v>1.8925000000000001E-3</v>
      </c>
    </row>
    <row r="48" spans="1:24" s="12" customFormat="1" ht="15" customHeight="1" x14ac:dyDescent="0.2">
      <c r="A48" s="10"/>
      <c r="B48" s="10"/>
      <c r="C48" s="7"/>
      <c r="D48" s="11" t="s">
        <v>11</v>
      </c>
      <c r="E48" s="7">
        <v>750</v>
      </c>
      <c r="F48" s="7">
        <f t="shared" si="2"/>
        <v>1.25</v>
      </c>
      <c r="G48" s="7">
        <f t="shared" si="3"/>
        <v>0.625</v>
      </c>
      <c r="H48" s="7">
        <v>18</v>
      </c>
      <c r="I48" s="7">
        <f t="shared" si="4"/>
        <v>0.03</v>
      </c>
      <c r="J48" s="7">
        <f t="shared" si="5"/>
        <v>1.4999999999999999E-2</v>
      </c>
      <c r="K48" s="7">
        <v>73</v>
      </c>
      <c r="L48" s="7">
        <f t="shared" si="6"/>
        <v>0.12166666666666667</v>
      </c>
      <c r="M48" s="7">
        <f t="shared" si="7"/>
        <v>6.0833333333333336E-2</v>
      </c>
      <c r="N48" s="7">
        <v>43</v>
      </c>
      <c r="O48" s="7">
        <f t="shared" si="8"/>
        <v>7.166666666666667E-2</v>
      </c>
      <c r="P48" s="7">
        <f t="shared" si="9"/>
        <v>3.5833333333333335E-2</v>
      </c>
      <c r="Q48" s="7">
        <v>2</v>
      </c>
      <c r="R48" s="7">
        <f t="shared" si="10"/>
        <v>3.3333333333333335E-3</v>
      </c>
      <c r="S48" s="7">
        <f t="shared" si="11"/>
        <v>1.6666666666666668E-3</v>
      </c>
      <c r="T48" s="7">
        <v>2271</v>
      </c>
      <c r="U48" s="7">
        <f t="shared" si="0"/>
        <v>2.2709999999999999</v>
      </c>
      <c r="V48" s="12">
        <f t="shared" si="12"/>
        <v>3.7850000000000001</v>
      </c>
      <c r="W48" s="12">
        <f t="shared" si="1"/>
        <v>3.7850000000000002E-3</v>
      </c>
      <c r="X48" s="12">
        <f t="shared" si="13"/>
        <v>1.8925000000000001E-3</v>
      </c>
    </row>
    <row r="49" spans="1:24" ht="15" customHeight="1" x14ac:dyDescent="0.2">
      <c r="A49" s="6" t="s">
        <v>856</v>
      </c>
      <c r="B49" s="3"/>
      <c r="C49" s="8"/>
      <c r="D49" s="4"/>
      <c r="E49" s="3"/>
      <c r="F49" s="8"/>
      <c r="G49" s="8"/>
      <c r="H49" s="3"/>
      <c r="I49" s="8"/>
      <c r="J49" s="8"/>
      <c r="K49" s="3"/>
      <c r="L49" s="8"/>
      <c r="M49" s="8"/>
      <c r="N49" s="3"/>
      <c r="O49" s="8"/>
      <c r="P49" s="8"/>
      <c r="Q49" s="3"/>
      <c r="R49" s="8"/>
      <c r="S49" s="8"/>
      <c r="T49" s="3"/>
      <c r="U49" s="8"/>
    </row>
    <row r="50" spans="1:24" ht="15" customHeight="1" x14ac:dyDescent="0.15">
      <c r="A50" s="7" t="s">
        <v>208</v>
      </c>
      <c r="B50" s="8">
        <v>8000</v>
      </c>
      <c r="C50" s="8">
        <f t="shared" si="14"/>
        <v>13.333333333333334</v>
      </c>
      <c r="D50" s="9" t="s">
        <v>325</v>
      </c>
      <c r="E50" s="8">
        <v>48496</v>
      </c>
      <c r="F50" s="8">
        <f t="shared" si="2"/>
        <v>80.826666666666668</v>
      </c>
      <c r="G50" s="8">
        <f t="shared" si="3"/>
        <v>40.413333333333334</v>
      </c>
      <c r="H50" s="8">
        <v>976</v>
      </c>
      <c r="I50" s="8">
        <f t="shared" si="4"/>
        <v>1.6266666666666667</v>
      </c>
      <c r="J50" s="8">
        <f t="shared" si="5"/>
        <v>0.81333333333333335</v>
      </c>
      <c r="K50" s="8">
        <v>1824</v>
      </c>
      <c r="L50" s="8">
        <f t="shared" si="6"/>
        <v>3.04</v>
      </c>
      <c r="M50" s="8">
        <f t="shared" si="7"/>
        <v>1.52</v>
      </c>
      <c r="N50" s="8">
        <v>4144</v>
      </c>
      <c r="O50" s="8">
        <f t="shared" si="8"/>
        <v>6.9066666666666663</v>
      </c>
      <c r="P50" s="8">
        <f t="shared" si="9"/>
        <v>3.4533333333333331</v>
      </c>
      <c r="Q50" s="8">
        <v>6.6</v>
      </c>
      <c r="R50" s="8">
        <f t="shared" si="10"/>
        <v>1.0999999999999999E-2</v>
      </c>
      <c r="S50" s="8">
        <f t="shared" si="11"/>
        <v>5.4999999999999997E-3</v>
      </c>
      <c r="T50" s="8">
        <v>27024</v>
      </c>
      <c r="U50" s="8">
        <f t="shared" si="0"/>
        <v>27.024000000000001</v>
      </c>
      <c r="V50" s="5">
        <f t="shared" si="12"/>
        <v>45.04</v>
      </c>
      <c r="W50" s="5">
        <f t="shared" si="1"/>
        <v>4.5039999999999997E-2</v>
      </c>
      <c r="X50" s="5">
        <f t="shared" si="13"/>
        <v>2.2519999999999998E-2</v>
      </c>
    </row>
    <row r="51" spans="1:24" s="12" customFormat="1" ht="15" customHeight="1" x14ac:dyDescent="0.2">
      <c r="A51" s="10"/>
      <c r="B51" s="10"/>
      <c r="C51" s="7"/>
      <c r="D51" s="11" t="s">
        <v>11</v>
      </c>
      <c r="E51" s="7">
        <v>48496</v>
      </c>
      <c r="F51" s="7">
        <f t="shared" si="2"/>
        <v>80.826666666666668</v>
      </c>
      <c r="G51" s="7">
        <f t="shared" si="3"/>
        <v>40.413333333333334</v>
      </c>
      <c r="H51" s="7">
        <v>976</v>
      </c>
      <c r="I51" s="7">
        <f t="shared" si="4"/>
        <v>1.6266666666666667</v>
      </c>
      <c r="J51" s="7">
        <f t="shared" si="5"/>
        <v>0.81333333333333335</v>
      </c>
      <c r="K51" s="7">
        <v>1824</v>
      </c>
      <c r="L51" s="7">
        <f t="shared" si="6"/>
        <v>3.04</v>
      </c>
      <c r="M51" s="7">
        <f t="shared" si="7"/>
        <v>1.52</v>
      </c>
      <c r="N51" s="7">
        <v>4144</v>
      </c>
      <c r="O51" s="7">
        <f t="shared" si="8"/>
        <v>6.9066666666666663</v>
      </c>
      <c r="P51" s="7">
        <f t="shared" si="9"/>
        <v>3.4533333333333331</v>
      </c>
      <c r="Q51" s="7">
        <v>6.6</v>
      </c>
      <c r="R51" s="7">
        <f t="shared" si="10"/>
        <v>1.0999999999999999E-2</v>
      </c>
      <c r="S51" s="7">
        <f t="shared" si="11"/>
        <v>5.4999999999999997E-3</v>
      </c>
      <c r="T51" s="7">
        <v>27024</v>
      </c>
      <c r="U51" s="7">
        <f t="shared" si="0"/>
        <v>27.024000000000001</v>
      </c>
      <c r="V51" s="12">
        <f t="shared" si="12"/>
        <v>45.04</v>
      </c>
      <c r="W51" s="12">
        <f t="shared" si="1"/>
        <v>4.5039999999999997E-2</v>
      </c>
      <c r="X51" s="12">
        <f t="shared" si="13"/>
        <v>2.2519999999999998E-2</v>
      </c>
    </row>
    <row r="52" spans="1:24" ht="15" customHeight="1" x14ac:dyDescent="0.2">
      <c r="A52" s="6" t="s">
        <v>857</v>
      </c>
      <c r="B52" s="3"/>
      <c r="C52" s="8"/>
      <c r="D52" s="4"/>
      <c r="E52" s="3"/>
      <c r="F52" s="8"/>
      <c r="G52" s="8"/>
      <c r="H52" s="3"/>
      <c r="I52" s="8"/>
      <c r="J52" s="8"/>
      <c r="K52" s="3"/>
      <c r="L52" s="8"/>
      <c r="M52" s="8"/>
      <c r="N52" s="3"/>
      <c r="O52" s="8"/>
      <c r="P52" s="8"/>
      <c r="Q52" s="3"/>
      <c r="R52" s="8"/>
      <c r="S52" s="8"/>
      <c r="T52" s="3"/>
      <c r="U52" s="8"/>
    </row>
    <row r="53" spans="1:24" ht="15" customHeight="1" x14ac:dyDescent="0.15">
      <c r="A53" s="7" t="s">
        <v>148</v>
      </c>
      <c r="B53" s="8">
        <v>2000</v>
      </c>
      <c r="C53" s="8">
        <f t="shared" si="14"/>
        <v>3.3333333333333335</v>
      </c>
      <c r="D53" s="9" t="s">
        <v>149</v>
      </c>
      <c r="E53" s="8">
        <v>1480</v>
      </c>
      <c r="F53" s="8">
        <f t="shared" si="2"/>
        <v>2.4666666666666668</v>
      </c>
      <c r="G53" s="8">
        <f t="shared" si="3"/>
        <v>1.2333333333333334</v>
      </c>
      <c r="H53" s="8">
        <v>240</v>
      </c>
      <c r="I53" s="8">
        <f t="shared" si="4"/>
        <v>0.4</v>
      </c>
      <c r="J53" s="8">
        <f t="shared" si="5"/>
        <v>0.2</v>
      </c>
      <c r="K53" s="8">
        <v>100</v>
      </c>
      <c r="L53" s="8">
        <f t="shared" si="6"/>
        <v>0.16666666666666666</v>
      </c>
      <c r="M53" s="8">
        <f t="shared" si="7"/>
        <v>8.3333333333333329E-2</v>
      </c>
      <c r="N53" s="8">
        <v>14</v>
      </c>
      <c r="O53" s="8">
        <f t="shared" si="8"/>
        <v>2.3333333333333334E-2</v>
      </c>
      <c r="P53" s="8">
        <f t="shared" si="9"/>
        <v>1.1666666666666667E-2</v>
      </c>
      <c r="Q53" s="8">
        <v>1</v>
      </c>
      <c r="R53" s="8">
        <f t="shared" si="10"/>
        <v>1.6666666666666668E-3</v>
      </c>
      <c r="S53" s="8">
        <f t="shared" si="11"/>
        <v>8.3333333333333339E-4</v>
      </c>
      <c r="T53" s="8">
        <v>4036</v>
      </c>
      <c r="U53" s="8">
        <f t="shared" si="0"/>
        <v>4.0359999999999996</v>
      </c>
      <c r="V53" s="5">
        <f t="shared" si="12"/>
        <v>6.7266666666666666</v>
      </c>
      <c r="W53" s="5">
        <f t="shared" si="1"/>
        <v>6.7266666666666664E-3</v>
      </c>
      <c r="X53" s="5">
        <f t="shared" si="13"/>
        <v>3.3633333333333332E-3</v>
      </c>
    </row>
    <row r="54" spans="1:24" ht="15" customHeight="1" x14ac:dyDescent="0.15">
      <c r="A54" s="7" t="s">
        <v>150</v>
      </c>
      <c r="B54" s="8">
        <v>1000</v>
      </c>
      <c r="C54" s="8">
        <f t="shared" si="14"/>
        <v>1.6666666666666667</v>
      </c>
      <c r="D54" s="9" t="s">
        <v>151</v>
      </c>
      <c r="E54" s="8">
        <v>3050</v>
      </c>
      <c r="F54" s="8">
        <f t="shared" si="2"/>
        <v>5.083333333333333</v>
      </c>
      <c r="G54" s="8">
        <f t="shared" si="3"/>
        <v>2.5416666666666665</v>
      </c>
      <c r="H54" s="8">
        <v>466</v>
      </c>
      <c r="I54" s="8">
        <f t="shared" si="4"/>
        <v>0.77666666666666662</v>
      </c>
      <c r="J54" s="8">
        <f t="shared" si="5"/>
        <v>0.38833333333333331</v>
      </c>
      <c r="K54" s="8">
        <v>256</v>
      </c>
      <c r="L54" s="8">
        <f t="shared" si="6"/>
        <v>0.42666666666666669</v>
      </c>
      <c r="M54" s="8">
        <f t="shared" si="7"/>
        <v>0.21333333333333335</v>
      </c>
      <c r="N54" s="8">
        <v>18</v>
      </c>
      <c r="O54" s="8">
        <f t="shared" si="8"/>
        <v>0.03</v>
      </c>
      <c r="P54" s="8">
        <f t="shared" si="9"/>
        <v>1.4999999999999999E-2</v>
      </c>
      <c r="Q54" s="8">
        <v>1</v>
      </c>
      <c r="R54" s="8">
        <f t="shared" si="10"/>
        <v>1.6666666666666668E-3</v>
      </c>
      <c r="S54" s="8">
        <f t="shared" si="11"/>
        <v>8.3333333333333339E-4</v>
      </c>
      <c r="T54" s="8">
        <v>5874</v>
      </c>
      <c r="U54" s="8">
        <f t="shared" si="0"/>
        <v>5.8739999999999997</v>
      </c>
      <c r="V54" s="5">
        <f t="shared" si="12"/>
        <v>9.7899999999999991</v>
      </c>
      <c r="W54" s="5">
        <f t="shared" si="1"/>
        <v>9.7899999999999984E-3</v>
      </c>
      <c r="X54" s="5">
        <f t="shared" si="13"/>
        <v>4.8949999999999992E-3</v>
      </c>
    </row>
    <row r="55" spans="1:24" ht="15" customHeight="1" x14ac:dyDescent="0.15">
      <c r="A55" s="7" t="s">
        <v>152</v>
      </c>
      <c r="B55" s="8">
        <v>10000</v>
      </c>
      <c r="C55" s="8">
        <f t="shared" si="14"/>
        <v>16.666666666666668</v>
      </c>
      <c r="D55" s="9" t="s">
        <v>296</v>
      </c>
      <c r="E55" s="8">
        <v>8014</v>
      </c>
      <c r="F55" s="8">
        <f t="shared" si="2"/>
        <v>13.356666666666667</v>
      </c>
      <c r="G55" s="8">
        <f t="shared" si="3"/>
        <v>6.6783333333333337</v>
      </c>
      <c r="H55" s="8">
        <v>1391</v>
      </c>
      <c r="I55" s="8">
        <f t="shared" si="4"/>
        <v>2.3183333333333334</v>
      </c>
      <c r="J55" s="8">
        <f t="shared" si="5"/>
        <v>1.1591666666666667</v>
      </c>
      <c r="K55" s="8">
        <v>500</v>
      </c>
      <c r="L55" s="8">
        <f t="shared" si="6"/>
        <v>0.83333333333333337</v>
      </c>
      <c r="M55" s="8">
        <f t="shared" si="7"/>
        <v>0.41666666666666669</v>
      </c>
      <c r="N55" s="8">
        <v>50</v>
      </c>
      <c r="O55" s="8">
        <f t="shared" si="8"/>
        <v>8.3333333333333329E-2</v>
      </c>
      <c r="P55" s="8">
        <f t="shared" si="9"/>
        <v>4.1666666666666664E-2</v>
      </c>
      <c r="Q55" s="8">
        <v>14.5</v>
      </c>
      <c r="R55" s="8">
        <f t="shared" si="10"/>
        <v>2.4166666666666666E-2</v>
      </c>
      <c r="S55" s="8">
        <f t="shared" si="11"/>
        <v>1.2083333333333333E-2</v>
      </c>
      <c r="T55" s="8">
        <v>8010</v>
      </c>
      <c r="U55" s="8">
        <f t="shared" si="0"/>
        <v>8.01</v>
      </c>
      <c r="V55" s="5">
        <f t="shared" si="12"/>
        <v>13.35</v>
      </c>
      <c r="W55" s="5">
        <f t="shared" si="1"/>
        <v>1.3349999999999999E-2</v>
      </c>
      <c r="X55" s="5">
        <f t="shared" si="13"/>
        <v>6.6749999999999995E-3</v>
      </c>
    </row>
    <row r="56" spans="1:24" s="12" customFormat="1" ht="15" customHeight="1" x14ac:dyDescent="0.2">
      <c r="A56" s="10"/>
      <c r="B56" s="10"/>
      <c r="C56" s="7"/>
      <c r="D56" s="11" t="s">
        <v>11</v>
      </c>
      <c r="E56" s="7">
        <v>12544</v>
      </c>
      <c r="F56" s="7">
        <f t="shared" si="2"/>
        <v>20.906666666666666</v>
      </c>
      <c r="G56" s="7">
        <f t="shared" si="3"/>
        <v>10.453333333333333</v>
      </c>
      <c r="H56" s="7">
        <v>2097</v>
      </c>
      <c r="I56" s="7">
        <f t="shared" si="4"/>
        <v>3.4950000000000001</v>
      </c>
      <c r="J56" s="7">
        <f t="shared" si="5"/>
        <v>1.7475000000000001</v>
      </c>
      <c r="K56" s="7">
        <v>856</v>
      </c>
      <c r="L56" s="7">
        <f t="shared" si="6"/>
        <v>1.4266666666666667</v>
      </c>
      <c r="M56" s="7">
        <f t="shared" si="7"/>
        <v>0.71333333333333337</v>
      </c>
      <c r="N56" s="7">
        <v>82</v>
      </c>
      <c r="O56" s="7">
        <f t="shared" si="8"/>
        <v>0.13666666666666666</v>
      </c>
      <c r="P56" s="7">
        <f t="shared" si="9"/>
        <v>6.8333333333333329E-2</v>
      </c>
      <c r="Q56" s="7">
        <v>16.5</v>
      </c>
      <c r="R56" s="7">
        <f t="shared" si="10"/>
        <v>2.75E-2</v>
      </c>
      <c r="S56" s="7">
        <f t="shared" si="11"/>
        <v>1.375E-2</v>
      </c>
      <c r="T56" s="7">
        <v>17920</v>
      </c>
      <c r="U56" s="7">
        <f t="shared" si="0"/>
        <v>17.920000000000002</v>
      </c>
      <c r="V56" s="12">
        <f t="shared" si="12"/>
        <v>29.866666666666667</v>
      </c>
      <c r="W56" s="12">
        <f t="shared" si="1"/>
        <v>2.9866666666666666E-2</v>
      </c>
      <c r="X56" s="12">
        <f t="shared" si="13"/>
        <v>1.4933333333333333E-2</v>
      </c>
    </row>
    <row r="57" spans="1:24" ht="15" customHeight="1" x14ac:dyDescent="0.2">
      <c r="A57" s="6" t="s">
        <v>858</v>
      </c>
      <c r="B57" s="3"/>
      <c r="C57" s="8"/>
      <c r="D57" s="4"/>
      <c r="E57" s="3"/>
      <c r="F57" s="8"/>
      <c r="G57" s="8"/>
      <c r="H57" s="3"/>
      <c r="I57" s="8"/>
      <c r="J57" s="8"/>
      <c r="K57" s="3"/>
      <c r="L57" s="8"/>
      <c r="M57" s="8"/>
      <c r="N57" s="3"/>
      <c r="O57" s="8"/>
      <c r="P57" s="8"/>
      <c r="Q57" s="3"/>
      <c r="R57" s="8"/>
      <c r="S57" s="8"/>
      <c r="T57" s="3"/>
      <c r="U57" s="8"/>
    </row>
    <row r="58" spans="1:24" ht="15" customHeight="1" x14ac:dyDescent="0.15">
      <c r="A58" s="7" t="s">
        <v>44</v>
      </c>
      <c r="B58" s="8">
        <v>6000</v>
      </c>
      <c r="C58" s="8">
        <f t="shared" si="14"/>
        <v>10</v>
      </c>
      <c r="D58" s="9" t="s">
        <v>246</v>
      </c>
      <c r="E58" s="8">
        <v>4067</v>
      </c>
      <c r="F58" s="8">
        <f t="shared" si="2"/>
        <v>6.7783333333333333</v>
      </c>
      <c r="G58" s="8">
        <f t="shared" si="3"/>
        <v>3.3891666666666667</v>
      </c>
      <c r="H58" s="8">
        <v>604</v>
      </c>
      <c r="I58" s="8">
        <f t="shared" si="4"/>
        <v>1.0066666666666666</v>
      </c>
      <c r="J58" s="8">
        <f t="shared" si="5"/>
        <v>0.5033333333333333</v>
      </c>
      <c r="K58" s="8">
        <v>318</v>
      </c>
      <c r="L58" s="8">
        <f t="shared" si="6"/>
        <v>0.53</v>
      </c>
      <c r="M58" s="8">
        <f t="shared" si="7"/>
        <v>0.26500000000000001</v>
      </c>
      <c r="N58" s="8">
        <v>42</v>
      </c>
      <c r="O58" s="8">
        <f t="shared" si="8"/>
        <v>7.0000000000000007E-2</v>
      </c>
      <c r="P58" s="8">
        <f t="shared" si="9"/>
        <v>3.5000000000000003E-2</v>
      </c>
      <c r="Q58" s="8">
        <v>15.3</v>
      </c>
      <c r="R58" s="8">
        <f t="shared" si="10"/>
        <v>2.5500000000000002E-2</v>
      </c>
      <c r="S58" s="8">
        <f t="shared" si="11"/>
        <v>1.2750000000000001E-2</v>
      </c>
      <c r="T58" s="8">
        <v>11874</v>
      </c>
      <c r="U58" s="8">
        <f t="shared" si="0"/>
        <v>11.874000000000001</v>
      </c>
      <c r="V58" s="5">
        <f t="shared" si="12"/>
        <v>19.79</v>
      </c>
      <c r="W58" s="5">
        <f t="shared" si="1"/>
        <v>1.9789999999999999E-2</v>
      </c>
      <c r="X58" s="5">
        <f t="shared" si="13"/>
        <v>9.8949999999999993E-3</v>
      </c>
    </row>
    <row r="59" spans="1:24" ht="15" customHeight="1" x14ac:dyDescent="0.15">
      <c r="A59" s="7" t="s">
        <v>79</v>
      </c>
      <c r="B59" s="8">
        <v>6000</v>
      </c>
      <c r="C59" s="8">
        <f t="shared" si="14"/>
        <v>10</v>
      </c>
      <c r="D59" s="9" t="s">
        <v>264</v>
      </c>
      <c r="E59" s="8">
        <v>2086</v>
      </c>
      <c r="F59" s="8">
        <f t="shared" si="2"/>
        <v>3.4766666666666666</v>
      </c>
      <c r="G59" s="8">
        <f t="shared" si="3"/>
        <v>1.7383333333333333</v>
      </c>
      <c r="H59" s="8">
        <v>290</v>
      </c>
      <c r="I59" s="8">
        <f t="shared" si="4"/>
        <v>0.48333333333333334</v>
      </c>
      <c r="J59" s="8">
        <f t="shared" si="5"/>
        <v>0.24166666666666667</v>
      </c>
      <c r="K59" s="8">
        <v>204</v>
      </c>
      <c r="L59" s="8">
        <f t="shared" si="6"/>
        <v>0.34</v>
      </c>
      <c r="M59" s="8">
        <f t="shared" si="7"/>
        <v>0.17</v>
      </c>
      <c r="N59" s="8">
        <v>12</v>
      </c>
      <c r="O59" s="8">
        <f t="shared" si="8"/>
        <v>0.02</v>
      </c>
      <c r="P59" s="8">
        <f t="shared" si="9"/>
        <v>0.01</v>
      </c>
      <c r="Q59" s="8">
        <v>15.3</v>
      </c>
      <c r="R59" s="8">
        <f t="shared" si="10"/>
        <v>2.5500000000000002E-2</v>
      </c>
      <c r="S59" s="8">
        <f t="shared" si="11"/>
        <v>1.2750000000000001E-2</v>
      </c>
      <c r="T59" s="8">
        <v>11874</v>
      </c>
      <c r="U59" s="8">
        <f t="shared" si="0"/>
        <v>11.874000000000001</v>
      </c>
      <c r="V59" s="5">
        <f t="shared" si="12"/>
        <v>19.79</v>
      </c>
      <c r="W59" s="5">
        <f t="shared" si="1"/>
        <v>1.9789999999999999E-2</v>
      </c>
      <c r="X59" s="5">
        <f t="shared" si="13"/>
        <v>9.8949999999999993E-3</v>
      </c>
    </row>
    <row r="60" spans="1:24" s="12" customFormat="1" ht="15" customHeight="1" x14ac:dyDescent="0.2">
      <c r="A60" s="10"/>
      <c r="B60" s="10"/>
      <c r="C60" s="7"/>
      <c r="D60" s="11" t="s">
        <v>11</v>
      </c>
      <c r="E60" s="7">
        <v>6152</v>
      </c>
      <c r="F60" s="7">
        <f t="shared" si="2"/>
        <v>10.253333333333334</v>
      </c>
      <c r="G60" s="7">
        <f t="shared" si="3"/>
        <v>5.1266666666666669</v>
      </c>
      <c r="H60" s="7">
        <v>895</v>
      </c>
      <c r="I60" s="7">
        <f t="shared" si="4"/>
        <v>1.4916666666666667</v>
      </c>
      <c r="J60" s="7">
        <f t="shared" si="5"/>
        <v>0.74583333333333335</v>
      </c>
      <c r="K60" s="7">
        <v>522</v>
      </c>
      <c r="L60" s="7">
        <f t="shared" si="6"/>
        <v>0.87</v>
      </c>
      <c r="M60" s="7">
        <f t="shared" si="7"/>
        <v>0.435</v>
      </c>
      <c r="N60" s="7">
        <v>54</v>
      </c>
      <c r="O60" s="7">
        <f t="shared" si="8"/>
        <v>0.09</v>
      </c>
      <c r="P60" s="7">
        <f t="shared" si="9"/>
        <v>4.4999999999999998E-2</v>
      </c>
      <c r="Q60" s="7">
        <v>30.6</v>
      </c>
      <c r="R60" s="7">
        <f t="shared" si="10"/>
        <v>5.1000000000000004E-2</v>
      </c>
      <c r="S60" s="7">
        <f t="shared" si="11"/>
        <v>2.5500000000000002E-2</v>
      </c>
      <c r="T60" s="7">
        <v>23748</v>
      </c>
      <c r="U60" s="7">
        <f t="shared" si="0"/>
        <v>23.748000000000001</v>
      </c>
      <c r="V60" s="12">
        <f t="shared" si="12"/>
        <v>39.58</v>
      </c>
      <c r="W60" s="12">
        <f t="shared" si="1"/>
        <v>3.9579999999999997E-2</v>
      </c>
      <c r="X60" s="12">
        <f t="shared" si="13"/>
        <v>1.9789999999999999E-2</v>
      </c>
    </row>
    <row r="61" spans="1:24" ht="15" customHeight="1" x14ac:dyDescent="0.2">
      <c r="A61" s="6" t="s">
        <v>207</v>
      </c>
      <c r="B61" s="3"/>
      <c r="C61" s="8"/>
      <c r="D61" s="4"/>
      <c r="E61" s="3"/>
      <c r="F61" s="8"/>
      <c r="G61" s="8"/>
      <c r="H61" s="3"/>
      <c r="I61" s="8"/>
      <c r="J61" s="8"/>
      <c r="K61" s="3"/>
      <c r="L61" s="8"/>
      <c r="M61" s="8"/>
      <c r="N61" s="3"/>
      <c r="O61" s="8"/>
      <c r="P61" s="8"/>
      <c r="Q61" s="3"/>
      <c r="R61" s="8"/>
      <c r="S61" s="8"/>
      <c r="T61" s="3"/>
      <c r="U61" s="8"/>
    </row>
    <row r="62" spans="1:24" s="12" customFormat="1" ht="15" customHeight="1" x14ac:dyDescent="0.2">
      <c r="A62" s="10"/>
      <c r="B62" s="10"/>
      <c r="C62" s="7"/>
      <c r="D62" s="11" t="s">
        <v>11</v>
      </c>
      <c r="E62" s="10">
        <v>0</v>
      </c>
      <c r="F62" s="7">
        <v>0</v>
      </c>
      <c r="G62" s="7">
        <f t="shared" si="3"/>
        <v>0</v>
      </c>
      <c r="H62" s="10">
        <v>0</v>
      </c>
      <c r="I62" s="7">
        <v>0</v>
      </c>
      <c r="J62" s="7">
        <f t="shared" si="3"/>
        <v>0</v>
      </c>
      <c r="K62" s="10">
        <v>0</v>
      </c>
      <c r="L62" s="7">
        <v>0</v>
      </c>
      <c r="M62" s="7">
        <f t="shared" si="3"/>
        <v>0</v>
      </c>
      <c r="N62" s="10">
        <v>0</v>
      </c>
      <c r="O62" s="7">
        <v>0</v>
      </c>
      <c r="P62" s="7">
        <f t="shared" si="3"/>
        <v>0</v>
      </c>
      <c r="Q62" s="10">
        <v>0</v>
      </c>
      <c r="R62" s="7">
        <v>0</v>
      </c>
      <c r="S62" s="7">
        <f t="shared" si="3"/>
        <v>0</v>
      </c>
      <c r="T62" s="10">
        <v>0</v>
      </c>
      <c r="U62" s="7">
        <v>0</v>
      </c>
      <c r="V62" s="7">
        <f t="shared" si="3"/>
        <v>0</v>
      </c>
      <c r="W62" s="10">
        <v>0</v>
      </c>
      <c r="X62" s="7">
        <v>0</v>
      </c>
    </row>
    <row r="63" spans="1:24" ht="15" customHeight="1" x14ac:dyDescent="0.2">
      <c r="A63" s="6" t="s">
        <v>893</v>
      </c>
      <c r="B63" s="3"/>
      <c r="C63" s="8"/>
      <c r="D63" s="4"/>
      <c r="E63" s="3"/>
      <c r="F63" s="8"/>
      <c r="G63" s="8"/>
      <c r="H63" s="3"/>
      <c r="I63" s="8"/>
      <c r="J63" s="8"/>
      <c r="K63" s="3"/>
      <c r="L63" s="8"/>
      <c r="M63" s="8"/>
      <c r="N63" s="3"/>
      <c r="O63" s="8"/>
      <c r="P63" s="8"/>
      <c r="Q63" s="3"/>
      <c r="R63" s="8"/>
      <c r="S63" s="8"/>
      <c r="T63" s="3"/>
      <c r="U63" s="8"/>
    </row>
    <row r="64" spans="1:24" ht="15" customHeight="1" x14ac:dyDescent="0.15">
      <c r="A64" s="7" t="s">
        <v>197</v>
      </c>
      <c r="B64" s="8">
        <v>3000</v>
      </c>
      <c r="C64" s="8">
        <f t="shared" si="14"/>
        <v>5</v>
      </c>
      <c r="D64" s="9" t="s">
        <v>198</v>
      </c>
      <c r="E64" s="8">
        <v>10350</v>
      </c>
      <c r="F64" s="8">
        <f t="shared" si="2"/>
        <v>17.25</v>
      </c>
      <c r="G64" s="8">
        <f t="shared" si="3"/>
        <v>8.625</v>
      </c>
      <c r="H64" s="8">
        <v>2100</v>
      </c>
      <c r="I64" s="8">
        <f t="shared" si="4"/>
        <v>3.5</v>
      </c>
      <c r="J64" s="8">
        <f t="shared" si="5"/>
        <v>1.75</v>
      </c>
      <c r="K64" s="8">
        <v>420</v>
      </c>
      <c r="L64" s="8">
        <f t="shared" si="6"/>
        <v>0.7</v>
      </c>
      <c r="M64" s="8">
        <f t="shared" si="7"/>
        <v>0.35</v>
      </c>
      <c r="N64" s="8">
        <v>30</v>
      </c>
      <c r="O64" s="8">
        <f t="shared" si="8"/>
        <v>0.05</v>
      </c>
      <c r="P64" s="8">
        <f t="shared" si="9"/>
        <v>2.5000000000000001E-2</v>
      </c>
      <c r="Q64" s="8">
        <v>3</v>
      </c>
      <c r="R64" s="8">
        <f t="shared" si="10"/>
        <v>5.0000000000000001E-3</v>
      </c>
      <c r="S64" s="8">
        <f t="shared" si="11"/>
        <v>2.5000000000000001E-3</v>
      </c>
      <c r="T64" s="8">
        <v>3984</v>
      </c>
      <c r="U64" s="8">
        <f t="shared" si="0"/>
        <v>3.984</v>
      </c>
      <c r="V64" s="5">
        <f t="shared" si="12"/>
        <v>6.64</v>
      </c>
      <c r="W64" s="5">
        <f t="shared" si="1"/>
        <v>6.6400000000000001E-3</v>
      </c>
      <c r="X64" s="5">
        <f t="shared" si="13"/>
        <v>3.32E-3</v>
      </c>
    </row>
    <row r="65" spans="1:24" ht="15" customHeight="1" x14ac:dyDescent="0.15">
      <c r="A65" s="7" t="s">
        <v>200</v>
      </c>
      <c r="B65" s="8">
        <v>13000</v>
      </c>
      <c r="C65" s="8">
        <f t="shared" si="14"/>
        <v>21.666666666666668</v>
      </c>
      <c r="D65" s="9" t="s">
        <v>322</v>
      </c>
      <c r="E65" s="8">
        <v>43576</v>
      </c>
      <c r="F65" s="8">
        <f t="shared" si="2"/>
        <v>72.626666666666665</v>
      </c>
      <c r="G65" s="8">
        <f t="shared" si="3"/>
        <v>36.313333333333333</v>
      </c>
      <c r="H65" s="8">
        <v>8957</v>
      </c>
      <c r="I65" s="8">
        <f t="shared" si="4"/>
        <v>14.928333333333333</v>
      </c>
      <c r="J65" s="8">
        <f t="shared" si="5"/>
        <v>7.4641666666666664</v>
      </c>
      <c r="K65" s="8">
        <v>1469</v>
      </c>
      <c r="L65" s="8">
        <f t="shared" si="6"/>
        <v>2.4483333333333333</v>
      </c>
      <c r="M65" s="8">
        <f t="shared" si="7"/>
        <v>1.2241666666666666</v>
      </c>
      <c r="N65" s="8">
        <v>208</v>
      </c>
      <c r="O65" s="8">
        <f t="shared" si="8"/>
        <v>0.34666666666666668</v>
      </c>
      <c r="P65" s="8">
        <f t="shared" si="9"/>
        <v>0.17333333333333334</v>
      </c>
      <c r="Q65" s="8">
        <v>13.2</v>
      </c>
      <c r="R65" s="8">
        <f t="shared" si="10"/>
        <v>2.1999999999999999E-2</v>
      </c>
      <c r="S65" s="8">
        <f t="shared" si="11"/>
        <v>1.0999999999999999E-2</v>
      </c>
      <c r="T65" s="8">
        <v>17264</v>
      </c>
      <c r="U65" s="8">
        <f t="shared" si="0"/>
        <v>17.263999999999999</v>
      </c>
      <c r="V65" s="5">
        <f t="shared" si="12"/>
        <v>28.773333333333333</v>
      </c>
      <c r="W65" s="5">
        <f t="shared" si="1"/>
        <v>2.8773333333333335E-2</v>
      </c>
      <c r="X65" s="5">
        <f t="shared" si="13"/>
        <v>1.4386666666666667E-2</v>
      </c>
    </row>
    <row r="66" spans="1:24" ht="15" customHeight="1" x14ac:dyDescent="0.15">
      <c r="A66" s="7" t="s">
        <v>199</v>
      </c>
      <c r="B66" s="8">
        <v>8000</v>
      </c>
      <c r="C66" s="8">
        <f t="shared" si="14"/>
        <v>13.333333333333334</v>
      </c>
      <c r="D66" s="9" t="s">
        <v>321</v>
      </c>
      <c r="E66" s="8">
        <v>25806</v>
      </c>
      <c r="F66" s="8">
        <f t="shared" si="2"/>
        <v>43.01</v>
      </c>
      <c r="G66" s="8">
        <f t="shared" si="3"/>
        <v>21.504999999999999</v>
      </c>
      <c r="H66" s="8">
        <v>4994</v>
      </c>
      <c r="I66" s="8">
        <f t="shared" si="4"/>
        <v>8.3233333333333341</v>
      </c>
      <c r="J66" s="8">
        <f t="shared" si="5"/>
        <v>4.1616666666666671</v>
      </c>
      <c r="K66" s="8">
        <v>1008</v>
      </c>
      <c r="L66" s="8">
        <f t="shared" si="6"/>
        <v>1.68</v>
      </c>
      <c r="M66" s="8">
        <f t="shared" si="7"/>
        <v>0.84</v>
      </c>
      <c r="N66" s="8">
        <v>200</v>
      </c>
      <c r="O66" s="8">
        <f t="shared" si="8"/>
        <v>0.33333333333333331</v>
      </c>
      <c r="P66" s="8">
        <f t="shared" si="9"/>
        <v>0.16666666666666666</v>
      </c>
      <c r="Q66" s="8">
        <v>8.1</v>
      </c>
      <c r="R66" s="8">
        <f t="shared" si="10"/>
        <v>1.35E-2</v>
      </c>
      <c r="S66" s="8">
        <f t="shared" si="11"/>
        <v>6.7499999999999999E-3</v>
      </c>
      <c r="T66" s="8">
        <v>10624</v>
      </c>
      <c r="U66" s="8">
        <f t="shared" si="0"/>
        <v>10.624000000000001</v>
      </c>
      <c r="V66" s="5">
        <f t="shared" si="12"/>
        <v>17.706666666666667</v>
      </c>
      <c r="W66" s="5">
        <f t="shared" si="1"/>
        <v>1.7706666666666666E-2</v>
      </c>
      <c r="X66" s="5">
        <f t="shared" si="13"/>
        <v>8.8533333333333328E-3</v>
      </c>
    </row>
    <row r="67" spans="1:24" ht="15" customHeight="1" x14ac:dyDescent="0.15">
      <c r="A67" s="7" t="s">
        <v>201</v>
      </c>
      <c r="B67" s="8">
        <v>5000</v>
      </c>
      <c r="C67" s="8">
        <f t="shared" si="14"/>
        <v>8.3333333333333339</v>
      </c>
      <c r="D67" s="9" t="s">
        <v>323</v>
      </c>
      <c r="E67" s="8">
        <v>17945</v>
      </c>
      <c r="F67" s="8">
        <f t="shared" si="2"/>
        <v>29.908333333333335</v>
      </c>
      <c r="G67" s="8">
        <f t="shared" si="3"/>
        <v>14.954166666666667</v>
      </c>
      <c r="H67" s="8">
        <v>4230</v>
      </c>
      <c r="I67" s="8">
        <f t="shared" si="4"/>
        <v>7.05</v>
      </c>
      <c r="J67" s="8">
        <f t="shared" si="5"/>
        <v>3.5249999999999999</v>
      </c>
      <c r="K67" s="8">
        <v>200</v>
      </c>
      <c r="L67" s="8">
        <f t="shared" si="6"/>
        <v>0.33333333333333331</v>
      </c>
      <c r="M67" s="8">
        <f t="shared" si="7"/>
        <v>0.16666666666666666</v>
      </c>
      <c r="N67" s="8">
        <v>25</v>
      </c>
      <c r="O67" s="8">
        <f t="shared" si="8"/>
        <v>4.1666666666666664E-2</v>
      </c>
      <c r="P67" s="8">
        <f t="shared" si="9"/>
        <v>2.0833333333333332E-2</v>
      </c>
      <c r="Q67" s="8">
        <v>5.9</v>
      </c>
      <c r="R67" s="8">
        <f t="shared" si="10"/>
        <v>9.8333333333333345E-3</v>
      </c>
      <c r="S67" s="8">
        <f t="shared" si="11"/>
        <v>4.9166666666666673E-3</v>
      </c>
      <c r="T67" s="8">
        <v>9245</v>
      </c>
      <c r="U67" s="8">
        <f t="shared" si="0"/>
        <v>9.2449999999999992</v>
      </c>
      <c r="V67" s="5">
        <f t="shared" si="12"/>
        <v>15.408333333333333</v>
      </c>
      <c r="W67" s="5">
        <f t="shared" si="1"/>
        <v>1.5408333333333333E-2</v>
      </c>
      <c r="X67" s="5">
        <f t="shared" si="13"/>
        <v>7.7041666666666665E-3</v>
      </c>
    </row>
    <row r="68" spans="1:24" ht="15" customHeight="1" x14ac:dyDescent="0.15">
      <c r="A68" s="7" t="s">
        <v>202</v>
      </c>
      <c r="B68" s="8">
        <v>5000</v>
      </c>
      <c r="C68" s="8">
        <f t="shared" si="14"/>
        <v>8.3333333333333339</v>
      </c>
      <c r="D68" s="9" t="s">
        <v>84</v>
      </c>
      <c r="E68" s="8">
        <v>15946</v>
      </c>
      <c r="F68" s="8">
        <f t="shared" si="2"/>
        <v>26.576666666666668</v>
      </c>
      <c r="G68" s="8">
        <f t="shared" si="3"/>
        <v>13.288333333333334</v>
      </c>
      <c r="H68" s="8">
        <v>3182</v>
      </c>
      <c r="I68" s="8">
        <f t="shared" si="4"/>
        <v>5.3033333333333337</v>
      </c>
      <c r="J68" s="8">
        <f t="shared" si="5"/>
        <v>2.6516666666666668</v>
      </c>
      <c r="K68" s="8">
        <v>580</v>
      </c>
      <c r="L68" s="8">
        <f t="shared" si="6"/>
        <v>0.96666666666666667</v>
      </c>
      <c r="M68" s="8">
        <f t="shared" si="7"/>
        <v>0.48333333333333334</v>
      </c>
      <c r="N68" s="8">
        <v>100</v>
      </c>
      <c r="O68" s="8">
        <f t="shared" si="8"/>
        <v>0.16666666666666666</v>
      </c>
      <c r="P68" s="8">
        <f t="shared" si="9"/>
        <v>8.3333333333333329E-2</v>
      </c>
      <c r="Q68" s="8">
        <v>5.9</v>
      </c>
      <c r="R68" s="8">
        <f t="shared" si="10"/>
        <v>9.8333333333333345E-3</v>
      </c>
      <c r="S68" s="8">
        <f t="shared" si="11"/>
        <v>4.9166666666666673E-3</v>
      </c>
      <c r="T68" s="8">
        <v>9245</v>
      </c>
      <c r="U68" s="8">
        <f t="shared" si="0"/>
        <v>9.2449999999999992</v>
      </c>
      <c r="V68" s="5">
        <f t="shared" si="12"/>
        <v>15.408333333333333</v>
      </c>
      <c r="W68" s="5">
        <f t="shared" si="1"/>
        <v>1.5408333333333333E-2</v>
      </c>
      <c r="X68" s="5">
        <f t="shared" si="13"/>
        <v>7.7041666666666665E-3</v>
      </c>
    </row>
    <row r="69" spans="1:24" s="12" customFormat="1" ht="15" customHeight="1" x14ac:dyDescent="0.2">
      <c r="A69" s="10"/>
      <c r="B69" s="10"/>
      <c r="C69" s="7"/>
      <c r="D69" s="11" t="s">
        <v>11</v>
      </c>
      <c r="E69" s="7">
        <v>113623</v>
      </c>
      <c r="F69" s="7">
        <f t="shared" si="2"/>
        <v>189.37166666666667</v>
      </c>
      <c r="G69" s="7">
        <f t="shared" si="3"/>
        <v>94.685833333333335</v>
      </c>
      <c r="H69" s="7">
        <v>23462</v>
      </c>
      <c r="I69" s="7">
        <f t="shared" si="4"/>
        <v>39.103333333333332</v>
      </c>
      <c r="J69" s="7">
        <f t="shared" si="5"/>
        <v>19.551666666666666</v>
      </c>
      <c r="K69" s="7">
        <v>3677</v>
      </c>
      <c r="L69" s="7">
        <f t="shared" si="6"/>
        <v>6.128333333333333</v>
      </c>
      <c r="M69" s="7">
        <f t="shared" si="7"/>
        <v>3.0641666666666665</v>
      </c>
      <c r="N69" s="7">
        <v>563</v>
      </c>
      <c r="O69" s="7">
        <f t="shared" si="8"/>
        <v>0.93833333333333335</v>
      </c>
      <c r="P69" s="7">
        <f t="shared" si="9"/>
        <v>0.46916666666666668</v>
      </c>
      <c r="Q69" s="7">
        <v>36.1</v>
      </c>
      <c r="R69" s="7">
        <f t="shared" si="10"/>
        <v>6.0166666666666667E-2</v>
      </c>
      <c r="S69" s="7">
        <f t="shared" si="11"/>
        <v>3.0083333333333333E-2</v>
      </c>
      <c r="T69" s="7">
        <v>50362</v>
      </c>
      <c r="U69" s="7">
        <f t="shared" ref="U69:U132" si="15">SUM(T69/1000)</f>
        <v>50.362000000000002</v>
      </c>
      <c r="V69" s="12">
        <f t="shared" si="12"/>
        <v>83.936666666666667</v>
      </c>
      <c r="W69" s="12">
        <f t="shared" ref="W69:W132" si="16">SUM(V69/1000)</f>
        <v>8.3936666666666673E-2</v>
      </c>
      <c r="X69" s="12">
        <f t="shared" si="13"/>
        <v>4.1968333333333337E-2</v>
      </c>
    </row>
    <row r="70" spans="1:24" ht="15" customHeight="1" x14ac:dyDescent="0.2">
      <c r="A70" s="6" t="s">
        <v>860</v>
      </c>
      <c r="B70" s="3"/>
      <c r="C70" s="8"/>
      <c r="D70" s="4"/>
      <c r="E70" s="3"/>
      <c r="F70" s="8"/>
      <c r="G70" s="8"/>
      <c r="H70" s="3"/>
      <c r="I70" s="8"/>
      <c r="J70" s="8"/>
      <c r="K70" s="3"/>
      <c r="L70" s="8"/>
      <c r="M70" s="8"/>
      <c r="N70" s="3"/>
      <c r="O70" s="8"/>
      <c r="P70" s="8"/>
      <c r="Q70" s="3"/>
      <c r="R70" s="8"/>
      <c r="S70" s="8"/>
      <c r="T70" s="3"/>
      <c r="U70" s="8"/>
    </row>
    <row r="71" spans="1:24" ht="15" customHeight="1" x14ac:dyDescent="0.15">
      <c r="A71" s="7" t="s">
        <v>159</v>
      </c>
      <c r="B71" s="8">
        <v>1500</v>
      </c>
      <c r="C71" s="8">
        <f t="shared" si="14"/>
        <v>2.5</v>
      </c>
      <c r="D71" s="9" t="s">
        <v>300</v>
      </c>
      <c r="E71" s="8">
        <v>11167</v>
      </c>
      <c r="F71" s="8">
        <f t="shared" ref="F71:F133" si="17">SUM(E71/4/150)</f>
        <v>18.611666666666668</v>
      </c>
      <c r="G71" s="8">
        <f t="shared" ref="G71:G133" si="18">SUM(F71/2)</f>
        <v>9.3058333333333341</v>
      </c>
      <c r="H71" s="8">
        <v>8.6</v>
      </c>
      <c r="I71" s="8">
        <f t="shared" ref="I71:I133" si="19">SUM(H71/4/150)</f>
        <v>1.4333333333333333E-2</v>
      </c>
      <c r="J71" s="8">
        <f t="shared" ref="J71:J133" si="20">SUM(I71/2)</f>
        <v>7.1666666666666667E-3</v>
      </c>
      <c r="K71" s="8">
        <v>9</v>
      </c>
      <c r="L71" s="8">
        <f t="shared" ref="L71:L133" si="21">SUM(K71/4/150)</f>
        <v>1.4999999999999999E-2</v>
      </c>
      <c r="M71" s="8">
        <f t="shared" ref="M71:M133" si="22">SUM(L71/2)</f>
        <v>7.4999999999999997E-3</v>
      </c>
      <c r="N71" s="8">
        <v>1233</v>
      </c>
      <c r="O71" s="8">
        <f t="shared" ref="O71:O133" si="23">SUM(N71/4/150)</f>
        <v>2.0550000000000002</v>
      </c>
      <c r="P71" s="8">
        <f t="shared" ref="P71:P133" si="24">SUM(O71/2)</f>
        <v>1.0275000000000001</v>
      </c>
      <c r="Q71" s="8">
        <v>13.5</v>
      </c>
      <c r="R71" s="8">
        <f t="shared" ref="R71:R133" si="25">SUM(Q71/4/150)</f>
        <v>2.2499999999999999E-2</v>
      </c>
      <c r="S71" s="8">
        <f t="shared" ref="S71:S133" si="26">SUM(R71/2)</f>
        <v>1.125E-2</v>
      </c>
      <c r="T71" s="8">
        <v>8330</v>
      </c>
      <c r="U71" s="8">
        <f t="shared" si="15"/>
        <v>8.33</v>
      </c>
      <c r="V71" s="5">
        <f t="shared" ref="V71:V133" si="27">SUM(T71/4/150)</f>
        <v>13.883333333333333</v>
      </c>
      <c r="W71" s="5">
        <f t="shared" si="16"/>
        <v>1.3883333333333333E-2</v>
      </c>
      <c r="X71" s="5">
        <f t="shared" ref="X71:X133" si="28">SUM(W71/2)</f>
        <v>6.9416666666666663E-3</v>
      </c>
    </row>
    <row r="72" spans="1:24" ht="15" customHeight="1" x14ac:dyDescent="0.15">
      <c r="A72" s="7" t="s">
        <v>163</v>
      </c>
      <c r="B72" s="8">
        <v>20000</v>
      </c>
      <c r="C72" s="8">
        <f t="shared" ref="C72:C135" si="29">SUM(B72/4/150)</f>
        <v>33.333333333333336</v>
      </c>
      <c r="D72" s="9" t="s">
        <v>303</v>
      </c>
      <c r="E72" s="8">
        <v>23480</v>
      </c>
      <c r="F72" s="8">
        <f t="shared" si="17"/>
        <v>39.133333333333333</v>
      </c>
      <c r="G72" s="8">
        <f t="shared" si="18"/>
        <v>19.566666666666666</v>
      </c>
      <c r="H72" s="8">
        <v>760</v>
      </c>
      <c r="I72" s="8">
        <f t="shared" si="19"/>
        <v>1.2666666666666666</v>
      </c>
      <c r="J72" s="8">
        <f t="shared" si="20"/>
        <v>0.6333333333333333</v>
      </c>
      <c r="K72" s="8">
        <v>1960</v>
      </c>
      <c r="L72" s="8">
        <f t="shared" si="21"/>
        <v>3.2666666666666666</v>
      </c>
      <c r="M72" s="8">
        <f t="shared" si="22"/>
        <v>1.6333333333333333</v>
      </c>
      <c r="N72" s="8">
        <v>1400</v>
      </c>
      <c r="O72" s="8">
        <f t="shared" si="23"/>
        <v>2.3333333333333335</v>
      </c>
      <c r="P72" s="8">
        <f t="shared" si="24"/>
        <v>1.1666666666666667</v>
      </c>
      <c r="Q72" s="8">
        <v>40</v>
      </c>
      <c r="R72" s="8">
        <f t="shared" si="25"/>
        <v>6.6666666666666666E-2</v>
      </c>
      <c r="S72" s="8">
        <f t="shared" si="26"/>
        <v>3.3333333333333333E-2</v>
      </c>
      <c r="T72" s="8">
        <v>33180</v>
      </c>
      <c r="U72" s="8">
        <f t="shared" si="15"/>
        <v>33.18</v>
      </c>
      <c r="V72" s="5">
        <f t="shared" si="27"/>
        <v>55.3</v>
      </c>
      <c r="W72" s="5">
        <f t="shared" si="16"/>
        <v>5.5299999999999995E-2</v>
      </c>
      <c r="X72" s="5">
        <f t="shared" si="28"/>
        <v>2.7649999999999997E-2</v>
      </c>
    </row>
    <row r="73" spans="1:24" ht="15" customHeight="1" x14ac:dyDescent="0.15">
      <c r="A73" s="7" t="s">
        <v>162</v>
      </c>
      <c r="B73" s="8">
        <v>98900</v>
      </c>
      <c r="C73" s="8">
        <f t="shared" si="29"/>
        <v>164.83333333333334</v>
      </c>
      <c r="D73" s="9" t="s">
        <v>302</v>
      </c>
      <c r="E73" s="8">
        <v>46701</v>
      </c>
      <c r="F73" s="8">
        <f t="shared" si="17"/>
        <v>77.834999999999994</v>
      </c>
      <c r="G73" s="8">
        <f t="shared" si="18"/>
        <v>38.917499999999997</v>
      </c>
      <c r="H73" s="8">
        <v>4431</v>
      </c>
      <c r="I73" s="8">
        <f t="shared" si="19"/>
        <v>7.3849999999999998</v>
      </c>
      <c r="J73" s="8">
        <f t="shared" si="20"/>
        <v>3.6924999999999999</v>
      </c>
      <c r="K73" s="8">
        <v>3462</v>
      </c>
      <c r="L73" s="8">
        <f t="shared" si="21"/>
        <v>5.77</v>
      </c>
      <c r="M73" s="8">
        <f t="shared" si="22"/>
        <v>2.8849999999999998</v>
      </c>
      <c r="N73" s="8">
        <v>1681</v>
      </c>
      <c r="O73" s="8">
        <f t="shared" si="23"/>
        <v>2.8016666666666667</v>
      </c>
      <c r="P73" s="8">
        <f t="shared" si="24"/>
        <v>1.4008333333333334</v>
      </c>
      <c r="Q73" s="8">
        <v>151</v>
      </c>
      <c r="R73" s="8">
        <f t="shared" si="25"/>
        <v>0.25166666666666665</v>
      </c>
      <c r="S73" s="8">
        <f t="shared" si="26"/>
        <v>0.12583333333333332</v>
      </c>
      <c r="T73" s="8">
        <v>158141</v>
      </c>
      <c r="U73" s="8">
        <f t="shared" si="15"/>
        <v>158.14099999999999</v>
      </c>
      <c r="V73" s="5">
        <f t="shared" si="27"/>
        <v>263.56833333333333</v>
      </c>
      <c r="W73" s="5">
        <f t="shared" si="16"/>
        <v>0.26356833333333335</v>
      </c>
      <c r="X73" s="5">
        <f t="shared" si="28"/>
        <v>0.13178416666666667</v>
      </c>
    </row>
    <row r="74" spans="1:24" s="12" customFormat="1" ht="15" customHeight="1" x14ac:dyDescent="0.2">
      <c r="A74" s="10"/>
      <c r="B74" s="10"/>
      <c r="C74" s="7"/>
      <c r="D74" s="11" t="s">
        <v>11</v>
      </c>
      <c r="E74" s="7">
        <v>81348</v>
      </c>
      <c r="F74" s="7">
        <f t="shared" si="17"/>
        <v>135.58000000000001</v>
      </c>
      <c r="G74" s="7">
        <f t="shared" si="18"/>
        <v>67.790000000000006</v>
      </c>
      <c r="H74" s="7">
        <v>5199</v>
      </c>
      <c r="I74" s="7">
        <f t="shared" si="19"/>
        <v>8.6649999999999991</v>
      </c>
      <c r="J74" s="7">
        <f t="shared" si="20"/>
        <v>4.3324999999999996</v>
      </c>
      <c r="K74" s="7">
        <v>5431</v>
      </c>
      <c r="L74" s="7">
        <f t="shared" si="21"/>
        <v>9.0516666666666659</v>
      </c>
      <c r="M74" s="7">
        <f t="shared" si="22"/>
        <v>4.5258333333333329</v>
      </c>
      <c r="N74" s="7">
        <v>4314</v>
      </c>
      <c r="O74" s="7">
        <f t="shared" si="23"/>
        <v>7.19</v>
      </c>
      <c r="P74" s="7">
        <f t="shared" si="24"/>
        <v>3.5950000000000002</v>
      </c>
      <c r="Q74" s="7">
        <v>205</v>
      </c>
      <c r="R74" s="7">
        <f t="shared" si="25"/>
        <v>0.34166666666666667</v>
      </c>
      <c r="S74" s="7">
        <f t="shared" si="26"/>
        <v>0.17083333333333334</v>
      </c>
      <c r="T74" s="7">
        <v>199651</v>
      </c>
      <c r="U74" s="7">
        <f t="shared" si="15"/>
        <v>199.65100000000001</v>
      </c>
      <c r="V74" s="12">
        <f t="shared" si="27"/>
        <v>332.75166666666667</v>
      </c>
      <c r="W74" s="12">
        <f t="shared" si="16"/>
        <v>0.33275166666666667</v>
      </c>
      <c r="X74" s="12">
        <f t="shared" si="28"/>
        <v>0.16637583333333333</v>
      </c>
    </row>
    <row r="75" spans="1:24" ht="15" customHeight="1" x14ac:dyDescent="0.2">
      <c r="A75" s="6" t="s">
        <v>861</v>
      </c>
      <c r="B75" s="3"/>
      <c r="C75" s="8"/>
      <c r="D75" s="4"/>
      <c r="E75" s="3"/>
      <c r="F75" s="8"/>
      <c r="G75" s="8"/>
      <c r="H75" s="3"/>
      <c r="I75" s="8"/>
      <c r="J75" s="8"/>
      <c r="K75" s="3"/>
      <c r="L75" s="8"/>
      <c r="M75" s="8"/>
      <c r="N75" s="3"/>
      <c r="O75" s="8"/>
      <c r="P75" s="8"/>
      <c r="Q75" s="3"/>
      <c r="R75" s="8"/>
      <c r="S75" s="8"/>
      <c r="T75" s="3"/>
      <c r="U75" s="8"/>
    </row>
    <row r="76" spans="1:24" ht="15" customHeight="1" x14ac:dyDescent="0.15">
      <c r="A76" s="7" t="s">
        <v>219</v>
      </c>
      <c r="B76" s="8">
        <v>792</v>
      </c>
      <c r="C76" s="8">
        <f t="shared" si="29"/>
        <v>1.32</v>
      </c>
      <c r="D76" s="9" t="s">
        <v>217</v>
      </c>
      <c r="E76" s="8">
        <v>205</v>
      </c>
      <c r="F76" s="8">
        <f t="shared" si="17"/>
        <v>0.34166666666666667</v>
      </c>
      <c r="G76" s="8">
        <f t="shared" si="18"/>
        <v>0.17083333333333334</v>
      </c>
      <c r="H76" s="8">
        <v>3.6</v>
      </c>
      <c r="I76" s="8">
        <f t="shared" si="19"/>
        <v>6.0000000000000001E-3</v>
      </c>
      <c r="J76" s="8">
        <f t="shared" si="20"/>
        <v>3.0000000000000001E-3</v>
      </c>
      <c r="K76" s="8">
        <v>19</v>
      </c>
      <c r="L76" s="8">
        <f t="shared" si="21"/>
        <v>3.1666666666666669E-2</v>
      </c>
      <c r="M76" s="8">
        <f t="shared" si="22"/>
        <v>1.5833333333333335E-2</v>
      </c>
      <c r="N76" s="8">
        <v>12.7</v>
      </c>
      <c r="O76" s="8">
        <f t="shared" si="23"/>
        <v>2.1166666666666667E-2</v>
      </c>
      <c r="P76" s="8">
        <f t="shared" si="24"/>
        <v>1.0583333333333333E-2</v>
      </c>
      <c r="Q76" s="8">
        <v>0.69699999999999995</v>
      </c>
      <c r="R76" s="8">
        <f t="shared" si="25"/>
        <v>1.1616666666666665E-3</v>
      </c>
      <c r="S76" s="8">
        <f t="shared" si="26"/>
        <v>5.8083333333333327E-4</v>
      </c>
      <c r="T76" s="8">
        <v>2980</v>
      </c>
      <c r="U76" s="8">
        <f t="shared" si="15"/>
        <v>2.98</v>
      </c>
      <c r="V76" s="5">
        <f t="shared" si="27"/>
        <v>4.9666666666666668</v>
      </c>
      <c r="W76" s="5">
        <f t="shared" si="16"/>
        <v>4.966666666666667E-3</v>
      </c>
      <c r="X76" s="5">
        <f t="shared" si="28"/>
        <v>2.4833333333333335E-3</v>
      </c>
    </row>
    <row r="77" spans="1:24" s="12" customFormat="1" ht="15" customHeight="1" x14ac:dyDescent="0.2">
      <c r="A77" s="10"/>
      <c r="B77" s="10"/>
      <c r="C77" s="7"/>
      <c r="D77" s="11" t="s">
        <v>11</v>
      </c>
      <c r="E77" s="7">
        <v>205</v>
      </c>
      <c r="F77" s="7">
        <f t="shared" si="17"/>
        <v>0.34166666666666667</v>
      </c>
      <c r="G77" s="7">
        <f t="shared" si="18"/>
        <v>0.17083333333333334</v>
      </c>
      <c r="H77" s="7">
        <v>3.6</v>
      </c>
      <c r="I77" s="7">
        <f t="shared" si="19"/>
        <v>6.0000000000000001E-3</v>
      </c>
      <c r="J77" s="7">
        <f t="shared" si="20"/>
        <v>3.0000000000000001E-3</v>
      </c>
      <c r="K77" s="7">
        <v>19</v>
      </c>
      <c r="L77" s="7">
        <f t="shared" si="21"/>
        <v>3.1666666666666669E-2</v>
      </c>
      <c r="M77" s="7">
        <f t="shared" si="22"/>
        <v>1.5833333333333335E-2</v>
      </c>
      <c r="N77" s="7">
        <v>12.7</v>
      </c>
      <c r="O77" s="7">
        <f t="shared" si="23"/>
        <v>2.1166666666666667E-2</v>
      </c>
      <c r="P77" s="7">
        <f t="shared" si="24"/>
        <v>1.0583333333333333E-2</v>
      </c>
      <c r="Q77" s="7">
        <v>0.69699999999999995</v>
      </c>
      <c r="R77" s="7">
        <f t="shared" si="25"/>
        <v>1.1616666666666665E-3</v>
      </c>
      <c r="S77" s="7">
        <f t="shared" si="26"/>
        <v>5.8083333333333327E-4</v>
      </c>
      <c r="T77" s="7">
        <v>2980</v>
      </c>
      <c r="U77" s="7">
        <f t="shared" si="15"/>
        <v>2.98</v>
      </c>
      <c r="V77" s="12">
        <f t="shared" si="27"/>
        <v>4.9666666666666668</v>
      </c>
      <c r="W77" s="12">
        <f t="shared" si="16"/>
        <v>4.966666666666667E-3</v>
      </c>
      <c r="X77" s="12">
        <f t="shared" si="28"/>
        <v>2.4833333333333335E-3</v>
      </c>
    </row>
    <row r="78" spans="1:24" ht="15" customHeight="1" x14ac:dyDescent="0.2">
      <c r="A78" s="6" t="s">
        <v>894</v>
      </c>
      <c r="B78" s="3"/>
      <c r="C78" s="8"/>
      <c r="D78" s="4"/>
      <c r="E78" s="3"/>
      <c r="F78" s="8"/>
      <c r="G78" s="8"/>
      <c r="H78" s="3"/>
      <c r="I78" s="8"/>
      <c r="J78" s="8"/>
      <c r="K78" s="3"/>
      <c r="L78" s="8"/>
      <c r="M78" s="8"/>
      <c r="N78" s="3"/>
      <c r="O78" s="8"/>
      <c r="P78" s="8"/>
      <c r="Q78" s="3"/>
      <c r="R78" s="8"/>
      <c r="S78" s="8"/>
      <c r="T78" s="3"/>
      <c r="U78" s="8"/>
    </row>
    <row r="79" spans="1:24" ht="15" customHeight="1" x14ac:dyDescent="0.15">
      <c r="A79" s="7" t="s">
        <v>215</v>
      </c>
      <c r="B79" s="8">
        <v>824</v>
      </c>
      <c r="C79" s="8">
        <f t="shared" si="29"/>
        <v>1.3733333333333333</v>
      </c>
      <c r="D79" s="9" t="s">
        <v>327</v>
      </c>
      <c r="E79" s="8">
        <v>156</v>
      </c>
      <c r="F79" s="8">
        <f t="shared" si="17"/>
        <v>0.26</v>
      </c>
      <c r="G79" s="8">
        <f t="shared" si="18"/>
        <v>0.13</v>
      </c>
      <c r="H79" s="8">
        <v>21.4</v>
      </c>
      <c r="I79" s="8">
        <f t="shared" si="19"/>
        <v>3.5666666666666666E-2</v>
      </c>
      <c r="J79" s="8">
        <f t="shared" si="20"/>
        <v>1.7833333333333333E-2</v>
      </c>
      <c r="K79" s="8">
        <v>0.82399999999999995</v>
      </c>
      <c r="L79" s="8">
        <f t="shared" si="21"/>
        <v>1.3733333333333332E-3</v>
      </c>
      <c r="M79" s="8">
        <f t="shared" si="22"/>
        <v>6.8666666666666659E-4</v>
      </c>
      <c r="N79" s="8">
        <v>7.4</v>
      </c>
      <c r="O79" s="8">
        <f t="shared" si="23"/>
        <v>1.2333333333333333E-2</v>
      </c>
      <c r="P79" s="8">
        <f t="shared" si="24"/>
        <v>6.1666666666666667E-3</v>
      </c>
      <c r="Q79" s="8">
        <v>0.33779999999999999</v>
      </c>
      <c r="R79" s="8">
        <f t="shared" si="25"/>
        <v>5.6300000000000002E-4</v>
      </c>
      <c r="S79" s="8">
        <f t="shared" si="26"/>
        <v>2.8150000000000001E-4</v>
      </c>
      <c r="T79" s="8">
        <v>3101</v>
      </c>
      <c r="U79" s="8">
        <f t="shared" si="15"/>
        <v>3.101</v>
      </c>
      <c r="V79" s="5">
        <f t="shared" si="27"/>
        <v>5.168333333333333</v>
      </c>
      <c r="W79" s="5">
        <f t="shared" si="16"/>
        <v>5.1683333333333329E-3</v>
      </c>
      <c r="X79" s="5">
        <f t="shared" si="28"/>
        <v>2.5841666666666665E-3</v>
      </c>
    </row>
    <row r="80" spans="1:24" ht="15" customHeight="1" x14ac:dyDescent="0.15">
      <c r="A80" s="7" t="s">
        <v>216</v>
      </c>
      <c r="B80" s="8">
        <v>500</v>
      </c>
      <c r="C80" s="8">
        <f t="shared" si="29"/>
        <v>0.83333333333333337</v>
      </c>
      <c r="D80" s="9" t="s">
        <v>328</v>
      </c>
      <c r="E80" s="8">
        <v>204</v>
      </c>
      <c r="F80" s="8">
        <f t="shared" si="17"/>
        <v>0.34</v>
      </c>
      <c r="G80" s="8">
        <f t="shared" si="18"/>
        <v>0.17</v>
      </c>
      <c r="H80" s="8">
        <v>2.5</v>
      </c>
      <c r="I80" s="8">
        <f t="shared" si="19"/>
        <v>4.1666666666666666E-3</v>
      </c>
      <c r="J80" s="8">
        <f t="shared" si="20"/>
        <v>2.0833333333333333E-3</v>
      </c>
      <c r="K80" s="8">
        <v>7.3</v>
      </c>
      <c r="L80" s="8">
        <f t="shared" si="21"/>
        <v>1.2166666666666666E-2</v>
      </c>
      <c r="M80" s="8">
        <f t="shared" si="22"/>
        <v>6.083333333333333E-3</v>
      </c>
      <c r="N80" s="8">
        <v>18.399999999999999</v>
      </c>
      <c r="O80" s="8">
        <f t="shared" si="23"/>
        <v>3.0666666666666665E-2</v>
      </c>
      <c r="P80" s="8">
        <f t="shared" si="24"/>
        <v>1.5333333333333332E-2</v>
      </c>
      <c r="Q80" s="8">
        <v>0.495</v>
      </c>
      <c r="R80" s="8">
        <f t="shared" si="25"/>
        <v>8.25E-4</v>
      </c>
      <c r="S80" s="8">
        <f t="shared" si="26"/>
        <v>4.125E-4</v>
      </c>
      <c r="T80" s="8">
        <v>1882</v>
      </c>
      <c r="U80" s="8">
        <f t="shared" si="15"/>
        <v>1.8819999999999999</v>
      </c>
      <c r="V80" s="5">
        <f t="shared" si="27"/>
        <v>3.1366666666666667</v>
      </c>
      <c r="W80" s="5">
        <f t="shared" si="16"/>
        <v>3.1366666666666665E-3</v>
      </c>
      <c r="X80" s="5">
        <f t="shared" si="28"/>
        <v>1.5683333333333333E-3</v>
      </c>
    </row>
    <row r="81" spans="1:24" ht="15" customHeight="1" x14ac:dyDescent="0.15">
      <c r="A81" s="7" t="s">
        <v>218</v>
      </c>
      <c r="B81" s="8">
        <v>495</v>
      </c>
      <c r="C81" s="8">
        <f t="shared" si="29"/>
        <v>0.82499999999999996</v>
      </c>
      <c r="D81" s="9" t="s">
        <v>328</v>
      </c>
      <c r="E81" s="8">
        <v>212</v>
      </c>
      <c r="F81" s="8">
        <f t="shared" si="17"/>
        <v>0.35333333333333333</v>
      </c>
      <c r="G81" s="8">
        <f t="shared" si="18"/>
        <v>0.17666666666666667</v>
      </c>
      <c r="H81" s="8">
        <v>31.2</v>
      </c>
      <c r="I81" s="8">
        <f t="shared" si="19"/>
        <v>5.1999999999999998E-2</v>
      </c>
      <c r="J81" s="8">
        <f t="shared" si="20"/>
        <v>2.5999999999999999E-2</v>
      </c>
      <c r="K81" s="8">
        <v>5.0999999999999996</v>
      </c>
      <c r="L81" s="8">
        <f t="shared" si="21"/>
        <v>8.4999999999999989E-3</v>
      </c>
      <c r="M81" s="8">
        <f t="shared" si="22"/>
        <v>4.2499999999999994E-3</v>
      </c>
      <c r="N81" s="8">
        <v>7.4</v>
      </c>
      <c r="O81" s="8">
        <f t="shared" si="23"/>
        <v>1.2333333333333333E-2</v>
      </c>
      <c r="P81" s="8">
        <f t="shared" si="24"/>
        <v>6.1666666666666667E-3</v>
      </c>
      <c r="Q81" s="8">
        <v>0.49009999999999998</v>
      </c>
      <c r="R81" s="8">
        <f t="shared" si="25"/>
        <v>8.1683333333333326E-4</v>
      </c>
      <c r="S81" s="8">
        <f t="shared" si="26"/>
        <v>4.0841666666666663E-4</v>
      </c>
      <c r="T81" s="8">
        <v>1863</v>
      </c>
      <c r="U81" s="8">
        <f t="shared" si="15"/>
        <v>1.863</v>
      </c>
      <c r="V81" s="5">
        <f t="shared" si="27"/>
        <v>3.105</v>
      </c>
      <c r="W81" s="5">
        <f t="shared" si="16"/>
        <v>3.1050000000000001E-3</v>
      </c>
      <c r="X81" s="5">
        <f t="shared" si="28"/>
        <v>1.5525000000000001E-3</v>
      </c>
    </row>
    <row r="82" spans="1:24" s="12" customFormat="1" ht="15" customHeight="1" x14ac:dyDescent="0.2">
      <c r="A82" s="10"/>
      <c r="B82" s="10"/>
      <c r="C82" s="7"/>
      <c r="D82" s="11" t="s">
        <v>11</v>
      </c>
      <c r="E82" s="7">
        <v>572</v>
      </c>
      <c r="F82" s="7">
        <f t="shared" si="17"/>
        <v>0.95333333333333337</v>
      </c>
      <c r="G82" s="7">
        <f t="shared" si="18"/>
        <v>0.47666666666666668</v>
      </c>
      <c r="H82" s="7">
        <v>55</v>
      </c>
      <c r="I82" s="7">
        <f t="shared" si="19"/>
        <v>9.166666666666666E-2</v>
      </c>
      <c r="J82" s="7">
        <f t="shared" si="20"/>
        <v>4.583333333333333E-2</v>
      </c>
      <c r="K82" s="7">
        <v>13.2</v>
      </c>
      <c r="L82" s="7">
        <f t="shared" si="21"/>
        <v>2.1999999999999999E-2</v>
      </c>
      <c r="M82" s="7">
        <f t="shared" si="22"/>
        <v>1.0999999999999999E-2</v>
      </c>
      <c r="N82" s="7">
        <v>33.200000000000003</v>
      </c>
      <c r="O82" s="7">
        <f t="shared" si="23"/>
        <v>5.5333333333333339E-2</v>
      </c>
      <c r="P82" s="7">
        <f t="shared" si="24"/>
        <v>2.7666666666666669E-2</v>
      </c>
      <c r="Q82" s="7">
        <v>1.3</v>
      </c>
      <c r="R82" s="7">
        <f t="shared" si="25"/>
        <v>2.1666666666666666E-3</v>
      </c>
      <c r="S82" s="7">
        <f t="shared" si="26"/>
        <v>1.0833333333333333E-3</v>
      </c>
      <c r="T82" s="7">
        <v>6845</v>
      </c>
      <c r="U82" s="7">
        <f t="shared" si="15"/>
        <v>6.8449999999999998</v>
      </c>
      <c r="V82" s="12">
        <f t="shared" si="27"/>
        <v>11.408333333333333</v>
      </c>
      <c r="W82" s="12">
        <f t="shared" si="16"/>
        <v>1.1408333333333333E-2</v>
      </c>
      <c r="X82" s="12">
        <f t="shared" si="28"/>
        <v>5.7041666666666664E-3</v>
      </c>
    </row>
    <row r="83" spans="1:24" ht="15" customHeight="1" x14ac:dyDescent="0.2">
      <c r="A83" s="6" t="s">
        <v>863</v>
      </c>
      <c r="B83" s="3"/>
      <c r="C83" s="8"/>
      <c r="D83" s="4"/>
      <c r="E83" s="3"/>
      <c r="F83" s="8"/>
      <c r="G83" s="8"/>
      <c r="H83" s="3"/>
      <c r="I83" s="8"/>
      <c r="J83" s="8"/>
      <c r="K83" s="3"/>
      <c r="L83" s="8"/>
      <c r="M83" s="8"/>
      <c r="N83" s="3"/>
      <c r="O83" s="8"/>
      <c r="P83" s="8"/>
      <c r="Q83" s="3"/>
      <c r="R83" s="8"/>
      <c r="S83" s="8"/>
      <c r="T83" s="3"/>
      <c r="U83" s="8"/>
    </row>
    <row r="84" spans="1:24" s="12" customFormat="1" ht="15" customHeight="1" x14ac:dyDescent="0.2">
      <c r="A84" s="10"/>
      <c r="B84" s="10"/>
      <c r="C84" s="7"/>
      <c r="D84" s="11" t="s">
        <v>11</v>
      </c>
      <c r="E84" s="10">
        <v>0</v>
      </c>
      <c r="F84" s="7">
        <v>0</v>
      </c>
      <c r="G84" s="7">
        <f t="shared" si="18"/>
        <v>0</v>
      </c>
      <c r="H84" s="10">
        <v>0</v>
      </c>
      <c r="I84" s="7">
        <v>0</v>
      </c>
      <c r="J84" s="7">
        <f t="shared" ref="J84:V84" si="30">SUM(I84/2)</f>
        <v>0</v>
      </c>
      <c r="K84" s="10">
        <v>0</v>
      </c>
      <c r="L84" s="7">
        <v>0</v>
      </c>
      <c r="M84" s="7">
        <f t="shared" si="30"/>
        <v>0</v>
      </c>
      <c r="N84" s="10">
        <v>0</v>
      </c>
      <c r="O84" s="7">
        <v>0</v>
      </c>
      <c r="P84" s="7">
        <f t="shared" si="30"/>
        <v>0</v>
      </c>
      <c r="Q84" s="10">
        <v>0</v>
      </c>
      <c r="R84" s="7">
        <v>0</v>
      </c>
      <c r="S84" s="7">
        <f t="shared" si="30"/>
        <v>0</v>
      </c>
      <c r="T84" s="10">
        <v>0</v>
      </c>
      <c r="U84" s="7">
        <v>0</v>
      </c>
      <c r="V84" s="7">
        <f t="shared" si="30"/>
        <v>0</v>
      </c>
      <c r="W84" s="10">
        <v>0</v>
      </c>
      <c r="X84" s="7">
        <v>0</v>
      </c>
    </row>
    <row r="85" spans="1:24" ht="15" customHeight="1" x14ac:dyDescent="0.2">
      <c r="A85" s="6" t="s">
        <v>864</v>
      </c>
      <c r="B85" s="3"/>
      <c r="C85" s="8"/>
      <c r="D85" s="4"/>
      <c r="E85" s="3"/>
      <c r="F85" s="8"/>
      <c r="G85" s="8"/>
      <c r="H85" s="3"/>
      <c r="I85" s="8"/>
      <c r="J85" s="8"/>
      <c r="K85" s="3"/>
      <c r="L85" s="8"/>
      <c r="M85" s="8"/>
      <c r="N85" s="3"/>
      <c r="O85" s="8"/>
      <c r="P85" s="8"/>
      <c r="Q85" s="3"/>
      <c r="R85" s="8"/>
      <c r="S85" s="8"/>
      <c r="T85" s="3"/>
      <c r="U85" s="8"/>
    </row>
    <row r="86" spans="1:24" ht="15" customHeight="1" x14ac:dyDescent="0.15">
      <c r="A86" s="7" t="s">
        <v>192</v>
      </c>
      <c r="B86" s="8">
        <v>8000</v>
      </c>
      <c r="C86" s="8">
        <f t="shared" si="29"/>
        <v>13.333333333333334</v>
      </c>
      <c r="D86" s="9" t="s">
        <v>193</v>
      </c>
      <c r="E86" s="8">
        <v>26646</v>
      </c>
      <c r="F86" s="8">
        <f t="shared" si="17"/>
        <v>44.41</v>
      </c>
      <c r="G86" s="8">
        <f t="shared" si="18"/>
        <v>22.204999999999998</v>
      </c>
      <c r="H86" s="8">
        <v>6048</v>
      </c>
      <c r="I86" s="8">
        <f t="shared" si="19"/>
        <v>10.08</v>
      </c>
      <c r="J86" s="8">
        <f t="shared" si="20"/>
        <v>5.04</v>
      </c>
      <c r="K86" s="8">
        <v>543</v>
      </c>
      <c r="L86" s="8">
        <f t="shared" si="21"/>
        <v>0.90500000000000003</v>
      </c>
      <c r="M86" s="8">
        <f t="shared" si="22"/>
        <v>0.45250000000000001</v>
      </c>
      <c r="N86" s="8">
        <v>31.2</v>
      </c>
      <c r="O86" s="8">
        <f t="shared" si="23"/>
        <v>5.1999999999999998E-2</v>
      </c>
      <c r="P86" s="8">
        <f t="shared" si="24"/>
        <v>2.5999999999999999E-2</v>
      </c>
      <c r="Q86" s="8">
        <v>20.399999999999999</v>
      </c>
      <c r="R86" s="8">
        <f t="shared" si="25"/>
        <v>3.3999999999999996E-2</v>
      </c>
      <c r="S86" s="8">
        <f t="shared" si="26"/>
        <v>1.6999999999999998E-2</v>
      </c>
      <c r="T86" s="8">
        <v>19976</v>
      </c>
      <c r="U86" s="8">
        <f t="shared" si="15"/>
        <v>19.975999999999999</v>
      </c>
      <c r="V86" s="5">
        <f t="shared" si="27"/>
        <v>33.293333333333337</v>
      </c>
      <c r="W86" s="5">
        <f t="shared" si="16"/>
        <v>3.3293333333333335E-2</v>
      </c>
      <c r="X86" s="5">
        <f t="shared" si="28"/>
        <v>1.6646666666666667E-2</v>
      </c>
    </row>
    <row r="87" spans="1:24" ht="15" customHeight="1" x14ac:dyDescent="0.15">
      <c r="A87" s="7" t="s">
        <v>194</v>
      </c>
      <c r="B87" s="8">
        <v>3000</v>
      </c>
      <c r="C87" s="8">
        <f t="shared" si="29"/>
        <v>5</v>
      </c>
      <c r="D87" s="9" t="s">
        <v>319</v>
      </c>
      <c r="E87" s="8">
        <v>9733</v>
      </c>
      <c r="F87" s="8">
        <f t="shared" si="17"/>
        <v>16.221666666666668</v>
      </c>
      <c r="G87" s="8">
        <f t="shared" si="18"/>
        <v>8.1108333333333338</v>
      </c>
      <c r="H87" s="8">
        <v>2101</v>
      </c>
      <c r="I87" s="8">
        <f t="shared" si="19"/>
        <v>3.5016666666666665</v>
      </c>
      <c r="J87" s="8">
        <f t="shared" si="20"/>
        <v>1.7508333333333332</v>
      </c>
      <c r="K87" s="8">
        <v>231</v>
      </c>
      <c r="L87" s="8">
        <f t="shared" si="21"/>
        <v>0.38500000000000001</v>
      </c>
      <c r="M87" s="8">
        <f t="shared" si="22"/>
        <v>0.1925</v>
      </c>
      <c r="N87" s="8">
        <v>45</v>
      </c>
      <c r="O87" s="8">
        <f t="shared" si="23"/>
        <v>7.4999999999999997E-2</v>
      </c>
      <c r="P87" s="8">
        <f t="shared" si="24"/>
        <v>3.7499999999999999E-2</v>
      </c>
      <c r="Q87" s="8">
        <v>7.7</v>
      </c>
      <c r="R87" s="8">
        <f t="shared" si="25"/>
        <v>1.2833333333333334E-2</v>
      </c>
      <c r="S87" s="8">
        <f t="shared" si="26"/>
        <v>6.4166666666666669E-3</v>
      </c>
      <c r="T87" s="8">
        <v>7491</v>
      </c>
      <c r="U87" s="8">
        <f t="shared" si="15"/>
        <v>7.4909999999999997</v>
      </c>
      <c r="V87" s="5">
        <f t="shared" si="27"/>
        <v>12.484999999999999</v>
      </c>
      <c r="W87" s="5">
        <f t="shared" si="16"/>
        <v>1.2485E-2</v>
      </c>
      <c r="X87" s="5">
        <f t="shared" si="28"/>
        <v>6.2424999999999998E-3</v>
      </c>
    </row>
    <row r="88" spans="1:24" ht="15" customHeight="1" x14ac:dyDescent="0.15">
      <c r="A88" s="7" t="s">
        <v>195</v>
      </c>
      <c r="B88" s="8">
        <v>5000</v>
      </c>
      <c r="C88" s="8">
        <f t="shared" si="29"/>
        <v>8.3333333333333339</v>
      </c>
      <c r="D88" s="9" t="s">
        <v>320</v>
      </c>
      <c r="E88" s="8">
        <v>16719</v>
      </c>
      <c r="F88" s="8">
        <f t="shared" si="17"/>
        <v>27.864999999999998</v>
      </c>
      <c r="G88" s="8">
        <f t="shared" si="18"/>
        <v>13.932499999999999</v>
      </c>
      <c r="H88" s="8">
        <v>3446</v>
      </c>
      <c r="I88" s="8">
        <f t="shared" si="19"/>
        <v>5.7433333333333332</v>
      </c>
      <c r="J88" s="8">
        <f t="shared" si="20"/>
        <v>2.8716666666666666</v>
      </c>
      <c r="K88" s="8">
        <v>610</v>
      </c>
      <c r="L88" s="8">
        <f t="shared" si="21"/>
        <v>1.0166666666666666</v>
      </c>
      <c r="M88" s="8">
        <f t="shared" si="22"/>
        <v>0.5083333333333333</v>
      </c>
      <c r="N88" s="8">
        <v>55</v>
      </c>
      <c r="O88" s="8">
        <f t="shared" si="23"/>
        <v>9.166666666666666E-2</v>
      </c>
      <c r="P88" s="8">
        <f t="shared" si="24"/>
        <v>4.583333333333333E-2</v>
      </c>
      <c r="Q88" s="8">
        <v>12.8</v>
      </c>
      <c r="R88" s="8">
        <f t="shared" si="25"/>
        <v>2.1333333333333336E-2</v>
      </c>
      <c r="S88" s="8">
        <f t="shared" si="26"/>
        <v>1.0666666666666668E-2</v>
      </c>
      <c r="T88" s="8">
        <v>12485</v>
      </c>
      <c r="U88" s="8">
        <f t="shared" si="15"/>
        <v>12.484999999999999</v>
      </c>
      <c r="V88" s="5">
        <f t="shared" si="27"/>
        <v>20.808333333333334</v>
      </c>
      <c r="W88" s="5">
        <f t="shared" si="16"/>
        <v>2.0808333333333335E-2</v>
      </c>
      <c r="X88" s="5">
        <f t="shared" si="28"/>
        <v>1.0404166666666667E-2</v>
      </c>
    </row>
    <row r="89" spans="1:24" s="12" customFormat="1" ht="15" customHeight="1" x14ac:dyDescent="0.2">
      <c r="A89" s="10"/>
      <c r="B89" s="10"/>
      <c r="C89" s="7"/>
      <c r="D89" s="11" t="s">
        <v>11</v>
      </c>
      <c r="E89" s="7">
        <v>53097</v>
      </c>
      <c r="F89" s="7">
        <f t="shared" si="17"/>
        <v>88.495000000000005</v>
      </c>
      <c r="G89" s="7">
        <f t="shared" si="18"/>
        <v>44.247500000000002</v>
      </c>
      <c r="H89" s="7">
        <v>11595</v>
      </c>
      <c r="I89" s="7">
        <f t="shared" si="19"/>
        <v>19.324999999999999</v>
      </c>
      <c r="J89" s="7">
        <f t="shared" si="20"/>
        <v>9.6624999999999996</v>
      </c>
      <c r="K89" s="7">
        <v>1384</v>
      </c>
      <c r="L89" s="7">
        <f t="shared" si="21"/>
        <v>2.3066666666666666</v>
      </c>
      <c r="M89" s="7">
        <f t="shared" si="22"/>
        <v>1.1533333333333333</v>
      </c>
      <c r="N89" s="7">
        <v>131</v>
      </c>
      <c r="O89" s="7">
        <f t="shared" si="23"/>
        <v>0.21833333333333332</v>
      </c>
      <c r="P89" s="7">
        <f t="shared" si="24"/>
        <v>0.10916666666666666</v>
      </c>
      <c r="Q89" s="7">
        <v>41</v>
      </c>
      <c r="R89" s="7">
        <f t="shared" si="25"/>
        <v>6.8333333333333329E-2</v>
      </c>
      <c r="S89" s="7">
        <f t="shared" si="26"/>
        <v>3.4166666666666665E-2</v>
      </c>
      <c r="T89" s="7">
        <v>39952</v>
      </c>
      <c r="U89" s="7">
        <f t="shared" si="15"/>
        <v>39.951999999999998</v>
      </c>
      <c r="V89" s="12">
        <f t="shared" si="27"/>
        <v>66.586666666666673</v>
      </c>
      <c r="W89" s="12">
        <f t="shared" si="16"/>
        <v>6.6586666666666669E-2</v>
      </c>
      <c r="X89" s="12">
        <f t="shared" si="28"/>
        <v>3.3293333333333335E-2</v>
      </c>
    </row>
    <row r="90" spans="1:24" ht="15" customHeight="1" x14ac:dyDescent="0.2">
      <c r="A90" s="6" t="s">
        <v>865</v>
      </c>
      <c r="B90" s="3"/>
      <c r="C90" s="8"/>
      <c r="D90" s="4"/>
      <c r="E90" s="3"/>
      <c r="F90" s="8"/>
      <c r="G90" s="8">
        <f t="shared" si="18"/>
        <v>0</v>
      </c>
      <c r="H90" s="3"/>
      <c r="I90" s="8"/>
      <c r="J90" s="8">
        <f t="shared" si="20"/>
        <v>0</v>
      </c>
      <c r="K90" s="3"/>
      <c r="L90" s="8"/>
      <c r="M90" s="8">
        <f t="shared" si="22"/>
        <v>0</v>
      </c>
      <c r="N90" s="3"/>
      <c r="O90" s="8"/>
      <c r="P90" s="8">
        <f t="shared" si="24"/>
        <v>0</v>
      </c>
      <c r="Q90" s="3"/>
      <c r="R90" s="8"/>
      <c r="S90" s="8">
        <f t="shared" si="26"/>
        <v>0</v>
      </c>
      <c r="T90" s="3"/>
      <c r="U90" s="8"/>
      <c r="X90" s="5">
        <f t="shared" si="28"/>
        <v>0</v>
      </c>
    </row>
    <row r="91" spans="1:24" ht="15" customHeight="1" x14ac:dyDescent="0.15">
      <c r="A91" s="7" t="s">
        <v>190</v>
      </c>
      <c r="B91" s="8">
        <v>1000</v>
      </c>
      <c r="C91" s="8">
        <f t="shared" si="29"/>
        <v>1.6666666666666667</v>
      </c>
      <c r="D91" s="9" t="s">
        <v>191</v>
      </c>
      <c r="E91" s="8">
        <v>4814</v>
      </c>
      <c r="F91" s="8">
        <f t="shared" si="17"/>
        <v>8.0233333333333334</v>
      </c>
      <c r="G91" s="8">
        <f t="shared" si="18"/>
        <v>4.0116666666666667</v>
      </c>
      <c r="H91" s="8">
        <v>433</v>
      </c>
      <c r="I91" s="8">
        <f t="shared" si="19"/>
        <v>0.72166666666666668</v>
      </c>
      <c r="J91" s="8">
        <f t="shared" si="20"/>
        <v>0.36083333333333334</v>
      </c>
      <c r="K91" s="8">
        <v>98</v>
      </c>
      <c r="L91" s="8">
        <f t="shared" si="21"/>
        <v>0.16333333333333333</v>
      </c>
      <c r="M91" s="8">
        <f t="shared" si="22"/>
        <v>8.1666666666666665E-2</v>
      </c>
      <c r="N91" s="8">
        <v>284</v>
      </c>
      <c r="O91" s="8">
        <f t="shared" si="23"/>
        <v>0.47333333333333333</v>
      </c>
      <c r="P91" s="8">
        <f t="shared" si="24"/>
        <v>0.23666666666666666</v>
      </c>
      <c r="Q91" s="8">
        <v>1.2</v>
      </c>
      <c r="R91" s="8">
        <f t="shared" si="25"/>
        <v>2E-3</v>
      </c>
      <c r="S91" s="8">
        <f t="shared" si="26"/>
        <v>1E-3</v>
      </c>
      <c r="T91" s="8">
        <v>0</v>
      </c>
      <c r="U91" s="8">
        <f t="shared" si="15"/>
        <v>0</v>
      </c>
      <c r="V91" s="5">
        <f t="shared" si="27"/>
        <v>0</v>
      </c>
      <c r="W91" s="5">
        <f t="shared" si="16"/>
        <v>0</v>
      </c>
      <c r="X91" s="5">
        <f t="shared" si="28"/>
        <v>0</v>
      </c>
    </row>
    <row r="92" spans="1:24" ht="15" customHeight="1" x14ac:dyDescent="0.15">
      <c r="A92" s="7" t="s">
        <v>203</v>
      </c>
      <c r="B92" s="8">
        <v>4000</v>
      </c>
      <c r="C92" s="8">
        <f t="shared" si="29"/>
        <v>6.666666666666667</v>
      </c>
      <c r="D92" s="9" t="s">
        <v>196</v>
      </c>
      <c r="E92" s="8">
        <v>14946</v>
      </c>
      <c r="F92" s="8">
        <f t="shared" si="17"/>
        <v>24.91</v>
      </c>
      <c r="G92" s="8">
        <f t="shared" si="18"/>
        <v>12.455</v>
      </c>
      <c r="H92" s="8">
        <v>2572</v>
      </c>
      <c r="I92" s="8">
        <f t="shared" si="19"/>
        <v>4.2866666666666671</v>
      </c>
      <c r="J92" s="8">
        <f t="shared" si="20"/>
        <v>2.1433333333333335</v>
      </c>
      <c r="K92" s="8">
        <v>436</v>
      </c>
      <c r="L92" s="8">
        <f t="shared" si="21"/>
        <v>0.72666666666666668</v>
      </c>
      <c r="M92" s="8">
        <f t="shared" si="22"/>
        <v>0.36333333333333334</v>
      </c>
      <c r="N92" s="8">
        <v>324</v>
      </c>
      <c r="O92" s="8">
        <f t="shared" si="23"/>
        <v>0.54</v>
      </c>
      <c r="P92" s="8">
        <f t="shared" si="24"/>
        <v>0.27</v>
      </c>
      <c r="Q92" s="8">
        <v>1.5</v>
      </c>
      <c r="R92" s="8">
        <f t="shared" si="25"/>
        <v>2.5000000000000001E-3</v>
      </c>
      <c r="S92" s="8">
        <f t="shared" si="26"/>
        <v>1.25E-3</v>
      </c>
      <c r="T92" s="8">
        <v>9664</v>
      </c>
      <c r="U92" s="8">
        <f t="shared" si="15"/>
        <v>9.6639999999999997</v>
      </c>
      <c r="V92" s="5">
        <f t="shared" si="27"/>
        <v>16.106666666666666</v>
      </c>
      <c r="W92" s="5">
        <f t="shared" si="16"/>
        <v>1.6106666666666665E-2</v>
      </c>
      <c r="X92" s="5">
        <f t="shared" si="28"/>
        <v>8.0533333333333325E-3</v>
      </c>
    </row>
    <row r="93" spans="1:24" s="12" customFormat="1" ht="15" customHeight="1" x14ac:dyDescent="0.2">
      <c r="A93" s="10"/>
      <c r="B93" s="10"/>
      <c r="C93" s="7"/>
      <c r="D93" s="11" t="s">
        <v>11</v>
      </c>
      <c r="E93" s="7">
        <v>19761</v>
      </c>
      <c r="F93" s="7">
        <f t="shared" si="17"/>
        <v>32.935000000000002</v>
      </c>
      <c r="G93" s="7">
        <f t="shared" si="18"/>
        <v>16.467500000000001</v>
      </c>
      <c r="H93" s="7">
        <v>3004</v>
      </c>
      <c r="I93" s="7">
        <f t="shared" si="19"/>
        <v>5.0066666666666668</v>
      </c>
      <c r="J93" s="7">
        <f t="shared" si="20"/>
        <v>2.5033333333333334</v>
      </c>
      <c r="K93" s="7">
        <v>534</v>
      </c>
      <c r="L93" s="7">
        <f t="shared" si="21"/>
        <v>0.89</v>
      </c>
      <c r="M93" s="7">
        <f t="shared" si="22"/>
        <v>0.44500000000000001</v>
      </c>
      <c r="N93" s="7">
        <v>608</v>
      </c>
      <c r="O93" s="7">
        <f t="shared" si="23"/>
        <v>1.0133333333333334</v>
      </c>
      <c r="P93" s="7">
        <f t="shared" si="24"/>
        <v>0.50666666666666671</v>
      </c>
      <c r="Q93" s="7">
        <v>2.7</v>
      </c>
      <c r="R93" s="7">
        <f t="shared" si="25"/>
        <v>4.5000000000000005E-3</v>
      </c>
      <c r="S93" s="7">
        <f t="shared" si="26"/>
        <v>2.2500000000000003E-3</v>
      </c>
      <c r="T93" s="7">
        <v>9664</v>
      </c>
      <c r="U93" s="7">
        <f t="shared" si="15"/>
        <v>9.6639999999999997</v>
      </c>
      <c r="V93" s="12">
        <f t="shared" si="27"/>
        <v>16.106666666666666</v>
      </c>
      <c r="W93" s="12">
        <f t="shared" si="16"/>
        <v>1.6106666666666665E-2</v>
      </c>
      <c r="X93" s="12">
        <f t="shared" si="28"/>
        <v>8.0533333333333325E-3</v>
      </c>
    </row>
    <row r="94" spans="1:24" ht="15" customHeight="1" x14ac:dyDescent="0.2">
      <c r="A94" s="6" t="s">
        <v>866</v>
      </c>
      <c r="B94" s="3"/>
      <c r="C94" s="8"/>
      <c r="D94" s="4"/>
      <c r="E94" s="3"/>
      <c r="F94" s="8"/>
      <c r="G94" s="8"/>
      <c r="H94" s="3"/>
      <c r="I94" s="8"/>
      <c r="J94" s="8"/>
      <c r="K94" s="3"/>
      <c r="L94" s="8"/>
      <c r="M94" s="8"/>
      <c r="N94" s="3"/>
      <c r="O94" s="8"/>
      <c r="P94" s="8"/>
      <c r="Q94" s="3"/>
      <c r="R94" s="8"/>
      <c r="S94" s="8"/>
      <c r="T94" s="3"/>
      <c r="U94" s="8"/>
    </row>
    <row r="95" spans="1:24" ht="15" customHeight="1" x14ac:dyDescent="0.15">
      <c r="A95" s="7" t="s">
        <v>39</v>
      </c>
      <c r="B95" s="8">
        <v>10000</v>
      </c>
      <c r="C95" s="8">
        <f t="shared" si="29"/>
        <v>16.666666666666668</v>
      </c>
      <c r="D95" s="9" t="s">
        <v>242</v>
      </c>
      <c r="E95" s="8">
        <v>8618</v>
      </c>
      <c r="F95" s="8">
        <f t="shared" si="17"/>
        <v>14.363333333333333</v>
      </c>
      <c r="G95" s="8">
        <f t="shared" si="18"/>
        <v>7.1816666666666666</v>
      </c>
      <c r="H95" s="8">
        <v>1967</v>
      </c>
      <c r="I95" s="8">
        <f t="shared" si="19"/>
        <v>3.2783333333333333</v>
      </c>
      <c r="J95" s="8">
        <f t="shared" si="20"/>
        <v>1.6391666666666667</v>
      </c>
      <c r="K95" s="8">
        <v>120</v>
      </c>
      <c r="L95" s="8">
        <f t="shared" si="21"/>
        <v>0.2</v>
      </c>
      <c r="M95" s="8">
        <f t="shared" si="22"/>
        <v>0.1</v>
      </c>
      <c r="N95" s="8">
        <v>30</v>
      </c>
      <c r="O95" s="8">
        <f t="shared" si="23"/>
        <v>0.05</v>
      </c>
      <c r="P95" s="8">
        <f t="shared" si="24"/>
        <v>2.5000000000000001E-2</v>
      </c>
      <c r="Q95" s="8">
        <v>5</v>
      </c>
      <c r="R95" s="8">
        <f t="shared" si="25"/>
        <v>8.3333333333333332E-3</v>
      </c>
      <c r="S95" s="8">
        <f t="shared" si="26"/>
        <v>4.1666666666666666E-3</v>
      </c>
      <c r="T95" s="8">
        <v>3830</v>
      </c>
      <c r="U95" s="8">
        <f t="shared" si="15"/>
        <v>3.83</v>
      </c>
      <c r="V95" s="5">
        <f t="shared" si="27"/>
        <v>6.3833333333333337</v>
      </c>
      <c r="W95" s="5">
        <f t="shared" si="16"/>
        <v>6.3833333333333337E-3</v>
      </c>
      <c r="X95" s="5">
        <f t="shared" si="28"/>
        <v>3.1916666666666669E-3</v>
      </c>
    </row>
    <row r="96" spans="1:24" ht="15" customHeight="1" x14ac:dyDescent="0.15">
      <c r="A96" s="7" t="s">
        <v>40</v>
      </c>
      <c r="B96" s="8">
        <v>20000</v>
      </c>
      <c r="C96" s="8">
        <f t="shared" si="29"/>
        <v>33.333333333333336</v>
      </c>
      <c r="D96" s="9" t="s">
        <v>243</v>
      </c>
      <c r="E96" s="8">
        <v>16020</v>
      </c>
      <c r="F96" s="8">
        <f t="shared" si="17"/>
        <v>26.7</v>
      </c>
      <c r="G96" s="8">
        <f t="shared" si="18"/>
        <v>13.35</v>
      </c>
      <c r="H96" s="8">
        <v>3580</v>
      </c>
      <c r="I96" s="8">
        <f t="shared" si="19"/>
        <v>5.9666666666666668</v>
      </c>
      <c r="J96" s="8">
        <f t="shared" si="20"/>
        <v>2.9833333333333334</v>
      </c>
      <c r="K96" s="8">
        <v>380</v>
      </c>
      <c r="L96" s="8">
        <f t="shared" si="21"/>
        <v>0.6333333333333333</v>
      </c>
      <c r="M96" s="8">
        <f t="shared" si="22"/>
        <v>0.31666666666666665</v>
      </c>
      <c r="N96" s="8">
        <v>20</v>
      </c>
      <c r="O96" s="8">
        <f t="shared" si="23"/>
        <v>3.3333333333333333E-2</v>
      </c>
      <c r="P96" s="8">
        <f t="shared" si="24"/>
        <v>1.6666666666666666E-2</v>
      </c>
      <c r="Q96" s="8">
        <v>12</v>
      </c>
      <c r="R96" s="8">
        <f t="shared" si="25"/>
        <v>0.02</v>
      </c>
      <c r="S96" s="8">
        <f t="shared" si="26"/>
        <v>0.01</v>
      </c>
      <c r="T96" s="8">
        <v>223818</v>
      </c>
      <c r="U96" s="8">
        <f t="shared" si="15"/>
        <v>223.81800000000001</v>
      </c>
      <c r="V96" s="5">
        <f t="shared" si="27"/>
        <v>373.03</v>
      </c>
      <c r="W96" s="5">
        <f t="shared" si="16"/>
        <v>0.37302999999999997</v>
      </c>
      <c r="X96" s="5">
        <f t="shared" si="28"/>
        <v>0.18651499999999999</v>
      </c>
    </row>
    <row r="97" spans="1:24" ht="15" customHeight="1" x14ac:dyDescent="0.15">
      <c r="A97" s="7" t="s">
        <v>41</v>
      </c>
      <c r="B97" s="8">
        <v>10000</v>
      </c>
      <c r="C97" s="8">
        <f t="shared" si="29"/>
        <v>16.666666666666668</v>
      </c>
      <c r="D97" s="9" t="s">
        <v>244</v>
      </c>
      <c r="E97" s="8">
        <v>6658</v>
      </c>
      <c r="F97" s="8">
        <f t="shared" si="17"/>
        <v>11.096666666666666</v>
      </c>
      <c r="G97" s="8">
        <f t="shared" si="18"/>
        <v>5.5483333333333329</v>
      </c>
      <c r="H97" s="8">
        <v>1472</v>
      </c>
      <c r="I97" s="8">
        <f t="shared" si="19"/>
        <v>2.4533333333333331</v>
      </c>
      <c r="J97" s="8">
        <f t="shared" si="20"/>
        <v>1.2266666666666666</v>
      </c>
      <c r="K97" s="8">
        <v>170</v>
      </c>
      <c r="L97" s="8">
        <f t="shared" si="21"/>
        <v>0.28333333333333333</v>
      </c>
      <c r="M97" s="8">
        <f t="shared" si="22"/>
        <v>0.14166666666666666</v>
      </c>
      <c r="N97" s="8">
        <v>10</v>
      </c>
      <c r="O97" s="8">
        <f t="shared" si="23"/>
        <v>1.6666666666666666E-2</v>
      </c>
      <c r="P97" s="8">
        <f t="shared" si="24"/>
        <v>8.3333333333333332E-3</v>
      </c>
      <c r="Q97" s="8">
        <v>6</v>
      </c>
      <c r="R97" s="8">
        <f t="shared" si="25"/>
        <v>0.01</v>
      </c>
      <c r="S97" s="8">
        <f t="shared" si="26"/>
        <v>5.0000000000000001E-3</v>
      </c>
      <c r="T97" s="8">
        <v>111909</v>
      </c>
      <c r="U97" s="8">
        <f t="shared" si="15"/>
        <v>111.90900000000001</v>
      </c>
      <c r="V97" s="5">
        <f t="shared" si="27"/>
        <v>186.51499999999999</v>
      </c>
      <c r="W97" s="5">
        <f t="shared" si="16"/>
        <v>0.18651499999999999</v>
      </c>
      <c r="X97" s="5">
        <f t="shared" si="28"/>
        <v>9.3257499999999993E-2</v>
      </c>
    </row>
    <row r="98" spans="1:24" s="12" customFormat="1" ht="15" customHeight="1" x14ac:dyDescent="0.2">
      <c r="A98" s="10"/>
      <c r="B98" s="10"/>
      <c r="C98" s="7"/>
      <c r="D98" s="11" t="s">
        <v>11</v>
      </c>
      <c r="E98" s="7">
        <v>31296</v>
      </c>
      <c r="F98" s="7">
        <f t="shared" si="17"/>
        <v>52.16</v>
      </c>
      <c r="G98" s="7">
        <f t="shared" si="18"/>
        <v>26.08</v>
      </c>
      <c r="H98" s="7">
        <v>7019</v>
      </c>
      <c r="I98" s="7">
        <f t="shared" si="19"/>
        <v>11.698333333333334</v>
      </c>
      <c r="J98" s="7">
        <f t="shared" si="20"/>
        <v>5.8491666666666671</v>
      </c>
      <c r="K98" s="7">
        <v>670</v>
      </c>
      <c r="L98" s="7">
        <f t="shared" si="21"/>
        <v>1.1166666666666667</v>
      </c>
      <c r="M98" s="7">
        <f t="shared" si="22"/>
        <v>0.55833333333333335</v>
      </c>
      <c r="N98" s="7">
        <v>60</v>
      </c>
      <c r="O98" s="7">
        <f t="shared" si="23"/>
        <v>0.1</v>
      </c>
      <c r="P98" s="7">
        <f t="shared" si="24"/>
        <v>0.05</v>
      </c>
      <c r="Q98" s="7">
        <v>22.9</v>
      </c>
      <c r="R98" s="7">
        <f t="shared" si="25"/>
        <v>3.8166666666666661E-2</v>
      </c>
      <c r="S98" s="7">
        <f t="shared" si="26"/>
        <v>1.9083333333333331E-2</v>
      </c>
      <c r="T98" s="7">
        <v>339557</v>
      </c>
      <c r="U98" s="7">
        <f t="shared" si="15"/>
        <v>339.55700000000002</v>
      </c>
      <c r="V98" s="12">
        <f t="shared" si="27"/>
        <v>565.92833333333328</v>
      </c>
      <c r="W98" s="12">
        <f t="shared" si="16"/>
        <v>0.56592833333333326</v>
      </c>
      <c r="X98" s="12">
        <f t="shared" si="28"/>
        <v>0.28296416666666663</v>
      </c>
    </row>
    <row r="99" spans="1:24" ht="15" customHeight="1" x14ac:dyDescent="0.2">
      <c r="A99" s="6" t="s">
        <v>867</v>
      </c>
      <c r="B99" s="3"/>
      <c r="C99" s="8"/>
      <c r="D99" s="4"/>
      <c r="E99" s="3"/>
      <c r="F99" s="8"/>
      <c r="G99" s="8"/>
      <c r="H99" s="3"/>
      <c r="I99" s="8"/>
      <c r="J99" s="8"/>
      <c r="K99" s="3"/>
      <c r="L99" s="8"/>
      <c r="M99" s="8"/>
      <c r="N99" s="3"/>
      <c r="O99" s="8"/>
      <c r="P99" s="8"/>
      <c r="Q99" s="3"/>
      <c r="R99" s="8"/>
      <c r="S99" s="8"/>
      <c r="T99" s="3"/>
      <c r="U99" s="8"/>
    </row>
    <row r="100" spans="1:24" ht="15" customHeight="1" x14ac:dyDescent="0.15">
      <c r="A100" s="7" t="s">
        <v>154</v>
      </c>
      <c r="B100" s="8">
        <v>5000</v>
      </c>
      <c r="C100" s="8">
        <f t="shared" si="29"/>
        <v>8.3333333333333339</v>
      </c>
      <c r="D100" s="9" t="s">
        <v>155</v>
      </c>
      <c r="E100" s="8">
        <v>13974</v>
      </c>
      <c r="F100" s="8">
        <f t="shared" si="17"/>
        <v>23.29</v>
      </c>
      <c r="G100" s="8">
        <f t="shared" si="18"/>
        <v>11.645</v>
      </c>
      <c r="H100" s="8">
        <v>2700</v>
      </c>
      <c r="I100" s="8">
        <f t="shared" si="19"/>
        <v>4.5</v>
      </c>
      <c r="J100" s="8">
        <f t="shared" si="20"/>
        <v>2.25</v>
      </c>
      <c r="K100" s="8">
        <v>588</v>
      </c>
      <c r="L100" s="8">
        <f t="shared" si="21"/>
        <v>0.98</v>
      </c>
      <c r="M100" s="8">
        <f t="shared" si="22"/>
        <v>0.49</v>
      </c>
      <c r="N100" s="8">
        <v>92</v>
      </c>
      <c r="O100" s="8">
        <f t="shared" si="23"/>
        <v>0.15333333333333332</v>
      </c>
      <c r="P100" s="8">
        <f t="shared" si="24"/>
        <v>7.6666666666666661E-2</v>
      </c>
      <c r="Q100" s="8">
        <v>4.7</v>
      </c>
      <c r="R100" s="8">
        <f t="shared" si="25"/>
        <v>7.8333333333333328E-3</v>
      </c>
      <c r="S100" s="8">
        <f t="shared" si="26"/>
        <v>3.9166666666666664E-3</v>
      </c>
      <c r="T100" s="8">
        <v>5155</v>
      </c>
      <c r="U100" s="8">
        <f t="shared" si="15"/>
        <v>5.1550000000000002</v>
      </c>
      <c r="V100" s="5">
        <f t="shared" si="27"/>
        <v>8.5916666666666668</v>
      </c>
      <c r="W100" s="5">
        <f t="shared" si="16"/>
        <v>8.5916666666666676E-3</v>
      </c>
      <c r="X100" s="5">
        <f t="shared" si="28"/>
        <v>4.2958333333333338E-3</v>
      </c>
    </row>
    <row r="101" spans="1:24" ht="15" customHeight="1" x14ac:dyDescent="0.15">
      <c r="A101" s="7" t="s">
        <v>156</v>
      </c>
      <c r="B101" s="8">
        <v>9600</v>
      </c>
      <c r="C101" s="8">
        <f t="shared" si="29"/>
        <v>16</v>
      </c>
      <c r="D101" s="9" t="s">
        <v>298</v>
      </c>
      <c r="E101" s="8">
        <v>22297</v>
      </c>
      <c r="F101" s="8">
        <f t="shared" si="17"/>
        <v>37.161666666666669</v>
      </c>
      <c r="G101" s="8">
        <f t="shared" si="18"/>
        <v>18.580833333333334</v>
      </c>
      <c r="H101" s="8">
        <v>4285</v>
      </c>
      <c r="I101" s="8">
        <f t="shared" si="19"/>
        <v>7.1416666666666666</v>
      </c>
      <c r="J101" s="8">
        <f t="shared" si="20"/>
        <v>3.5708333333333333</v>
      </c>
      <c r="K101" s="8">
        <v>835</v>
      </c>
      <c r="L101" s="8">
        <f t="shared" si="21"/>
        <v>1.3916666666666666</v>
      </c>
      <c r="M101" s="8">
        <f t="shared" si="22"/>
        <v>0.6958333333333333</v>
      </c>
      <c r="N101" s="8">
        <v>202</v>
      </c>
      <c r="O101" s="8">
        <f t="shared" si="23"/>
        <v>0.33666666666666667</v>
      </c>
      <c r="P101" s="8">
        <f t="shared" si="24"/>
        <v>0.16833333333333333</v>
      </c>
      <c r="Q101" s="8">
        <v>9</v>
      </c>
      <c r="R101" s="8">
        <f t="shared" si="25"/>
        <v>1.4999999999999999E-2</v>
      </c>
      <c r="S101" s="8">
        <f t="shared" si="26"/>
        <v>7.4999999999999997E-3</v>
      </c>
      <c r="T101" s="8">
        <v>9898</v>
      </c>
      <c r="U101" s="8">
        <f t="shared" si="15"/>
        <v>9.8979999999999997</v>
      </c>
      <c r="V101" s="5">
        <f t="shared" si="27"/>
        <v>16.496666666666666</v>
      </c>
      <c r="W101" s="5">
        <f t="shared" si="16"/>
        <v>1.6496666666666666E-2</v>
      </c>
      <c r="X101" s="5">
        <f t="shared" si="28"/>
        <v>8.2483333333333332E-3</v>
      </c>
    </row>
    <row r="102" spans="1:24" ht="15" customHeight="1" x14ac:dyDescent="0.15">
      <c r="A102" s="7" t="s">
        <v>158</v>
      </c>
      <c r="B102" s="8">
        <v>4000</v>
      </c>
      <c r="C102" s="8">
        <f t="shared" si="29"/>
        <v>6.666666666666667</v>
      </c>
      <c r="D102" s="9" t="s">
        <v>299</v>
      </c>
      <c r="E102" s="8">
        <v>8157</v>
      </c>
      <c r="F102" s="8">
        <f t="shared" si="17"/>
        <v>13.595000000000001</v>
      </c>
      <c r="G102" s="8">
        <f t="shared" si="18"/>
        <v>6.7975000000000003</v>
      </c>
      <c r="H102" s="8">
        <v>1543</v>
      </c>
      <c r="I102" s="8">
        <f t="shared" si="19"/>
        <v>2.5716666666666668</v>
      </c>
      <c r="J102" s="8">
        <f t="shared" si="20"/>
        <v>1.2858333333333334</v>
      </c>
      <c r="K102" s="8">
        <v>316</v>
      </c>
      <c r="L102" s="8">
        <f t="shared" si="21"/>
        <v>0.52666666666666662</v>
      </c>
      <c r="M102" s="8">
        <f t="shared" si="22"/>
        <v>0.26333333333333331</v>
      </c>
      <c r="N102" s="8">
        <v>80</v>
      </c>
      <c r="O102" s="8">
        <f t="shared" si="23"/>
        <v>0.13333333333333333</v>
      </c>
      <c r="P102" s="8">
        <f t="shared" si="24"/>
        <v>6.6666666666666666E-2</v>
      </c>
      <c r="Q102" s="8">
        <v>3.7</v>
      </c>
      <c r="R102" s="8">
        <f t="shared" si="25"/>
        <v>6.1666666666666667E-3</v>
      </c>
      <c r="S102" s="8">
        <f t="shared" si="26"/>
        <v>3.0833333333333333E-3</v>
      </c>
      <c r="T102" s="8">
        <v>4124</v>
      </c>
      <c r="U102" s="8">
        <f t="shared" si="15"/>
        <v>4.1239999999999997</v>
      </c>
      <c r="V102" s="5">
        <f t="shared" si="27"/>
        <v>6.8733333333333331</v>
      </c>
      <c r="W102" s="5">
        <f t="shared" si="16"/>
        <v>6.8733333333333329E-3</v>
      </c>
      <c r="X102" s="5">
        <f t="shared" si="28"/>
        <v>3.4366666666666664E-3</v>
      </c>
    </row>
    <row r="103" spans="1:24" s="12" customFormat="1" ht="15" customHeight="1" x14ac:dyDescent="0.2">
      <c r="A103" s="10"/>
      <c r="B103" s="10"/>
      <c r="C103" s="7"/>
      <c r="D103" s="11" t="s">
        <v>11</v>
      </c>
      <c r="E103" s="7">
        <v>44427</v>
      </c>
      <c r="F103" s="7">
        <f t="shared" si="17"/>
        <v>74.045000000000002</v>
      </c>
      <c r="G103" s="7">
        <f t="shared" si="18"/>
        <v>37.022500000000001</v>
      </c>
      <c r="H103" s="7">
        <v>8529</v>
      </c>
      <c r="I103" s="7">
        <f t="shared" si="19"/>
        <v>14.215</v>
      </c>
      <c r="J103" s="7">
        <f t="shared" si="20"/>
        <v>7.1074999999999999</v>
      </c>
      <c r="K103" s="7">
        <v>1739</v>
      </c>
      <c r="L103" s="7">
        <f t="shared" si="21"/>
        <v>2.8983333333333334</v>
      </c>
      <c r="M103" s="7">
        <f t="shared" si="22"/>
        <v>1.4491666666666667</v>
      </c>
      <c r="N103" s="7">
        <v>373</v>
      </c>
      <c r="O103" s="7">
        <f t="shared" si="23"/>
        <v>0.6216666666666667</v>
      </c>
      <c r="P103" s="7">
        <f t="shared" si="24"/>
        <v>0.31083333333333335</v>
      </c>
      <c r="Q103" s="7">
        <v>17.399999999999999</v>
      </c>
      <c r="R103" s="7">
        <f t="shared" si="25"/>
        <v>2.8999999999999998E-2</v>
      </c>
      <c r="S103" s="7">
        <f t="shared" si="26"/>
        <v>1.4499999999999999E-2</v>
      </c>
      <c r="T103" s="7">
        <v>19177</v>
      </c>
      <c r="U103" s="7">
        <f t="shared" si="15"/>
        <v>19.177</v>
      </c>
      <c r="V103" s="12">
        <f t="shared" si="27"/>
        <v>31.961666666666666</v>
      </c>
      <c r="W103" s="12">
        <f t="shared" si="16"/>
        <v>3.1961666666666666E-2</v>
      </c>
      <c r="X103" s="12">
        <f t="shared" si="28"/>
        <v>1.5980833333333333E-2</v>
      </c>
    </row>
    <row r="104" spans="1:24" ht="15" customHeight="1" x14ac:dyDescent="0.2">
      <c r="A104" s="6" t="s">
        <v>895</v>
      </c>
      <c r="B104" s="3"/>
      <c r="C104" s="8"/>
      <c r="D104" s="4"/>
      <c r="E104" s="3"/>
      <c r="F104" s="8"/>
      <c r="G104" s="8"/>
      <c r="H104" s="3"/>
      <c r="I104" s="8"/>
      <c r="J104" s="8"/>
      <c r="K104" s="3"/>
      <c r="L104" s="8"/>
      <c r="M104" s="8"/>
      <c r="N104" s="3"/>
      <c r="O104" s="8"/>
      <c r="P104" s="8"/>
      <c r="Q104" s="3"/>
      <c r="R104" s="8"/>
      <c r="S104" s="8"/>
      <c r="T104" s="3"/>
      <c r="U104" s="8"/>
    </row>
    <row r="105" spans="1:24" ht="15" customHeight="1" x14ac:dyDescent="0.15">
      <c r="A105" s="7" t="s">
        <v>62</v>
      </c>
      <c r="B105" s="8">
        <v>5000</v>
      </c>
      <c r="C105" s="8">
        <f t="shared" si="29"/>
        <v>8.3333333333333339</v>
      </c>
      <c r="D105" s="9" t="s">
        <v>63</v>
      </c>
      <c r="E105" s="8">
        <v>1789</v>
      </c>
      <c r="F105" s="8">
        <f t="shared" si="17"/>
        <v>2.9816666666666665</v>
      </c>
      <c r="G105" s="8">
        <f t="shared" si="18"/>
        <v>1.4908333333333332</v>
      </c>
      <c r="H105" s="8">
        <v>224</v>
      </c>
      <c r="I105" s="8">
        <f t="shared" si="19"/>
        <v>0.37333333333333335</v>
      </c>
      <c r="J105" s="8">
        <f t="shared" si="20"/>
        <v>0.18666666666666668</v>
      </c>
      <c r="K105" s="8">
        <v>100</v>
      </c>
      <c r="L105" s="8">
        <f t="shared" si="21"/>
        <v>0.16666666666666666</v>
      </c>
      <c r="M105" s="8">
        <f t="shared" si="22"/>
        <v>8.3333333333333329E-2</v>
      </c>
      <c r="N105" s="8">
        <v>55</v>
      </c>
      <c r="O105" s="8">
        <f t="shared" si="23"/>
        <v>9.166666666666666E-2</v>
      </c>
      <c r="P105" s="8">
        <f t="shared" si="24"/>
        <v>4.583333333333333E-2</v>
      </c>
      <c r="Q105" s="8">
        <v>8</v>
      </c>
      <c r="R105" s="8">
        <f t="shared" si="25"/>
        <v>1.3333333333333334E-2</v>
      </c>
      <c r="S105" s="8">
        <f t="shared" si="26"/>
        <v>6.6666666666666671E-3</v>
      </c>
      <c r="T105" s="8">
        <v>3500</v>
      </c>
      <c r="U105" s="8">
        <f t="shared" si="15"/>
        <v>3.5</v>
      </c>
      <c r="V105" s="5">
        <f t="shared" si="27"/>
        <v>5.833333333333333</v>
      </c>
      <c r="W105" s="5">
        <f t="shared" si="16"/>
        <v>5.8333333333333327E-3</v>
      </c>
      <c r="X105" s="5">
        <f t="shared" si="28"/>
        <v>2.9166666666666664E-3</v>
      </c>
    </row>
    <row r="106" spans="1:24" ht="15" customHeight="1" x14ac:dyDescent="0.15">
      <c r="A106" s="7" t="s">
        <v>64</v>
      </c>
      <c r="B106" s="8">
        <v>5000</v>
      </c>
      <c r="C106" s="8">
        <f t="shared" si="29"/>
        <v>8.3333333333333339</v>
      </c>
      <c r="D106" s="9" t="s">
        <v>65</v>
      </c>
      <c r="E106" s="8">
        <v>1606</v>
      </c>
      <c r="F106" s="8">
        <f t="shared" si="17"/>
        <v>2.6766666666666667</v>
      </c>
      <c r="G106" s="8">
        <f t="shared" si="18"/>
        <v>1.3383333333333334</v>
      </c>
      <c r="H106" s="8">
        <v>224</v>
      </c>
      <c r="I106" s="8">
        <f t="shared" si="19"/>
        <v>0.37333333333333335</v>
      </c>
      <c r="J106" s="8">
        <f t="shared" si="20"/>
        <v>0.18666666666666668</v>
      </c>
      <c r="K106" s="8">
        <v>110</v>
      </c>
      <c r="L106" s="8">
        <f t="shared" si="21"/>
        <v>0.18333333333333332</v>
      </c>
      <c r="M106" s="8">
        <f t="shared" si="22"/>
        <v>9.166666666666666E-2</v>
      </c>
      <c r="N106" s="8">
        <v>30</v>
      </c>
      <c r="O106" s="8">
        <f t="shared" si="23"/>
        <v>0.05</v>
      </c>
      <c r="P106" s="8">
        <f t="shared" si="24"/>
        <v>2.5000000000000001E-2</v>
      </c>
      <c r="Q106" s="8">
        <v>8</v>
      </c>
      <c r="R106" s="8">
        <f t="shared" si="25"/>
        <v>1.3333333333333334E-2</v>
      </c>
      <c r="S106" s="8">
        <f t="shared" si="26"/>
        <v>6.6666666666666671E-3</v>
      </c>
      <c r="T106" s="8">
        <v>3500</v>
      </c>
      <c r="U106" s="8">
        <f t="shared" si="15"/>
        <v>3.5</v>
      </c>
      <c r="V106" s="5">
        <f t="shared" si="27"/>
        <v>5.833333333333333</v>
      </c>
      <c r="W106" s="5">
        <f t="shared" si="16"/>
        <v>5.8333333333333327E-3</v>
      </c>
      <c r="X106" s="5">
        <f t="shared" si="28"/>
        <v>2.9166666666666664E-3</v>
      </c>
    </row>
    <row r="107" spans="1:24" s="12" customFormat="1" ht="15" customHeight="1" x14ac:dyDescent="0.2">
      <c r="A107" s="10"/>
      <c r="B107" s="10"/>
      <c r="C107" s="7"/>
      <c r="D107" s="11" t="s">
        <v>11</v>
      </c>
      <c r="E107" s="7">
        <v>3395</v>
      </c>
      <c r="F107" s="7">
        <f t="shared" si="17"/>
        <v>5.6583333333333332</v>
      </c>
      <c r="G107" s="7">
        <f t="shared" si="18"/>
        <v>2.8291666666666666</v>
      </c>
      <c r="H107" s="7">
        <v>448</v>
      </c>
      <c r="I107" s="7">
        <f t="shared" si="19"/>
        <v>0.7466666666666667</v>
      </c>
      <c r="J107" s="7">
        <f t="shared" si="20"/>
        <v>0.37333333333333335</v>
      </c>
      <c r="K107" s="7">
        <v>210</v>
      </c>
      <c r="L107" s="7">
        <f t="shared" si="21"/>
        <v>0.35</v>
      </c>
      <c r="M107" s="7">
        <f t="shared" si="22"/>
        <v>0.17499999999999999</v>
      </c>
      <c r="N107" s="7">
        <v>85</v>
      </c>
      <c r="O107" s="7">
        <f t="shared" si="23"/>
        <v>0.14166666666666666</v>
      </c>
      <c r="P107" s="7">
        <f t="shared" si="24"/>
        <v>7.0833333333333331E-2</v>
      </c>
      <c r="Q107" s="7">
        <v>16.100000000000001</v>
      </c>
      <c r="R107" s="7">
        <f t="shared" si="25"/>
        <v>2.6833333333333334E-2</v>
      </c>
      <c r="S107" s="7">
        <f t="shared" si="26"/>
        <v>1.3416666666666667E-2</v>
      </c>
      <c r="T107" s="7">
        <v>7000</v>
      </c>
      <c r="U107" s="7">
        <f t="shared" si="15"/>
        <v>7</v>
      </c>
      <c r="V107" s="12">
        <f t="shared" si="27"/>
        <v>11.666666666666666</v>
      </c>
      <c r="W107" s="12">
        <f t="shared" si="16"/>
        <v>1.1666666666666665E-2</v>
      </c>
      <c r="X107" s="12">
        <f t="shared" si="28"/>
        <v>5.8333333333333327E-3</v>
      </c>
    </row>
    <row r="108" spans="1:24" ht="15" customHeight="1" x14ac:dyDescent="0.2">
      <c r="A108" s="6" t="s">
        <v>868</v>
      </c>
      <c r="B108" s="3"/>
      <c r="C108" s="8"/>
      <c r="D108" s="4"/>
      <c r="E108" s="3"/>
      <c r="F108" s="8"/>
      <c r="G108" s="8"/>
      <c r="H108" s="3"/>
      <c r="I108" s="8"/>
      <c r="J108" s="8"/>
      <c r="K108" s="3"/>
      <c r="L108" s="8"/>
      <c r="M108" s="8"/>
      <c r="N108" s="3"/>
      <c r="O108" s="8"/>
      <c r="P108" s="8"/>
      <c r="Q108" s="3"/>
      <c r="R108" s="8"/>
      <c r="S108" s="8"/>
      <c r="T108" s="3"/>
      <c r="U108" s="8"/>
    </row>
    <row r="109" spans="1:24" s="12" customFormat="1" ht="15" customHeight="1" x14ac:dyDescent="0.2">
      <c r="A109" s="10"/>
      <c r="B109" s="10"/>
      <c r="C109" s="7"/>
      <c r="D109" s="11" t="s">
        <v>11</v>
      </c>
      <c r="E109" s="10">
        <v>0</v>
      </c>
      <c r="F109" s="7">
        <v>0</v>
      </c>
      <c r="G109" s="7">
        <f t="shared" si="18"/>
        <v>0</v>
      </c>
      <c r="H109" s="10">
        <v>0</v>
      </c>
      <c r="I109" s="7">
        <v>0</v>
      </c>
      <c r="J109" s="7">
        <f t="shared" ref="J109:V109" si="31">SUM(I109/2)</f>
        <v>0</v>
      </c>
      <c r="K109" s="10">
        <v>0</v>
      </c>
      <c r="L109" s="7">
        <v>0</v>
      </c>
      <c r="M109" s="7">
        <f t="shared" si="31"/>
        <v>0</v>
      </c>
      <c r="N109" s="10">
        <v>0</v>
      </c>
      <c r="O109" s="7">
        <v>0</v>
      </c>
      <c r="P109" s="7">
        <f t="shared" si="31"/>
        <v>0</v>
      </c>
      <c r="Q109" s="10">
        <v>0</v>
      </c>
      <c r="R109" s="7">
        <v>0</v>
      </c>
      <c r="S109" s="7">
        <f t="shared" si="31"/>
        <v>0</v>
      </c>
      <c r="T109" s="10">
        <v>0</v>
      </c>
      <c r="U109" s="7">
        <v>0</v>
      </c>
      <c r="V109" s="7">
        <f t="shared" si="31"/>
        <v>0</v>
      </c>
      <c r="W109" s="10">
        <v>0</v>
      </c>
      <c r="X109" s="7">
        <v>0</v>
      </c>
    </row>
    <row r="110" spans="1:24" ht="15" customHeight="1" x14ac:dyDescent="0.2">
      <c r="A110" s="6" t="s">
        <v>869</v>
      </c>
      <c r="B110" s="3"/>
      <c r="C110" s="8"/>
      <c r="D110" s="4"/>
      <c r="E110" s="3"/>
      <c r="F110" s="8"/>
      <c r="G110" s="8"/>
      <c r="H110" s="3"/>
      <c r="I110" s="8"/>
      <c r="J110" s="8"/>
      <c r="K110" s="3"/>
      <c r="L110" s="8"/>
      <c r="M110" s="8"/>
      <c r="N110" s="3"/>
      <c r="O110" s="8"/>
      <c r="P110" s="8"/>
      <c r="Q110" s="3"/>
      <c r="R110" s="8"/>
      <c r="S110" s="8"/>
      <c r="T110" s="3"/>
      <c r="U110" s="8"/>
    </row>
    <row r="111" spans="1:24" s="12" customFormat="1" ht="15" customHeight="1" x14ac:dyDescent="0.2">
      <c r="A111" s="10"/>
      <c r="B111" s="10"/>
      <c r="C111" s="7"/>
      <c r="D111" s="11" t="s">
        <v>11</v>
      </c>
      <c r="E111" s="10">
        <v>0</v>
      </c>
      <c r="F111" s="7">
        <v>0</v>
      </c>
      <c r="G111" s="7">
        <f t="shared" si="18"/>
        <v>0</v>
      </c>
      <c r="H111" s="10">
        <v>0</v>
      </c>
      <c r="I111" s="7">
        <v>0</v>
      </c>
      <c r="J111" s="7">
        <f t="shared" ref="J111:V111" si="32">SUM(I111/2)</f>
        <v>0</v>
      </c>
      <c r="K111" s="10">
        <v>0</v>
      </c>
      <c r="L111" s="7">
        <v>0</v>
      </c>
      <c r="M111" s="7">
        <f t="shared" si="32"/>
        <v>0</v>
      </c>
      <c r="N111" s="10">
        <v>0</v>
      </c>
      <c r="O111" s="7">
        <v>0</v>
      </c>
      <c r="P111" s="7">
        <f t="shared" si="32"/>
        <v>0</v>
      </c>
      <c r="Q111" s="10">
        <v>0</v>
      </c>
      <c r="R111" s="7">
        <v>0</v>
      </c>
      <c r="S111" s="7">
        <f t="shared" si="32"/>
        <v>0</v>
      </c>
      <c r="T111" s="10">
        <v>0</v>
      </c>
      <c r="U111" s="7">
        <v>0</v>
      </c>
      <c r="V111" s="7">
        <f t="shared" si="32"/>
        <v>0</v>
      </c>
      <c r="W111" s="10">
        <v>0</v>
      </c>
      <c r="X111" s="7">
        <v>0</v>
      </c>
    </row>
    <row r="112" spans="1:24" ht="15" customHeight="1" x14ac:dyDescent="0.2">
      <c r="A112" s="6" t="s">
        <v>870</v>
      </c>
      <c r="B112" s="3"/>
      <c r="C112" s="8"/>
      <c r="D112" s="4"/>
      <c r="E112" s="3"/>
      <c r="F112" s="8"/>
      <c r="G112" s="8"/>
      <c r="H112" s="3"/>
      <c r="I112" s="8"/>
      <c r="J112" s="8"/>
      <c r="K112" s="3"/>
      <c r="L112" s="8"/>
      <c r="M112" s="8"/>
      <c r="N112" s="3"/>
      <c r="O112" s="8"/>
      <c r="P112" s="8"/>
      <c r="Q112" s="3"/>
      <c r="R112" s="8"/>
      <c r="S112" s="8"/>
      <c r="T112" s="3"/>
      <c r="U112" s="8"/>
    </row>
    <row r="113" spans="1:24" ht="15" customHeight="1" x14ac:dyDescent="0.15">
      <c r="A113" s="7" t="s">
        <v>182</v>
      </c>
      <c r="B113" s="8">
        <v>15000</v>
      </c>
      <c r="C113" s="8">
        <f t="shared" si="29"/>
        <v>25</v>
      </c>
      <c r="D113" s="9" t="s">
        <v>314</v>
      </c>
      <c r="E113" s="8">
        <v>134865</v>
      </c>
      <c r="F113" s="8">
        <f t="shared" si="17"/>
        <v>224.77500000000001</v>
      </c>
      <c r="G113" s="8">
        <f t="shared" si="18"/>
        <v>112.3875</v>
      </c>
      <c r="H113" s="8">
        <v>0</v>
      </c>
      <c r="I113" s="8">
        <f t="shared" si="19"/>
        <v>0</v>
      </c>
      <c r="J113" s="8">
        <f t="shared" si="20"/>
        <v>0</v>
      </c>
      <c r="K113" s="8">
        <v>0</v>
      </c>
      <c r="L113" s="8">
        <f t="shared" si="21"/>
        <v>0</v>
      </c>
      <c r="M113" s="8">
        <f t="shared" si="22"/>
        <v>0</v>
      </c>
      <c r="N113" s="8">
        <v>14985</v>
      </c>
      <c r="O113" s="8">
        <f t="shared" si="23"/>
        <v>24.975000000000001</v>
      </c>
      <c r="P113" s="8">
        <f t="shared" si="24"/>
        <v>12.487500000000001</v>
      </c>
      <c r="Q113" s="8">
        <v>49</v>
      </c>
      <c r="R113" s="8">
        <f t="shared" si="25"/>
        <v>8.1666666666666665E-2</v>
      </c>
      <c r="S113" s="8">
        <f t="shared" si="26"/>
        <v>4.0833333333333333E-2</v>
      </c>
      <c r="T113" s="8">
        <v>216233</v>
      </c>
      <c r="U113" s="8">
        <f t="shared" si="15"/>
        <v>216.233</v>
      </c>
      <c r="V113" s="5">
        <f t="shared" si="27"/>
        <v>360.38833333333332</v>
      </c>
      <c r="W113" s="5">
        <f t="shared" si="16"/>
        <v>0.36038833333333331</v>
      </c>
      <c r="X113" s="5">
        <f t="shared" si="28"/>
        <v>0.18019416666666666</v>
      </c>
    </row>
    <row r="114" spans="1:24" s="12" customFormat="1" ht="15" customHeight="1" x14ac:dyDescent="0.2">
      <c r="A114" s="10"/>
      <c r="B114" s="10"/>
      <c r="C114" s="7"/>
      <c r="D114" s="11" t="s">
        <v>11</v>
      </c>
      <c r="E114" s="7">
        <v>134865</v>
      </c>
      <c r="F114" s="7">
        <f t="shared" si="17"/>
        <v>224.77500000000001</v>
      </c>
      <c r="G114" s="7">
        <f t="shared" si="18"/>
        <v>112.3875</v>
      </c>
      <c r="H114" s="7">
        <v>0</v>
      </c>
      <c r="I114" s="7">
        <f t="shared" si="19"/>
        <v>0</v>
      </c>
      <c r="J114" s="7">
        <f t="shared" si="20"/>
        <v>0</v>
      </c>
      <c r="K114" s="7">
        <v>0</v>
      </c>
      <c r="L114" s="7">
        <f t="shared" si="21"/>
        <v>0</v>
      </c>
      <c r="M114" s="7">
        <f t="shared" si="22"/>
        <v>0</v>
      </c>
      <c r="N114" s="7">
        <v>14985</v>
      </c>
      <c r="O114" s="7">
        <f t="shared" si="23"/>
        <v>24.975000000000001</v>
      </c>
      <c r="P114" s="7">
        <f t="shared" si="24"/>
        <v>12.487500000000001</v>
      </c>
      <c r="Q114" s="7">
        <v>49</v>
      </c>
      <c r="R114" s="7">
        <f t="shared" si="25"/>
        <v>8.1666666666666665E-2</v>
      </c>
      <c r="S114" s="7">
        <f t="shared" si="26"/>
        <v>4.0833333333333333E-2</v>
      </c>
      <c r="T114" s="7">
        <v>216233</v>
      </c>
      <c r="U114" s="7">
        <f t="shared" si="15"/>
        <v>216.233</v>
      </c>
      <c r="V114" s="12">
        <f t="shared" si="27"/>
        <v>360.38833333333332</v>
      </c>
      <c r="W114" s="12">
        <f t="shared" si="16"/>
        <v>0.36038833333333331</v>
      </c>
      <c r="X114" s="12">
        <f t="shared" si="28"/>
        <v>0.18019416666666666</v>
      </c>
    </row>
    <row r="115" spans="1:24" ht="15" customHeight="1" x14ac:dyDescent="0.2">
      <c r="A115" s="6" t="s">
        <v>871</v>
      </c>
      <c r="B115" s="3"/>
      <c r="C115" s="8"/>
      <c r="D115" s="4"/>
      <c r="E115" s="3"/>
      <c r="F115" s="8"/>
      <c r="G115" s="8"/>
      <c r="H115" s="3"/>
      <c r="I115" s="8"/>
      <c r="J115" s="8"/>
      <c r="K115" s="3"/>
      <c r="L115" s="8"/>
      <c r="M115" s="8"/>
      <c r="N115" s="3"/>
      <c r="O115" s="8"/>
      <c r="P115" s="8"/>
      <c r="Q115" s="3"/>
      <c r="R115" s="8"/>
      <c r="S115" s="8"/>
      <c r="T115" s="3"/>
      <c r="U115" s="8"/>
    </row>
    <row r="116" spans="1:24" s="12" customFormat="1" ht="15" customHeight="1" x14ac:dyDescent="0.2">
      <c r="A116" s="10"/>
      <c r="B116" s="10"/>
      <c r="C116" s="7"/>
      <c r="D116" s="11" t="s">
        <v>11</v>
      </c>
      <c r="E116" s="10">
        <v>0</v>
      </c>
      <c r="F116" s="7">
        <v>0</v>
      </c>
      <c r="G116" s="7">
        <f t="shared" si="18"/>
        <v>0</v>
      </c>
      <c r="H116" s="10">
        <v>0</v>
      </c>
      <c r="I116" s="7">
        <v>0</v>
      </c>
      <c r="J116" s="7">
        <f t="shared" ref="J116:V116" si="33">SUM(I116/2)</f>
        <v>0</v>
      </c>
      <c r="K116" s="10">
        <v>0</v>
      </c>
      <c r="L116" s="7">
        <v>0</v>
      </c>
      <c r="M116" s="7">
        <f t="shared" si="33"/>
        <v>0</v>
      </c>
      <c r="N116" s="10">
        <v>0</v>
      </c>
      <c r="O116" s="7">
        <v>0</v>
      </c>
      <c r="P116" s="7">
        <f t="shared" si="33"/>
        <v>0</v>
      </c>
      <c r="Q116" s="10">
        <v>0</v>
      </c>
      <c r="R116" s="7">
        <v>0</v>
      </c>
      <c r="S116" s="7">
        <f t="shared" si="33"/>
        <v>0</v>
      </c>
      <c r="T116" s="10">
        <v>0</v>
      </c>
      <c r="U116" s="7">
        <v>0</v>
      </c>
      <c r="V116" s="7">
        <f t="shared" si="33"/>
        <v>0</v>
      </c>
      <c r="W116" s="10">
        <v>0</v>
      </c>
      <c r="X116" s="7">
        <v>0</v>
      </c>
    </row>
    <row r="117" spans="1:24" ht="15" customHeight="1" x14ac:dyDescent="0.2">
      <c r="A117" s="6" t="s">
        <v>872</v>
      </c>
      <c r="B117" s="3"/>
      <c r="C117" s="8"/>
      <c r="D117" s="4"/>
      <c r="E117" s="3"/>
      <c r="F117" s="8"/>
      <c r="G117" s="8"/>
      <c r="H117" s="3"/>
      <c r="I117" s="8"/>
      <c r="J117" s="8"/>
      <c r="K117" s="3"/>
      <c r="L117" s="8"/>
      <c r="M117" s="8"/>
      <c r="N117" s="3"/>
      <c r="O117" s="8"/>
      <c r="P117" s="8"/>
      <c r="Q117" s="3"/>
      <c r="R117" s="8"/>
      <c r="S117" s="8"/>
      <c r="T117" s="3"/>
      <c r="U117" s="8"/>
    </row>
    <row r="118" spans="1:24" s="12" customFormat="1" ht="15" customHeight="1" x14ac:dyDescent="0.2">
      <c r="A118" s="10"/>
      <c r="B118" s="10"/>
      <c r="C118" s="7"/>
      <c r="D118" s="11" t="s">
        <v>11</v>
      </c>
      <c r="E118" s="10">
        <v>0</v>
      </c>
      <c r="F118" s="7">
        <v>0</v>
      </c>
      <c r="G118" s="7">
        <f t="shared" si="18"/>
        <v>0</v>
      </c>
      <c r="H118" s="10">
        <v>0</v>
      </c>
      <c r="I118" s="7">
        <v>0</v>
      </c>
      <c r="J118" s="7">
        <f t="shared" ref="J118:V118" si="34">SUM(I118/2)</f>
        <v>0</v>
      </c>
      <c r="K118" s="10">
        <v>0</v>
      </c>
      <c r="L118" s="7">
        <v>0</v>
      </c>
      <c r="M118" s="7">
        <f t="shared" si="34"/>
        <v>0</v>
      </c>
      <c r="N118" s="10">
        <v>0</v>
      </c>
      <c r="O118" s="7">
        <v>0</v>
      </c>
      <c r="P118" s="7">
        <f t="shared" si="34"/>
        <v>0</v>
      </c>
      <c r="Q118" s="10">
        <v>0</v>
      </c>
      <c r="R118" s="7">
        <v>0</v>
      </c>
      <c r="S118" s="7">
        <f t="shared" si="34"/>
        <v>0</v>
      </c>
      <c r="T118" s="10">
        <v>0</v>
      </c>
      <c r="U118" s="7">
        <v>0</v>
      </c>
      <c r="V118" s="7">
        <f t="shared" si="34"/>
        <v>0</v>
      </c>
      <c r="W118" s="10">
        <v>0</v>
      </c>
      <c r="X118" s="7">
        <v>0</v>
      </c>
    </row>
    <row r="119" spans="1:24" ht="15" customHeight="1" x14ac:dyDescent="0.2">
      <c r="A119" s="6" t="s">
        <v>874</v>
      </c>
      <c r="B119" s="3"/>
      <c r="C119" s="8"/>
      <c r="D119" s="4"/>
      <c r="E119" s="3"/>
      <c r="F119" s="8"/>
      <c r="G119" s="8"/>
      <c r="H119" s="3"/>
      <c r="I119" s="8"/>
      <c r="J119" s="8"/>
      <c r="K119" s="3"/>
      <c r="L119" s="8"/>
      <c r="M119" s="8"/>
      <c r="N119" s="3"/>
      <c r="O119" s="8"/>
      <c r="P119" s="8"/>
      <c r="Q119" s="3"/>
      <c r="R119" s="8"/>
      <c r="S119" s="8"/>
      <c r="T119" s="3"/>
      <c r="U119" s="8"/>
    </row>
    <row r="120" spans="1:24" ht="15" customHeight="1" x14ac:dyDescent="0.15">
      <c r="A120" s="7" t="s">
        <v>110</v>
      </c>
      <c r="B120" s="8">
        <v>2000</v>
      </c>
      <c r="C120" s="8">
        <f t="shared" si="29"/>
        <v>3.3333333333333335</v>
      </c>
      <c r="D120" s="9" t="s">
        <v>280</v>
      </c>
      <c r="E120" s="8">
        <v>272</v>
      </c>
      <c r="F120" s="8">
        <f t="shared" si="17"/>
        <v>0.45333333333333331</v>
      </c>
      <c r="G120" s="8">
        <f t="shared" si="18"/>
        <v>0.22666666666666666</v>
      </c>
      <c r="H120" s="8">
        <v>58</v>
      </c>
      <c r="I120" s="8">
        <f t="shared" si="19"/>
        <v>9.6666666666666665E-2</v>
      </c>
      <c r="J120" s="8">
        <f t="shared" si="20"/>
        <v>4.8333333333333332E-2</v>
      </c>
      <c r="K120" s="8">
        <v>10</v>
      </c>
      <c r="L120" s="8">
        <f t="shared" si="21"/>
        <v>1.6666666666666666E-2</v>
      </c>
      <c r="M120" s="8">
        <f t="shared" si="22"/>
        <v>8.3333333333333332E-3</v>
      </c>
      <c r="N120" s="8">
        <v>0</v>
      </c>
      <c r="O120" s="8">
        <f t="shared" si="23"/>
        <v>0</v>
      </c>
      <c r="P120" s="8">
        <f t="shared" si="24"/>
        <v>0</v>
      </c>
      <c r="Q120" s="8">
        <v>0.308</v>
      </c>
      <c r="R120" s="8">
        <f t="shared" si="25"/>
        <v>5.1333333333333331E-4</v>
      </c>
      <c r="S120" s="8">
        <f t="shared" si="26"/>
        <v>2.5666666666666665E-4</v>
      </c>
      <c r="T120" s="8">
        <v>1426</v>
      </c>
      <c r="U120" s="8">
        <f t="shared" si="15"/>
        <v>1.4259999999999999</v>
      </c>
      <c r="V120" s="5">
        <f t="shared" si="27"/>
        <v>2.3766666666666665</v>
      </c>
      <c r="W120" s="5">
        <f t="shared" si="16"/>
        <v>2.3766666666666667E-3</v>
      </c>
      <c r="X120" s="5">
        <f t="shared" si="28"/>
        <v>1.1883333333333333E-3</v>
      </c>
    </row>
    <row r="121" spans="1:24" ht="15" customHeight="1" x14ac:dyDescent="0.15">
      <c r="A121" s="7" t="s">
        <v>112</v>
      </c>
      <c r="B121" s="8">
        <v>2000</v>
      </c>
      <c r="C121" s="8">
        <f t="shared" si="29"/>
        <v>3.3333333333333335</v>
      </c>
      <c r="D121" s="9" t="s">
        <v>281</v>
      </c>
      <c r="E121" s="8">
        <v>466</v>
      </c>
      <c r="F121" s="8">
        <f t="shared" si="17"/>
        <v>0.77666666666666662</v>
      </c>
      <c r="G121" s="8">
        <f t="shared" si="18"/>
        <v>0.38833333333333331</v>
      </c>
      <c r="H121" s="8">
        <v>72</v>
      </c>
      <c r="I121" s="8">
        <f t="shared" si="19"/>
        <v>0.12</v>
      </c>
      <c r="J121" s="8">
        <f t="shared" si="20"/>
        <v>0.06</v>
      </c>
      <c r="K121" s="8">
        <v>22</v>
      </c>
      <c r="L121" s="8">
        <f t="shared" si="21"/>
        <v>3.6666666666666667E-2</v>
      </c>
      <c r="M121" s="8">
        <f t="shared" si="22"/>
        <v>1.8333333333333333E-2</v>
      </c>
      <c r="N121" s="8">
        <v>10</v>
      </c>
      <c r="O121" s="8">
        <f t="shared" si="23"/>
        <v>1.6666666666666666E-2</v>
      </c>
      <c r="P121" s="8">
        <f t="shared" si="24"/>
        <v>8.3333333333333332E-3</v>
      </c>
      <c r="Q121" s="8">
        <v>1.9</v>
      </c>
      <c r="R121" s="8">
        <f t="shared" si="25"/>
        <v>3.1666666666666666E-3</v>
      </c>
      <c r="S121" s="8">
        <f t="shared" si="26"/>
        <v>1.5833333333333333E-3</v>
      </c>
      <c r="T121" s="8">
        <v>428</v>
      </c>
      <c r="U121" s="8">
        <f t="shared" si="15"/>
        <v>0.42799999999999999</v>
      </c>
      <c r="V121" s="5">
        <f t="shared" si="27"/>
        <v>0.71333333333333337</v>
      </c>
      <c r="W121" s="5">
        <f t="shared" si="16"/>
        <v>7.133333333333334E-4</v>
      </c>
      <c r="X121" s="5">
        <f t="shared" si="28"/>
        <v>3.566666666666667E-4</v>
      </c>
    </row>
    <row r="122" spans="1:24" ht="15" customHeight="1" x14ac:dyDescent="0.15">
      <c r="A122" s="7" t="s">
        <v>114</v>
      </c>
      <c r="B122" s="8">
        <v>15000</v>
      </c>
      <c r="C122" s="8">
        <f t="shared" si="29"/>
        <v>25</v>
      </c>
      <c r="D122" s="9" t="s">
        <v>115</v>
      </c>
      <c r="E122" s="8">
        <v>3075</v>
      </c>
      <c r="F122" s="8">
        <f t="shared" si="17"/>
        <v>5.125</v>
      </c>
      <c r="G122" s="8">
        <f t="shared" si="18"/>
        <v>2.5625</v>
      </c>
      <c r="H122" s="8">
        <v>570</v>
      </c>
      <c r="I122" s="8">
        <f t="shared" si="19"/>
        <v>0.95</v>
      </c>
      <c r="J122" s="8">
        <f t="shared" si="20"/>
        <v>0.47499999999999998</v>
      </c>
      <c r="K122" s="8">
        <v>165</v>
      </c>
      <c r="L122" s="8">
        <f t="shared" si="21"/>
        <v>0.27500000000000002</v>
      </c>
      <c r="M122" s="8">
        <f t="shared" si="22"/>
        <v>0.13750000000000001</v>
      </c>
      <c r="N122" s="8">
        <v>15</v>
      </c>
      <c r="O122" s="8">
        <f t="shared" si="23"/>
        <v>2.5000000000000001E-2</v>
      </c>
      <c r="P122" s="8">
        <f t="shared" si="24"/>
        <v>1.2500000000000001E-2</v>
      </c>
      <c r="Q122" s="8">
        <v>2.2999999999999998</v>
      </c>
      <c r="R122" s="8">
        <f t="shared" si="25"/>
        <v>3.8333333333333331E-3</v>
      </c>
      <c r="S122" s="8">
        <f t="shared" si="26"/>
        <v>1.9166666666666666E-3</v>
      </c>
      <c r="T122" s="8">
        <v>10695</v>
      </c>
      <c r="U122" s="8">
        <f t="shared" si="15"/>
        <v>10.695</v>
      </c>
      <c r="V122" s="5">
        <f t="shared" si="27"/>
        <v>17.824999999999999</v>
      </c>
      <c r="W122" s="5">
        <f t="shared" si="16"/>
        <v>1.7825000000000001E-2</v>
      </c>
      <c r="X122" s="5">
        <f t="shared" si="28"/>
        <v>8.9125000000000003E-3</v>
      </c>
    </row>
    <row r="123" spans="1:24" s="12" customFormat="1" ht="15" customHeight="1" x14ac:dyDescent="0.2">
      <c r="A123" s="10"/>
      <c r="B123" s="10"/>
      <c r="C123" s="7"/>
      <c r="D123" s="11" t="s">
        <v>11</v>
      </c>
      <c r="E123" s="7">
        <v>3813</v>
      </c>
      <c r="F123" s="7">
        <f t="shared" si="17"/>
        <v>6.3550000000000004</v>
      </c>
      <c r="G123" s="7">
        <f t="shared" si="18"/>
        <v>3.1775000000000002</v>
      </c>
      <c r="H123" s="7">
        <v>700</v>
      </c>
      <c r="I123" s="7">
        <f t="shared" si="19"/>
        <v>1.1666666666666667</v>
      </c>
      <c r="J123" s="7">
        <f t="shared" si="20"/>
        <v>0.58333333333333337</v>
      </c>
      <c r="K123" s="7">
        <v>197</v>
      </c>
      <c r="L123" s="7">
        <f t="shared" si="21"/>
        <v>0.32833333333333331</v>
      </c>
      <c r="M123" s="7">
        <f t="shared" si="22"/>
        <v>0.16416666666666666</v>
      </c>
      <c r="N123" s="7">
        <v>25</v>
      </c>
      <c r="O123" s="7">
        <f t="shared" si="23"/>
        <v>4.1666666666666664E-2</v>
      </c>
      <c r="P123" s="7">
        <f t="shared" si="24"/>
        <v>2.0833333333333332E-2</v>
      </c>
      <c r="Q123" s="7">
        <v>4.5</v>
      </c>
      <c r="R123" s="7">
        <f t="shared" si="25"/>
        <v>7.4999999999999997E-3</v>
      </c>
      <c r="S123" s="7">
        <f t="shared" si="26"/>
        <v>3.7499999999999999E-3</v>
      </c>
      <c r="T123" s="7">
        <v>12549</v>
      </c>
      <c r="U123" s="7">
        <f t="shared" si="15"/>
        <v>12.548999999999999</v>
      </c>
      <c r="V123" s="12">
        <f t="shared" si="27"/>
        <v>20.914999999999999</v>
      </c>
      <c r="W123" s="12">
        <f t="shared" si="16"/>
        <v>2.0915E-2</v>
      </c>
      <c r="X123" s="12">
        <f t="shared" si="28"/>
        <v>1.04575E-2</v>
      </c>
    </row>
    <row r="124" spans="1:24" ht="15" customHeight="1" x14ac:dyDescent="0.2">
      <c r="A124" s="6" t="s">
        <v>875</v>
      </c>
      <c r="B124" s="3"/>
      <c r="C124" s="8"/>
      <c r="D124" s="4"/>
      <c r="E124" s="3"/>
      <c r="F124" s="8"/>
      <c r="G124" s="8"/>
      <c r="H124" s="3"/>
      <c r="I124" s="8"/>
      <c r="J124" s="8"/>
      <c r="K124" s="3"/>
      <c r="L124" s="8"/>
      <c r="M124" s="8"/>
      <c r="N124" s="3"/>
      <c r="O124" s="8"/>
      <c r="P124" s="8"/>
      <c r="Q124" s="3"/>
      <c r="R124" s="8"/>
      <c r="S124" s="8"/>
      <c r="T124" s="3"/>
      <c r="U124" s="8"/>
    </row>
    <row r="125" spans="1:24" ht="15" customHeight="1" x14ac:dyDescent="0.15">
      <c r="A125" s="7" t="s">
        <v>70</v>
      </c>
      <c r="B125" s="8">
        <v>8000</v>
      </c>
      <c r="C125" s="8">
        <f t="shared" si="29"/>
        <v>13.333333333333334</v>
      </c>
      <c r="D125" s="9" t="s">
        <v>257</v>
      </c>
      <c r="E125" s="8">
        <v>2448</v>
      </c>
      <c r="F125" s="8">
        <f t="shared" si="17"/>
        <v>4.08</v>
      </c>
      <c r="G125" s="8">
        <f t="shared" si="18"/>
        <v>2.04</v>
      </c>
      <c r="H125" s="8">
        <v>340</v>
      </c>
      <c r="I125" s="8">
        <f t="shared" si="19"/>
        <v>0.56666666666666665</v>
      </c>
      <c r="J125" s="8">
        <f t="shared" si="20"/>
        <v>0.28333333333333333</v>
      </c>
      <c r="K125" s="8">
        <v>200</v>
      </c>
      <c r="L125" s="8">
        <f t="shared" si="21"/>
        <v>0.33333333333333331</v>
      </c>
      <c r="M125" s="8">
        <f t="shared" si="22"/>
        <v>0.16666666666666666</v>
      </c>
      <c r="N125" s="8">
        <v>32</v>
      </c>
      <c r="O125" s="8">
        <f t="shared" si="23"/>
        <v>5.3333333333333337E-2</v>
      </c>
      <c r="P125" s="8">
        <f t="shared" si="24"/>
        <v>2.6666666666666668E-2</v>
      </c>
      <c r="Q125" s="8">
        <v>2.5</v>
      </c>
      <c r="R125" s="8">
        <f t="shared" si="25"/>
        <v>4.1666666666666666E-3</v>
      </c>
      <c r="S125" s="8">
        <f t="shared" si="26"/>
        <v>2.0833333333333333E-3</v>
      </c>
      <c r="T125" s="8">
        <v>2280</v>
      </c>
      <c r="U125" s="8">
        <f t="shared" si="15"/>
        <v>2.2799999999999998</v>
      </c>
      <c r="V125" s="5">
        <f t="shared" si="27"/>
        <v>3.8</v>
      </c>
      <c r="W125" s="5">
        <f t="shared" si="16"/>
        <v>3.8E-3</v>
      </c>
      <c r="X125" s="5">
        <f t="shared" si="28"/>
        <v>1.9E-3</v>
      </c>
    </row>
    <row r="126" spans="1:24" ht="15" customHeight="1" x14ac:dyDescent="0.15">
      <c r="A126" s="7" t="s">
        <v>78</v>
      </c>
      <c r="B126" s="8">
        <v>10000</v>
      </c>
      <c r="C126" s="8">
        <f t="shared" si="29"/>
        <v>16.666666666666668</v>
      </c>
      <c r="D126" s="9" t="s">
        <v>263</v>
      </c>
      <c r="E126" s="8">
        <v>3492</v>
      </c>
      <c r="F126" s="8">
        <f t="shared" si="17"/>
        <v>5.82</v>
      </c>
      <c r="G126" s="8">
        <f t="shared" si="18"/>
        <v>2.91</v>
      </c>
      <c r="H126" s="8">
        <v>308</v>
      </c>
      <c r="I126" s="8">
        <f t="shared" si="19"/>
        <v>0.51333333333333331</v>
      </c>
      <c r="J126" s="8">
        <f t="shared" si="20"/>
        <v>0.25666666666666665</v>
      </c>
      <c r="K126" s="8">
        <v>430</v>
      </c>
      <c r="L126" s="8">
        <f t="shared" si="21"/>
        <v>0.71666666666666667</v>
      </c>
      <c r="M126" s="8">
        <f t="shared" si="22"/>
        <v>0.35833333333333334</v>
      </c>
      <c r="N126" s="8">
        <v>60</v>
      </c>
      <c r="O126" s="8">
        <f t="shared" si="23"/>
        <v>0.1</v>
      </c>
      <c r="P126" s="8">
        <f t="shared" si="24"/>
        <v>0.05</v>
      </c>
      <c r="Q126" s="8">
        <v>6</v>
      </c>
      <c r="R126" s="8">
        <f t="shared" si="25"/>
        <v>0.01</v>
      </c>
      <c r="S126" s="8">
        <f t="shared" si="26"/>
        <v>5.0000000000000001E-3</v>
      </c>
      <c r="T126" s="8">
        <v>3250</v>
      </c>
      <c r="U126" s="8">
        <f t="shared" si="15"/>
        <v>3.25</v>
      </c>
      <c r="V126" s="5">
        <f t="shared" si="27"/>
        <v>5.416666666666667</v>
      </c>
      <c r="W126" s="5">
        <f t="shared" si="16"/>
        <v>5.4166666666666669E-3</v>
      </c>
      <c r="X126" s="5">
        <f t="shared" si="28"/>
        <v>2.7083333333333334E-3</v>
      </c>
    </row>
    <row r="127" spans="1:24" ht="15" customHeight="1" x14ac:dyDescent="0.15">
      <c r="A127" s="7" t="s">
        <v>77</v>
      </c>
      <c r="B127" s="8">
        <v>6000</v>
      </c>
      <c r="C127" s="8">
        <f t="shared" si="29"/>
        <v>10</v>
      </c>
      <c r="D127" s="9" t="s">
        <v>262</v>
      </c>
      <c r="E127" s="8">
        <v>2100</v>
      </c>
      <c r="F127" s="8">
        <f t="shared" si="17"/>
        <v>3.5</v>
      </c>
      <c r="G127" s="8">
        <f t="shared" si="18"/>
        <v>1.75</v>
      </c>
      <c r="H127" s="8">
        <v>186</v>
      </c>
      <c r="I127" s="8">
        <f t="shared" si="19"/>
        <v>0.31</v>
      </c>
      <c r="J127" s="8">
        <f t="shared" si="20"/>
        <v>0.155</v>
      </c>
      <c r="K127" s="8">
        <v>258</v>
      </c>
      <c r="L127" s="8">
        <f t="shared" si="21"/>
        <v>0.43</v>
      </c>
      <c r="M127" s="8">
        <f t="shared" si="22"/>
        <v>0.215</v>
      </c>
      <c r="N127" s="8">
        <v>36</v>
      </c>
      <c r="O127" s="8">
        <f t="shared" si="23"/>
        <v>0.06</v>
      </c>
      <c r="P127" s="8">
        <f t="shared" si="24"/>
        <v>0.03</v>
      </c>
      <c r="Q127" s="8">
        <v>3.6</v>
      </c>
      <c r="R127" s="8">
        <f t="shared" si="25"/>
        <v>6.0000000000000001E-3</v>
      </c>
      <c r="S127" s="8">
        <f t="shared" si="26"/>
        <v>3.0000000000000001E-3</v>
      </c>
      <c r="T127" s="8">
        <v>1950</v>
      </c>
      <c r="U127" s="8">
        <f t="shared" si="15"/>
        <v>1.95</v>
      </c>
      <c r="V127" s="5">
        <f t="shared" si="27"/>
        <v>3.25</v>
      </c>
      <c r="W127" s="5">
        <f t="shared" si="16"/>
        <v>3.2499999999999999E-3</v>
      </c>
      <c r="X127" s="5">
        <f t="shared" si="28"/>
        <v>1.6249999999999999E-3</v>
      </c>
    </row>
    <row r="128" spans="1:24" ht="15" customHeight="1" x14ac:dyDescent="0.15">
      <c r="A128" s="7" t="s">
        <v>72</v>
      </c>
      <c r="B128" s="8">
        <v>2000</v>
      </c>
      <c r="C128" s="8">
        <f t="shared" si="29"/>
        <v>3.3333333333333335</v>
      </c>
      <c r="D128" s="9" t="s">
        <v>259</v>
      </c>
      <c r="E128" s="8">
        <v>671</v>
      </c>
      <c r="F128" s="8">
        <f t="shared" si="17"/>
        <v>1.1183333333333334</v>
      </c>
      <c r="G128" s="8">
        <f t="shared" si="18"/>
        <v>0.5591666666666667</v>
      </c>
      <c r="H128" s="8">
        <v>27.8</v>
      </c>
      <c r="I128" s="8">
        <f t="shared" si="19"/>
        <v>4.6333333333333337E-2</v>
      </c>
      <c r="J128" s="8">
        <f t="shared" si="20"/>
        <v>2.3166666666666669E-2</v>
      </c>
      <c r="K128" s="8">
        <v>68</v>
      </c>
      <c r="L128" s="8">
        <f t="shared" si="21"/>
        <v>0.11333333333333333</v>
      </c>
      <c r="M128" s="8">
        <f t="shared" si="22"/>
        <v>5.6666666666666664E-2</v>
      </c>
      <c r="N128" s="8">
        <v>32</v>
      </c>
      <c r="O128" s="8">
        <f t="shared" si="23"/>
        <v>5.3333333333333337E-2</v>
      </c>
      <c r="P128" s="8">
        <f t="shared" si="24"/>
        <v>2.6666666666666668E-2</v>
      </c>
      <c r="Q128" s="8">
        <v>2.9</v>
      </c>
      <c r="R128" s="8">
        <f t="shared" si="25"/>
        <v>4.8333333333333336E-3</v>
      </c>
      <c r="S128" s="8">
        <f t="shared" si="26"/>
        <v>2.4166666666666668E-3</v>
      </c>
      <c r="T128" s="8">
        <v>0</v>
      </c>
      <c r="U128" s="8">
        <f t="shared" si="15"/>
        <v>0</v>
      </c>
      <c r="V128" s="5">
        <f t="shared" si="27"/>
        <v>0</v>
      </c>
      <c r="W128" s="5">
        <f t="shared" si="16"/>
        <v>0</v>
      </c>
      <c r="X128" s="5">
        <f t="shared" si="28"/>
        <v>0</v>
      </c>
    </row>
    <row r="129" spans="1:24" ht="15" customHeight="1" x14ac:dyDescent="0.15">
      <c r="A129" s="7" t="s">
        <v>74</v>
      </c>
      <c r="B129" s="8">
        <v>3000</v>
      </c>
      <c r="C129" s="8">
        <f t="shared" si="29"/>
        <v>5</v>
      </c>
      <c r="D129" s="9" t="s">
        <v>260</v>
      </c>
      <c r="E129" s="8">
        <v>1008</v>
      </c>
      <c r="F129" s="8">
        <f t="shared" si="17"/>
        <v>1.68</v>
      </c>
      <c r="G129" s="8">
        <f t="shared" si="18"/>
        <v>0.84</v>
      </c>
      <c r="H129" s="8">
        <v>42</v>
      </c>
      <c r="I129" s="8">
        <f t="shared" si="19"/>
        <v>7.0000000000000007E-2</v>
      </c>
      <c r="J129" s="8">
        <f t="shared" si="20"/>
        <v>3.5000000000000003E-2</v>
      </c>
      <c r="K129" s="8">
        <v>102</v>
      </c>
      <c r="L129" s="8">
        <f t="shared" si="21"/>
        <v>0.17</v>
      </c>
      <c r="M129" s="8">
        <f t="shared" si="22"/>
        <v>8.5000000000000006E-2</v>
      </c>
      <c r="N129" s="8">
        <v>48</v>
      </c>
      <c r="O129" s="8">
        <f t="shared" si="23"/>
        <v>0.08</v>
      </c>
      <c r="P129" s="8">
        <f t="shared" si="24"/>
        <v>0.04</v>
      </c>
      <c r="Q129" s="8">
        <v>2</v>
      </c>
      <c r="R129" s="8">
        <f t="shared" si="25"/>
        <v>3.3333333333333335E-3</v>
      </c>
      <c r="S129" s="8">
        <f t="shared" si="26"/>
        <v>1.6666666666666668E-3</v>
      </c>
      <c r="T129" s="8">
        <v>1017</v>
      </c>
      <c r="U129" s="8">
        <f t="shared" si="15"/>
        <v>1.0169999999999999</v>
      </c>
      <c r="V129" s="5">
        <f t="shared" si="27"/>
        <v>1.6950000000000001</v>
      </c>
      <c r="W129" s="5">
        <f t="shared" si="16"/>
        <v>1.6950000000000001E-3</v>
      </c>
      <c r="X129" s="5">
        <f t="shared" si="28"/>
        <v>8.4750000000000005E-4</v>
      </c>
    </row>
    <row r="130" spans="1:24" s="12" customFormat="1" ht="15" customHeight="1" x14ac:dyDescent="0.2">
      <c r="A130" s="10"/>
      <c r="B130" s="10"/>
      <c r="C130" s="7"/>
      <c r="D130" s="11" t="s">
        <v>11</v>
      </c>
      <c r="E130" s="7">
        <v>9719</v>
      </c>
      <c r="F130" s="7">
        <f t="shared" si="17"/>
        <v>16.198333333333334</v>
      </c>
      <c r="G130" s="7">
        <f t="shared" si="18"/>
        <v>8.0991666666666671</v>
      </c>
      <c r="H130" s="7">
        <v>904</v>
      </c>
      <c r="I130" s="7">
        <f t="shared" si="19"/>
        <v>1.5066666666666666</v>
      </c>
      <c r="J130" s="7">
        <f t="shared" si="20"/>
        <v>0.7533333333333333</v>
      </c>
      <c r="K130" s="7">
        <v>1058</v>
      </c>
      <c r="L130" s="7">
        <f t="shared" si="21"/>
        <v>1.7633333333333334</v>
      </c>
      <c r="M130" s="7">
        <f t="shared" si="22"/>
        <v>0.88166666666666671</v>
      </c>
      <c r="N130" s="7">
        <v>208</v>
      </c>
      <c r="O130" s="7">
        <f t="shared" si="23"/>
        <v>0.34666666666666668</v>
      </c>
      <c r="P130" s="7">
        <f t="shared" si="24"/>
        <v>0.17333333333333334</v>
      </c>
      <c r="Q130" s="7">
        <v>17</v>
      </c>
      <c r="R130" s="7">
        <f t="shared" si="25"/>
        <v>2.8333333333333332E-2</v>
      </c>
      <c r="S130" s="7">
        <f t="shared" si="26"/>
        <v>1.4166666666666666E-2</v>
      </c>
      <c r="T130" s="7">
        <v>8497</v>
      </c>
      <c r="U130" s="7">
        <f t="shared" si="15"/>
        <v>8.4969999999999999</v>
      </c>
      <c r="V130" s="12">
        <f t="shared" si="27"/>
        <v>14.161666666666667</v>
      </c>
      <c r="W130" s="12">
        <f t="shared" si="16"/>
        <v>1.4161666666666668E-2</v>
      </c>
      <c r="X130" s="12">
        <f t="shared" si="28"/>
        <v>7.0808333333333339E-3</v>
      </c>
    </row>
    <row r="131" spans="1:24" ht="15" customHeight="1" x14ac:dyDescent="0.2">
      <c r="A131" s="6" t="s">
        <v>876</v>
      </c>
      <c r="B131" s="3"/>
      <c r="C131" s="8"/>
      <c r="D131" s="4"/>
      <c r="E131" s="3"/>
      <c r="F131" s="8"/>
      <c r="G131" s="8"/>
      <c r="H131" s="3"/>
      <c r="I131" s="8"/>
      <c r="J131" s="8"/>
      <c r="K131" s="3"/>
      <c r="L131" s="8"/>
      <c r="M131" s="8"/>
      <c r="N131" s="3"/>
      <c r="O131" s="8"/>
      <c r="P131" s="8"/>
      <c r="Q131" s="3"/>
      <c r="R131" s="8"/>
      <c r="S131" s="8"/>
      <c r="T131" s="3"/>
      <c r="U131" s="8"/>
    </row>
    <row r="132" spans="1:24" ht="15" customHeight="1" x14ac:dyDescent="0.15">
      <c r="A132" s="7" t="s">
        <v>47</v>
      </c>
      <c r="B132" s="8">
        <v>10000</v>
      </c>
      <c r="C132" s="8">
        <f t="shared" si="29"/>
        <v>16.666666666666668</v>
      </c>
      <c r="D132" s="9" t="s">
        <v>247</v>
      </c>
      <c r="E132" s="8">
        <v>3586</v>
      </c>
      <c r="F132" s="8">
        <f t="shared" si="17"/>
        <v>5.9766666666666666</v>
      </c>
      <c r="G132" s="8">
        <f t="shared" si="18"/>
        <v>2.9883333333333333</v>
      </c>
      <c r="H132" s="8">
        <v>774</v>
      </c>
      <c r="I132" s="8">
        <f t="shared" si="19"/>
        <v>1.29</v>
      </c>
      <c r="J132" s="8">
        <f t="shared" si="20"/>
        <v>0.64500000000000002</v>
      </c>
      <c r="K132" s="8">
        <v>100</v>
      </c>
      <c r="L132" s="8">
        <f t="shared" si="21"/>
        <v>0.16666666666666666</v>
      </c>
      <c r="M132" s="8">
        <f t="shared" si="22"/>
        <v>8.3333333333333329E-2</v>
      </c>
      <c r="N132" s="8">
        <v>10</v>
      </c>
      <c r="O132" s="8">
        <f t="shared" si="23"/>
        <v>1.6666666666666666E-2</v>
      </c>
      <c r="P132" s="8">
        <f t="shared" si="24"/>
        <v>8.3333333333333332E-3</v>
      </c>
      <c r="Q132" s="8">
        <v>7.6</v>
      </c>
      <c r="R132" s="8">
        <f t="shared" si="25"/>
        <v>1.2666666666666666E-2</v>
      </c>
      <c r="S132" s="8">
        <f t="shared" si="26"/>
        <v>6.3333333333333332E-3</v>
      </c>
      <c r="T132" s="8">
        <v>2903</v>
      </c>
      <c r="U132" s="8">
        <f t="shared" si="15"/>
        <v>2.903</v>
      </c>
      <c r="V132" s="5">
        <f t="shared" si="27"/>
        <v>4.8383333333333329</v>
      </c>
      <c r="W132" s="5">
        <f t="shared" si="16"/>
        <v>4.8383333333333325E-3</v>
      </c>
      <c r="X132" s="5">
        <f t="shared" si="28"/>
        <v>2.4191666666666663E-3</v>
      </c>
    </row>
    <row r="133" spans="1:24" ht="15" customHeight="1" x14ac:dyDescent="0.15">
      <c r="A133" s="7" t="s">
        <v>48</v>
      </c>
      <c r="B133" s="8">
        <v>1000</v>
      </c>
      <c r="C133" s="8">
        <f t="shared" si="29"/>
        <v>1.6666666666666667</v>
      </c>
      <c r="D133" s="9" t="s">
        <v>49</v>
      </c>
      <c r="E133" s="8">
        <v>244</v>
      </c>
      <c r="F133" s="8">
        <f t="shared" si="17"/>
        <v>0.40666666666666668</v>
      </c>
      <c r="G133" s="8">
        <f t="shared" si="18"/>
        <v>0.20333333333333334</v>
      </c>
      <c r="H133" s="8">
        <v>29.7</v>
      </c>
      <c r="I133" s="8">
        <f t="shared" si="19"/>
        <v>4.9499999999999995E-2</v>
      </c>
      <c r="J133" s="8">
        <f t="shared" si="20"/>
        <v>2.4749999999999998E-2</v>
      </c>
      <c r="K133" s="8">
        <v>20</v>
      </c>
      <c r="L133" s="8">
        <f t="shared" si="21"/>
        <v>3.3333333333333333E-2</v>
      </c>
      <c r="M133" s="8">
        <f t="shared" si="22"/>
        <v>1.6666666666666666E-2</v>
      </c>
      <c r="N133" s="8">
        <v>5</v>
      </c>
      <c r="O133" s="8">
        <f t="shared" si="23"/>
        <v>8.3333333333333332E-3</v>
      </c>
      <c r="P133" s="8">
        <f t="shared" si="24"/>
        <v>4.1666666666666666E-3</v>
      </c>
      <c r="Q133" s="8">
        <v>0.76</v>
      </c>
      <c r="R133" s="8">
        <f t="shared" si="25"/>
        <v>1.2666666666666666E-3</v>
      </c>
      <c r="S133" s="8">
        <f t="shared" si="26"/>
        <v>6.333333333333333E-4</v>
      </c>
      <c r="T133" s="8">
        <v>290</v>
      </c>
      <c r="U133" s="8">
        <f t="shared" ref="U133:U196" si="35">SUM(T133/1000)</f>
        <v>0.28999999999999998</v>
      </c>
      <c r="V133" s="5">
        <f t="shared" si="27"/>
        <v>0.48333333333333334</v>
      </c>
      <c r="W133" s="5">
        <f t="shared" ref="W133:W196" si="36">SUM(V133/1000)</f>
        <v>4.8333333333333334E-4</v>
      </c>
      <c r="X133" s="5">
        <f t="shared" si="28"/>
        <v>2.4166666666666667E-4</v>
      </c>
    </row>
    <row r="134" spans="1:24" ht="15" customHeight="1" x14ac:dyDescent="0.15">
      <c r="A134" s="7" t="s">
        <v>50</v>
      </c>
      <c r="B134" s="8">
        <v>8000</v>
      </c>
      <c r="C134" s="8">
        <f t="shared" si="29"/>
        <v>13.333333333333334</v>
      </c>
      <c r="D134" s="9" t="s">
        <v>248</v>
      </c>
      <c r="E134" s="8">
        <v>2789</v>
      </c>
      <c r="F134" s="8">
        <f t="shared" ref="F134:F197" si="37">SUM(E134/4/150)</f>
        <v>4.6483333333333334</v>
      </c>
      <c r="G134" s="8">
        <f t="shared" ref="G134:G197" si="38">SUM(F134/2)</f>
        <v>2.3241666666666667</v>
      </c>
      <c r="H134" s="8">
        <v>592</v>
      </c>
      <c r="I134" s="8">
        <f t="shared" ref="I134:I197" si="39">SUM(H134/4/150)</f>
        <v>0.98666666666666669</v>
      </c>
      <c r="J134" s="8">
        <f t="shared" ref="J134:J197" si="40">SUM(I134/2)</f>
        <v>0.49333333333333335</v>
      </c>
      <c r="K134" s="8">
        <v>80</v>
      </c>
      <c r="L134" s="8">
        <f t="shared" ref="L134:L197" si="41">SUM(K134/4/150)</f>
        <v>0.13333333333333333</v>
      </c>
      <c r="M134" s="8">
        <f t="shared" ref="M134:M197" si="42">SUM(L134/2)</f>
        <v>6.6666666666666666E-2</v>
      </c>
      <c r="N134" s="8">
        <v>11.2</v>
      </c>
      <c r="O134" s="8">
        <f t="shared" ref="O134:O197" si="43">SUM(N134/4/150)</f>
        <v>1.8666666666666665E-2</v>
      </c>
      <c r="P134" s="8">
        <f t="shared" ref="P134:P197" si="44">SUM(O134/2)</f>
        <v>9.3333333333333324E-3</v>
      </c>
      <c r="Q134" s="8">
        <v>6.1</v>
      </c>
      <c r="R134" s="8">
        <f t="shared" ref="R134:R197" si="45">SUM(Q134/4/150)</f>
        <v>1.0166666666666666E-2</v>
      </c>
      <c r="S134" s="8">
        <f t="shared" ref="S134:S197" si="46">SUM(R134/2)</f>
        <v>5.0833333333333329E-3</v>
      </c>
      <c r="T134" s="8">
        <v>2322</v>
      </c>
      <c r="U134" s="8">
        <f t="shared" si="35"/>
        <v>2.3220000000000001</v>
      </c>
      <c r="V134" s="5">
        <f t="shared" ref="V134:V197" si="47">SUM(T134/4/150)</f>
        <v>3.87</v>
      </c>
      <c r="W134" s="5">
        <f t="shared" si="36"/>
        <v>3.8700000000000002E-3</v>
      </c>
      <c r="X134" s="5">
        <f t="shared" ref="X134:X197" si="48">SUM(W134/2)</f>
        <v>1.9350000000000001E-3</v>
      </c>
    </row>
    <row r="135" spans="1:24" ht="15" customHeight="1" x14ac:dyDescent="0.15">
      <c r="A135" s="7" t="s">
        <v>55</v>
      </c>
      <c r="B135" s="8">
        <v>5000</v>
      </c>
      <c r="C135" s="8">
        <f t="shared" si="29"/>
        <v>8.3333333333333339</v>
      </c>
      <c r="D135" s="9" t="s">
        <v>251</v>
      </c>
      <c r="E135" s="8">
        <v>1202</v>
      </c>
      <c r="F135" s="8">
        <f t="shared" si="37"/>
        <v>2.0033333333333334</v>
      </c>
      <c r="G135" s="8">
        <f t="shared" si="38"/>
        <v>1.0016666666666667</v>
      </c>
      <c r="H135" s="8">
        <v>203</v>
      </c>
      <c r="I135" s="8">
        <f t="shared" si="39"/>
        <v>0.33833333333333332</v>
      </c>
      <c r="J135" s="8">
        <f t="shared" si="40"/>
        <v>0.16916666666666666</v>
      </c>
      <c r="K135" s="8">
        <v>75</v>
      </c>
      <c r="L135" s="8">
        <f t="shared" si="41"/>
        <v>0.125</v>
      </c>
      <c r="M135" s="8">
        <f t="shared" si="42"/>
        <v>6.25E-2</v>
      </c>
      <c r="N135" s="8">
        <v>10</v>
      </c>
      <c r="O135" s="8">
        <f t="shared" si="43"/>
        <v>1.6666666666666666E-2</v>
      </c>
      <c r="P135" s="8">
        <f t="shared" si="44"/>
        <v>8.3333333333333332E-3</v>
      </c>
      <c r="Q135" s="8">
        <v>3.6</v>
      </c>
      <c r="R135" s="8">
        <f t="shared" si="45"/>
        <v>6.0000000000000001E-3</v>
      </c>
      <c r="S135" s="8">
        <f t="shared" si="46"/>
        <v>3.0000000000000001E-3</v>
      </c>
      <c r="T135" s="8">
        <v>1695</v>
      </c>
      <c r="U135" s="8">
        <f t="shared" si="35"/>
        <v>1.6950000000000001</v>
      </c>
      <c r="V135" s="5">
        <f t="shared" si="47"/>
        <v>2.8250000000000002</v>
      </c>
      <c r="W135" s="5">
        <f t="shared" si="36"/>
        <v>2.8250000000000003E-3</v>
      </c>
      <c r="X135" s="5">
        <f t="shared" si="48"/>
        <v>1.4125000000000001E-3</v>
      </c>
    </row>
    <row r="136" spans="1:24" s="12" customFormat="1" ht="15" customHeight="1" x14ac:dyDescent="0.2">
      <c r="A136" s="10"/>
      <c r="B136" s="10"/>
      <c r="C136" s="7"/>
      <c r="D136" s="11" t="s">
        <v>11</v>
      </c>
      <c r="E136" s="7">
        <v>7821</v>
      </c>
      <c r="F136" s="7">
        <f t="shared" si="37"/>
        <v>13.035</v>
      </c>
      <c r="G136" s="7">
        <f t="shared" si="38"/>
        <v>6.5175000000000001</v>
      </c>
      <c r="H136" s="7">
        <v>1599</v>
      </c>
      <c r="I136" s="7">
        <f t="shared" si="39"/>
        <v>2.665</v>
      </c>
      <c r="J136" s="7">
        <f t="shared" si="40"/>
        <v>1.3325</v>
      </c>
      <c r="K136" s="7">
        <v>275</v>
      </c>
      <c r="L136" s="7">
        <f t="shared" si="41"/>
        <v>0.45833333333333331</v>
      </c>
      <c r="M136" s="7">
        <f t="shared" si="42"/>
        <v>0.22916666666666666</v>
      </c>
      <c r="N136" s="7">
        <v>36.200000000000003</v>
      </c>
      <c r="O136" s="7">
        <f t="shared" si="43"/>
        <v>6.0333333333333336E-2</v>
      </c>
      <c r="P136" s="7">
        <f t="shared" si="44"/>
        <v>3.0166666666666668E-2</v>
      </c>
      <c r="Q136" s="7">
        <v>18</v>
      </c>
      <c r="R136" s="7">
        <f t="shared" si="45"/>
        <v>0.03</v>
      </c>
      <c r="S136" s="7">
        <f t="shared" si="46"/>
        <v>1.4999999999999999E-2</v>
      </c>
      <c r="T136" s="7">
        <v>7210</v>
      </c>
      <c r="U136" s="7">
        <f t="shared" si="35"/>
        <v>7.21</v>
      </c>
      <c r="V136" s="12">
        <f t="shared" si="47"/>
        <v>12.016666666666667</v>
      </c>
      <c r="W136" s="12">
        <f t="shared" si="36"/>
        <v>1.2016666666666667E-2</v>
      </c>
      <c r="X136" s="12">
        <f t="shared" si="48"/>
        <v>6.0083333333333334E-3</v>
      </c>
    </row>
    <row r="137" spans="1:24" ht="15" customHeight="1" x14ac:dyDescent="0.2">
      <c r="A137" s="6" t="s">
        <v>877</v>
      </c>
      <c r="B137" s="3"/>
      <c r="C137" s="8"/>
      <c r="D137" s="4"/>
      <c r="E137" s="3"/>
      <c r="F137" s="8"/>
      <c r="G137" s="8"/>
      <c r="H137" s="3"/>
      <c r="I137" s="8"/>
      <c r="J137" s="8"/>
      <c r="K137" s="3"/>
      <c r="L137" s="8"/>
      <c r="M137" s="8"/>
      <c r="N137" s="3"/>
      <c r="O137" s="8"/>
      <c r="P137" s="8"/>
      <c r="Q137" s="3"/>
      <c r="R137" s="8"/>
      <c r="S137" s="8"/>
      <c r="T137" s="3"/>
      <c r="U137" s="8"/>
    </row>
    <row r="138" spans="1:24" ht="15" customHeight="1" x14ac:dyDescent="0.15">
      <c r="A138" s="7" t="s">
        <v>36</v>
      </c>
      <c r="B138" s="8">
        <v>4000</v>
      </c>
      <c r="C138" s="8">
        <f t="shared" ref="C138:C197" si="49">SUM(B138/4/150)</f>
        <v>6.666666666666667</v>
      </c>
      <c r="D138" s="9" t="s">
        <v>37</v>
      </c>
      <c r="E138" s="8">
        <v>1465</v>
      </c>
      <c r="F138" s="8">
        <f t="shared" si="37"/>
        <v>2.4416666666666669</v>
      </c>
      <c r="G138" s="8">
        <f t="shared" si="38"/>
        <v>1.2208333333333334</v>
      </c>
      <c r="H138" s="8">
        <v>289</v>
      </c>
      <c r="I138" s="8">
        <f t="shared" si="39"/>
        <v>0.48166666666666669</v>
      </c>
      <c r="J138" s="8">
        <f t="shared" si="40"/>
        <v>0.24083333333333334</v>
      </c>
      <c r="K138" s="8">
        <v>68</v>
      </c>
      <c r="L138" s="8">
        <f t="shared" si="41"/>
        <v>0.11333333333333333</v>
      </c>
      <c r="M138" s="8">
        <f t="shared" si="42"/>
        <v>5.6666666666666664E-2</v>
      </c>
      <c r="N138" s="8">
        <v>4</v>
      </c>
      <c r="O138" s="8">
        <f t="shared" si="43"/>
        <v>6.6666666666666671E-3</v>
      </c>
      <c r="P138" s="8">
        <f t="shared" si="44"/>
        <v>3.3333333333333335E-3</v>
      </c>
      <c r="Q138" s="8">
        <v>0.96</v>
      </c>
      <c r="R138" s="8">
        <f t="shared" si="45"/>
        <v>1.5999999999999999E-3</v>
      </c>
      <c r="S138" s="8">
        <f t="shared" si="46"/>
        <v>7.9999999999999993E-4</v>
      </c>
      <c r="T138" s="8">
        <v>0</v>
      </c>
      <c r="U138" s="8">
        <f t="shared" si="35"/>
        <v>0</v>
      </c>
      <c r="V138" s="5">
        <f t="shared" si="47"/>
        <v>0</v>
      </c>
      <c r="W138" s="5">
        <f t="shared" si="36"/>
        <v>0</v>
      </c>
      <c r="X138" s="5">
        <f t="shared" si="48"/>
        <v>0</v>
      </c>
    </row>
    <row r="139" spans="1:24" ht="15" customHeight="1" x14ac:dyDescent="0.15">
      <c r="A139" s="7" t="s">
        <v>45</v>
      </c>
      <c r="B139" s="8">
        <v>8000</v>
      </c>
      <c r="C139" s="8">
        <f t="shared" si="49"/>
        <v>13.333333333333334</v>
      </c>
      <c r="D139" s="9" t="s">
        <v>46</v>
      </c>
      <c r="E139" s="8">
        <v>5106</v>
      </c>
      <c r="F139" s="8">
        <f t="shared" si="37"/>
        <v>8.51</v>
      </c>
      <c r="G139" s="8">
        <f t="shared" si="38"/>
        <v>4.2549999999999999</v>
      </c>
      <c r="H139" s="8">
        <v>934</v>
      </c>
      <c r="I139" s="8">
        <f t="shared" si="39"/>
        <v>1.5566666666666666</v>
      </c>
      <c r="J139" s="8">
        <f t="shared" si="40"/>
        <v>0.77833333333333332</v>
      </c>
      <c r="K139" s="8">
        <v>144</v>
      </c>
      <c r="L139" s="8">
        <f t="shared" si="41"/>
        <v>0.24</v>
      </c>
      <c r="M139" s="8">
        <f t="shared" si="42"/>
        <v>0.12</v>
      </c>
      <c r="N139" s="8">
        <v>88</v>
      </c>
      <c r="O139" s="8">
        <f t="shared" si="43"/>
        <v>0.14666666666666667</v>
      </c>
      <c r="P139" s="8">
        <f t="shared" si="44"/>
        <v>7.3333333333333334E-2</v>
      </c>
      <c r="Q139" s="8">
        <v>2.2999999999999998</v>
      </c>
      <c r="R139" s="8">
        <f t="shared" si="45"/>
        <v>3.8333333333333331E-3</v>
      </c>
      <c r="S139" s="8">
        <f t="shared" si="46"/>
        <v>1.9166666666666666E-3</v>
      </c>
      <c r="T139" s="8">
        <v>0</v>
      </c>
      <c r="U139" s="8">
        <f t="shared" si="35"/>
        <v>0</v>
      </c>
      <c r="V139" s="5">
        <f t="shared" si="47"/>
        <v>0</v>
      </c>
      <c r="W139" s="5">
        <f t="shared" si="36"/>
        <v>0</v>
      </c>
      <c r="X139" s="5">
        <f t="shared" si="48"/>
        <v>0</v>
      </c>
    </row>
    <row r="140" spans="1:24" ht="15" customHeight="1" x14ac:dyDescent="0.15">
      <c r="A140" s="7" t="s">
        <v>57</v>
      </c>
      <c r="B140" s="8">
        <v>2000</v>
      </c>
      <c r="C140" s="8">
        <f t="shared" si="49"/>
        <v>3.3333333333333335</v>
      </c>
      <c r="D140" s="9" t="s">
        <v>252</v>
      </c>
      <c r="E140" s="8">
        <v>890</v>
      </c>
      <c r="F140" s="8">
        <f t="shared" si="37"/>
        <v>1.4833333333333334</v>
      </c>
      <c r="G140" s="8">
        <f t="shared" si="38"/>
        <v>0.7416666666666667</v>
      </c>
      <c r="H140" s="8">
        <v>150</v>
      </c>
      <c r="I140" s="8">
        <f t="shared" si="39"/>
        <v>0.25</v>
      </c>
      <c r="J140" s="8">
        <f t="shared" si="40"/>
        <v>0.125</v>
      </c>
      <c r="K140" s="8">
        <v>36</v>
      </c>
      <c r="L140" s="8">
        <f t="shared" si="41"/>
        <v>0.06</v>
      </c>
      <c r="M140" s="8">
        <f t="shared" si="42"/>
        <v>0.03</v>
      </c>
      <c r="N140" s="8">
        <v>16</v>
      </c>
      <c r="O140" s="8">
        <f t="shared" si="43"/>
        <v>2.6666666666666668E-2</v>
      </c>
      <c r="P140" s="8">
        <f t="shared" si="44"/>
        <v>1.3333333333333334E-2</v>
      </c>
      <c r="Q140" s="8">
        <v>1.8</v>
      </c>
      <c r="R140" s="8">
        <f t="shared" si="45"/>
        <v>3.0000000000000001E-3</v>
      </c>
      <c r="S140" s="8">
        <f t="shared" si="46"/>
        <v>1.5E-3</v>
      </c>
      <c r="T140" s="8">
        <v>3314</v>
      </c>
      <c r="U140" s="8">
        <f t="shared" si="35"/>
        <v>3.3140000000000001</v>
      </c>
      <c r="V140" s="5">
        <f t="shared" si="47"/>
        <v>5.5233333333333334</v>
      </c>
      <c r="W140" s="5">
        <f t="shared" si="36"/>
        <v>5.5233333333333332E-3</v>
      </c>
      <c r="X140" s="5">
        <f t="shared" si="48"/>
        <v>2.7616666666666666E-3</v>
      </c>
    </row>
    <row r="141" spans="1:24" ht="15" customHeight="1" x14ac:dyDescent="0.15">
      <c r="A141" s="7" t="s">
        <v>58</v>
      </c>
      <c r="B141" s="8">
        <v>2000</v>
      </c>
      <c r="C141" s="8">
        <f t="shared" si="49"/>
        <v>3.3333333333333335</v>
      </c>
      <c r="D141" s="9" t="s">
        <v>59</v>
      </c>
      <c r="E141" s="8">
        <v>1935</v>
      </c>
      <c r="F141" s="8">
        <f t="shared" si="37"/>
        <v>3.2250000000000001</v>
      </c>
      <c r="G141" s="8">
        <f t="shared" si="38"/>
        <v>1.6125</v>
      </c>
      <c r="H141" s="8">
        <v>299</v>
      </c>
      <c r="I141" s="8">
        <f t="shared" si="39"/>
        <v>0.49833333333333335</v>
      </c>
      <c r="J141" s="8">
        <f t="shared" si="40"/>
        <v>0.24916666666666668</v>
      </c>
      <c r="K141" s="8">
        <v>158</v>
      </c>
      <c r="L141" s="8">
        <f t="shared" si="41"/>
        <v>0.26333333333333331</v>
      </c>
      <c r="M141" s="8">
        <f t="shared" si="42"/>
        <v>0.13166666666666665</v>
      </c>
      <c r="N141" s="8">
        <v>12</v>
      </c>
      <c r="O141" s="8">
        <f t="shared" si="43"/>
        <v>0.02</v>
      </c>
      <c r="P141" s="8">
        <f t="shared" si="44"/>
        <v>0.01</v>
      </c>
      <c r="Q141" s="8">
        <v>1.1000000000000001</v>
      </c>
      <c r="R141" s="8">
        <f t="shared" si="45"/>
        <v>1.8333333333333335E-3</v>
      </c>
      <c r="S141" s="8">
        <f t="shared" si="46"/>
        <v>9.1666666666666676E-4</v>
      </c>
      <c r="T141" s="8">
        <v>1178</v>
      </c>
      <c r="U141" s="8">
        <f t="shared" si="35"/>
        <v>1.1779999999999999</v>
      </c>
      <c r="V141" s="5">
        <f t="shared" si="47"/>
        <v>1.9633333333333334</v>
      </c>
      <c r="W141" s="5">
        <f t="shared" si="36"/>
        <v>1.9633333333333334E-3</v>
      </c>
      <c r="X141" s="5">
        <f t="shared" si="48"/>
        <v>9.8166666666666671E-4</v>
      </c>
    </row>
    <row r="142" spans="1:24" ht="15" customHeight="1" x14ac:dyDescent="0.15">
      <c r="A142" s="7" t="s">
        <v>69</v>
      </c>
      <c r="B142" s="8">
        <v>2000</v>
      </c>
      <c r="C142" s="8">
        <f t="shared" si="49"/>
        <v>3.3333333333333335</v>
      </c>
      <c r="D142" s="9" t="s">
        <v>256</v>
      </c>
      <c r="E142" s="8">
        <v>344</v>
      </c>
      <c r="F142" s="8">
        <f t="shared" si="37"/>
        <v>0.57333333333333336</v>
      </c>
      <c r="G142" s="8">
        <f t="shared" si="38"/>
        <v>0.28666666666666668</v>
      </c>
      <c r="H142" s="8">
        <v>44</v>
      </c>
      <c r="I142" s="8">
        <f t="shared" si="39"/>
        <v>7.3333333333333334E-2</v>
      </c>
      <c r="J142" s="8">
        <f t="shared" si="40"/>
        <v>3.6666666666666667E-2</v>
      </c>
      <c r="K142" s="8">
        <v>24</v>
      </c>
      <c r="L142" s="8">
        <f t="shared" si="41"/>
        <v>0.04</v>
      </c>
      <c r="M142" s="8">
        <f t="shared" si="42"/>
        <v>0.02</v>
      </c>
      <c r="N142" s="8">
        <v>8</v>
      </c>
      <c r="O142" s="8">
        <f t="shared" si="43"/>
        <v>1.3333333333333334E-2</v>
      </c>
      <c r="P142" s="8">
        <f t="shared" si="44"/>
        <v>6.6666666666666671E-3</v>
      </c>
      <c r="Q142" s="8">
        <v>2</v>
      </c>
      <c r="R142" s="8">
        <f t="shared" si="45"/>
        <v>3.3333333333333335E-3</v>
      </c>
      <c r="S142" s="8">
        <f t="shared" si="46"/>
        <v>1.6666666666666668E-3</v>
      </c>
      <c r="T142" s="8">
        <v>0</v>
      </c>
      <c r="U142" s="8">
        <f t="shared" si="35"/>
        <v>0</v>
      </c>
      <c r="V142" s="5">
        <f t="shared" si="47"/>
        <v>0</v>
      </c>
      <c r="W142" s="5">
        <f t="shared" si="36"/>
        <v>0</v>
      </c>
      <c r="X142" s="5">
        <f t="shared" si="48"/>
        <v>0</v>
      </c>
    </row>
    <row r="143" spans="1:24" ht="15" customHeight="1" x14ac:dyDescent="0.15">
      <c r="A143" s="7" t="s">
        <v>71</v>
      </c>
      <c r="B143" s="8">
        <v>8000</v>
      </c>
      <c r="C143" s="8">
        <f t="shared" si="49"/>
        <v>13.333333333333334</v>
      </c>
      <c r="D143" s="9" t="s">
        <v>258</v>
      </c>
      <c r="E143" s="8">
        <v>2794</v>
      </c>
      <c r="F143" s="8">
        <f t="shared" si="37"/>
        <v>4.6566666666666663</v>
      </c>
      <c r="G143" s="8">
        <f t="shared" si="38"/>
        <v>2.3283333333333331</v>
      </c>
      <c r="H143" s="8">
        <v>586</v>
      </c>
      <c r="I143" s="8">
        <f t="shared" si="39"/>
        <v>0.97666666666666668</v>
      </c>
      <c r="J143" s="8">
        <f t="shared" si="40"/>
        <v>0.48833333333333334</v>
      </c>
      <c r="K143" s="8">
        <v>40</v>
      </c>
      <c r="L143" s="8">
        <f t="shared" si="41"/>
        <v>6.6666666666666666E-2</v>
      </c>
      <c r="M143" s="8">
        <f t="shared" si="42"/>
        <v>3.3333333333333333E-2</v>
      </c>
      <c r="N143" s="8">
        <v>32</v>
      </c>
      <c r="O143" s="8">
        <f t="shared" si="43"/>
        <v>5.3333333333333337E-2</v>
      </c>
      <c r="P143" s="8">
        <f t="shared" si="44"/>
        <v>2.6666666666666668E-2</v>
      </c>
      <c r="Q143" s="8">
        <v>10.199999999999999</v>
      </c>
      <c r="R143" s="8">
        <f t="shared" si="45"/>
        <v>1.6999999999999998E-2</v>
      </c>
      <c r="S143" s="8">
        <f t="shared" si="46"/>
        <v>8.4999999999999989E-3</v>
      </c>
      <c r="T143" s="8">
        <v>1560</v>
      </c>
      <c r="U143" s="8">
        <f t="shared" si="35"/>
        <v>1.56</v>
      </c>
      <c r="V143" s="5">
        <f t="shared" si="47"/>
        <v>2.6</v>
      </c>
      <c r="W143" s="5">
        <f t="shared" si="36"/>
        <v>2.5999999999999999E-3</v>
      </c>
      <c r="X143" s="5">
        <f t="shared" si="48"/>
        <v>1.2999999999999999E-3</v>
      </c>
    </row>
    <row r="144" spans="1:24" s="12" customFormat="1" ht="15" customHeight="1" x14ac:dyDescent="0.2">
      <c r="A144" s="10"/>
      <c r="B144" s="10"/>
      <c r="C144" s="7"/>
      <c r="D144" s="11" t="s">
        <v>11</v>
      </c>
      <c r="E144" s="7">
        <v>12533</v>
      </c>
      <c r="F144" s="7">
        <f t="shared" si="37"/>
        <v>20.888333333333332</v>
      </c>
      <c r="G144" s="7">
        <f t="shared" si="38"/>
        <v>10.444166666666666</v>
      </c>
      <c r="H144" s="7">
        <v>2303</v>
      </c>
      <c r="I144" s="7">
        <f t="shared" si="39"/>
        <v>3.8383333333333334</v>
      </c>
      <c r="J144" s="7">
        <f t="shared" si="40"/>
        <v>1.9191666666666667</v>
      </c>
      <c r="K144" s="7">
        <v>470</v>
      </c>
      <c r="L144" s="7">
        <f t="shared" si="41"/>
        <v>0.78333333333333333</v>
      </c>
      <c r="M144" s="7">
        <f t="shared" si="42"/>
        <v>0.39166666666666666</v>
      </c>
      <c r="N144" s="7">
        <v>160</v>
      </c>
      <c r="O144" s="7">
        <f t="shared" si="43"/>
        <v>0.26666666666666666</v>
      </c>
      <c r="P144" s="7">
        <f t="shared" si="44"/>
        <v>0.13333333333333333</v>
      </c>
      <c r="Q144" s="7">
        <v>18.399999999999999</v>
      </c>
      <c r="R144" s="7">
        <f t="shared" si="45"/>
        <v>3.0666666666666665E-2</v>
      </c>
      <c r="S144" s="7">
        <f t="shared" si="46"/>
        <v>1.5333333333333332E-2</v>
      </c>
      <c r="T144" s="7">
        <v>6052</v>
      </c>
      <c r="U144" s="7">
        <f t="shared" si="35"/>
        <v>6.0519999999999996</v>
      </c>
      <c r="V144" s="12">
        <f t="shared" si="47"/>
        <v>10.086666666666666</v>
      </c>
      <c r="W144" s="12">
        <f t="shared" si="36"/>
        <v>1.0086666666666666E-2</v>
      </c>
      <c r="X144" s="12">
        <f t="shared" si="48"/>
        <v>5.0433333333333328E-3</v>
      </c>
    </row>
    <row r="145" spans="1:24" ht="15" customHeight="1" x14ac:dyDescent="0.2">
      <c r="A145" s="6" t="s">
        <v>878</v>
      </c>
      <c r="B145" s="3"/>
      <c r="C145" s="8"/>
      <c r="D145" s="4"/>
      <c r="E145" s="3"/>
      <c r="F145" s="8"/>
      <c r="G145" s="8"/>
      <c r="H145" s="3"/>
      <c r="I145" s="8"/>
      <c r="J145" s="8"/>
      <c r="K145" s="3"/>
      <c r="L145" s="8"/>
      <c r="M145" s="8"/>
      <c r="N145" s="3"/>
      <c r="O145" s="8"/>
      <c r="P145" s="8"/>
      <c r="Q145" s="3"/>
      <c r="R145" s="8"/>
      <c r="S145" s="8"/>
      <c r="T145" s="3"/>
      <c r="U145" s="8"/>
    </row>
    <row r="146" spans="1:24" ht="15" customHeight="1" x14ac:dyDescent="0.15">
      <c r="A146" s="7" t="s">
        <v>35</v>
      </c>
      <c r="B146" s="8">
        <v>200</v>
      </c>
      <c r="C146" s="8">
        <f t="shared" si="49"/>
        <v>0.33333333333333331</v>
      </c>
      <c r="D146" s="9" t="s">
        <v>24</v>
      </c>
      <c r="E146" s="8">
        <v>17.2</v>
      </c>
      <c r="F146" s="8">
        <f t="shared" si="37"/>
        <v>2.8666666666666667E-2</v>
      </c>
      <c r="G146" s="8">
        <f t="shared" si="38"/>
        <v>1.4333333333333333E-2</v>
      </c>
      <c r="H146" s="8">
        <v>3.5</v>
      </c>
      <c r="I146" s="8">
        <f t="shared" si="39"/>
        <v>5.8333333333333336E-3</v>
      </c>
      <c r="J146" s="8">
        <f t="shared" si="40"/>
        <v>2.9166666666666668E-3</v>
      </c>
      <c r="K146" s="8">
        <v>0.57350000000000001</v>
      </c>
      <c r="L146" s="8">
        <f t="shared" si="41"/>
        <v>9.5583333333333338E-4</v>
      </c>
      <c r="M146" s="8">
        <f t="shared" si="42"/>
        <v>4.7791666666666669E-4</v>
      </c>
      <c r="N146" s="8">
        <v>0.1517</v>
      </c>
      <c r="O146" s="8">
        <f t="shared" si="43"/>
        <v>2.5283333333333332E-4</v>
      </c>
      <c r="P146" s="8">
        <f t="shared" si="44"/>
        <v>1.2641666666666666E-4</v>
      </c>
      <c r="Q146" s="8">
        <v>0.36</v>
      </c>
      <c r="R146" s="8">
        <f t="shared" si="45"/>
        <v>5.9999999999999995E-4</v>
      </c>
      <c r="S146" s="8">
        <f t="shared" si="46"/>
        <v>2.9999999999999997E-4</v>
      </c>
      <c r="T146" s="8">
        <v>0</v>
      </c>
      <c r="U146" s="8">
        <f t="shared" si="35"/>
        <v>0</v>
      </c>
      <c r="V146" s="5">
        <f t="shared" si="47"/>
        <v>0</v>
      </c>
      <c r="W146" s="5">
        <f t="shared" si="36"/>
        <v>0</v>
      </c>
      <c r="X146" s="5">
        <f t="shared" si="48"/>
        <v>0</v>
      </c>
    </row>
    <row r="147" spans="1:24" ht="15" customHeight="1" x14ac:dyDescent="0.15">
      <c r="A147" s="7" t="s">
        <v>38</v>
      </c>
      <c r="B147" s="8">
        <v>5000</v>
      </c>
      <c r="C147" s="8">
        <f t="shared" si="49"/>
        <v>8.3333333333333339</v>
      </c>
      <c r="D147" s="9" t="s">
        <v>241</v>
      </c>
      <c r="E147" s="8">
        <v>828</v>
      </c>
      <c r="F147" s="8">
        <f t="shared" si="37"/>
        <v>1.38</v>
      </c>
      <c r="G147" s="8">
        <f t="shared" si="38"/>
        <v>0.69</v>
      </c>
      <c r="H147" s="8">
        <v>9.5</v>
      </c>
      <c r="I147" s="8">
        <f t="shared" si="39"/>
        <v>1.5833333333333335E-2</v>
      </c>
      <c r="J147" s="8">
        <f t="shared" si="40"/>
        <v>7.9166666666666673E-3</v>
      </c>
      <c r="K147" s="8">
        <v>130</v>
      </c>
      <c r="L147" s="8">
        <f t="shared" si="41"/>
        <v>0.21666666666666667</v>
      </c>
      <c r="M147" s="8">
        <f t="shared" si="42"/>
        <v>0.10833333333333334</v>
      </c>
      <c r="N147" s="8">
        <v>30</v>
      </c>
      <c r="O147" s="8">
        <f t="shared" si="43"/>
        <v>0.05</v>
      </c>
      <c r="P147" s="8">
        <f t="shared" si="44"/>
        <v>2.5000000000000001E-2</v>
      </c>
      <c r="Q147" s="8">
        <v>1.7</v>
      </c>
      <c r="R147" s="8">
        <f t="shared" si="45"/>
        <v>2.8333333333333331E-3</v>
      </c>
      <c r="S147" s="8">
        <f t="shared" si="46"/>
        <v>1.4166666666666666E-3</v>
      </c>
      <c r="T147" s="8">
        <v>1460</v>
      </c>
      <c r="U147" s="8">
        <f t="shared" si="35"/>
        <v>1.46</v>
      </c>
      <c r="V147" s="5">
        <f t="shared" si="47"/>
        <v>2.4333333333333331</v>
      </c>
      <c r="W147" s="5">
        <f t="shared" si="36"/>
        <v>2.4333333333333329E-3</v>
      </c>
      <c r="X147" s="5">
        <f t="shared" si="48"/>
        <v>1.2166666666666665E-3</v>
      </c>
    </row>
    <row r="148" spans="1:24" ht="15" customHeight="1" x14ac:dyDescent="0.15">
      <c r="A148" s="7" t="s">
        <v>42</v>
      </c>
      <c r="B148" s="8">
        <v>10000</v>
      </c>
      <c r="C148" s="8">
        <f t="shared" si="49"/>
        <v>16.666666666666668</v>
      </c>
      <c r="D148" s="9" t="s">
        <v>245</v>
      </c>
      <c r="E148" s="8">
        <v>2590</v>
      </c>
      <c r="F148" s="8">
        <f t="shared" si="37"/>
        <v>4.3166666666666664</v>
      </c>
      <c r="G148" s="8">
        <f t="shared" si="38"/>
        <v>2.1583333333333332</v>
      </c>
      <c r="H148" s="8">
        <v>480</v>
      </c>
      <c r="I148" s="8">
        <f t="shared" si="39"/>
        <v>0.8</v>
      </c>
      <c r="J148" s="8">
        <f t="shared" si="40"/>
        <v>0.4</v>
      </c>
      <c r="K148" s="8">
        <v>100</v>
      </c>
      <c r="L148" s="8">
        <f t="shared" si="41"/>
        <v>0.16666666666666666</v>
      </c>
      <c r="M148" s="8">
        <f t="shared" si="42"/>
        <v>8.3333333333333329E-2</v>
      </c>
      <c r="N148" s="8">
        <v>30</v>
      </c>
      <c r="O148" s="8">
        <f t="shared" si="43"/>
        <v>0.05</v>
      </c>
      <c r="P148" s="8">
        <f t="shared" si="44"/>
        <v>2.5000000000000001E-2</v>
      </c>
      <c r="Q148" s="8">
        <v>6.6</v>
      </c>
      <c r="R148" s="8">
        <f t="shared" si="45"/>
        <v>1.0999999999999999E-2</v>
      </c>
      <c r="S148" s="8">
        <f t="shared" si="46"/>
        <v>5.4999999999999997E-3</v>
      </c>
      <c r="T148" s="8">
        <v>73650</v>
      </c>
      <c r="U148" s="8">
        <f t="shared" si="35"/>
        <v>73.650000000000006</v>
      </c>
      <c r="V148" s="5">
        <f t="shared" si="47"/>
        <v>122.75</v>
      </c>
      <c r="W148" s="5">
        <f t="shared" si="36"/>
        <v>0.12275</v>
      </c>
      <c r="X148" s="5">
        <f t="shared" si="48"/>
        <v>6.1374999999999999E-2</v>
      </c>
    </row>
    <row r="149" spans="1:24" ht="15" customHeight="1" x14ac:dyDescent="0.2">
      <c r="A149" s="7" t="s">
        <v>43</v>
      </c>
      <c r="B149" s="8">
        <v>1000</v>
      </c>
      <c r="C149" s="8">
        <f t="shared" si="49"/>
        <v>1.6666666666666667</v>
      </c>
      <c r="D149" s="4"/>
      <c r="E149" s="8">
        <v>198</v>
      </c>
      <c r="F149" s="8">
        <f t="shared" si="37"/>
        <v>0.33</v>
      </c>
      <c r="G149" s="8">
        <f t="shared" si="38"/>
        <v>0.16500000000000001</v>
      </c>
      <c r="H149" s="8">
        <v>7</v>
      </c>
      <c r="I149" s="8">
        <f t="shared" si="39"/>
        <v>1.1666666666666667E-2</v>
      </c>
      <c r="J149" s="8">
        <f t="shared" si="40"/>
        <v>5.8333333333333336E-3</v>
      </c>
      <c r="K149" s="8">
        <v>29</v>
      </c>
      <c r="L149" s="8">
        <f t="shared" si="41"/>
        <v>4.8333333333333332E-2</v>
      </c>
      <c r="M149" s="8">
        <f t="shared" si="42"/>
        <v>2.4166666666666666E-2</v>
      </c>
      <c r="N149" s="8">
        <v>6</v>
      </c>
      <c r="O149" s="8">
        <f t="shared" si="43"/>
        <v>0.01</v>
      </c>
      <c r="P149" s="8">
        <f t="shared" si="44"/>
        <v>5.0000000000000001E-3</v>
      </c>
      <c r="Q149" s="8">
        <v>0</v>
      </c>
      <c r="R149" s="8">
        <f t="shared" si="45"/>
        <v>0</v>
      </c>
      <c r="S149" s="8">
        <f t="shared" si="46"/>
        <v>0</v>
      </c>
      <c r="T149" s="8">
        <v>0</v>
      </c>
      <c r="U149" s="8">
        <f t="shared" si="35"/>
        <v>0</v>
      </c>
      <c r="V149" s="5">
        <f t="shared" si="47"/>
        <v>0</v>
      </c>
      <c r="W149" s="5">
        <f t="shared" si="36"/>
        <v>0</v>
      </c>
      <c r="X149" s="5">
        <f t="shared" si="48"/>
        <v>0</v>
      </c>
    </row>
    <row r="150" spans="1:24" ht="15" customHeight="1" x14ac:dyDescent="0.15">
      <c r="A150" s="7" t="s">
        <v>51</v>
      </c>
      <c r="B150" s="8">
        <v>600</v>
      </c>
      <c r="C150" s="8">
        <f t="shared" si="49"/>
        <v>1</v>
      </c>
      <c r="D150" s="9" t="s">
        <v>249</v>
      </c>
      <c r="E150" s="8">
        <v>68</v>
      </c>
      <c r="F150" s="8">
        <f t="shared" si="37"/>
        <v>0.11333333333333333</v>
      </c>
      <c r="G150" s="8">
        <f t="shared" si="38"/>
        <v>5.6666666666666664E-2</v>
      </c>
      <c r="H150" s="8">
        <v>8.4</v>
      </c>
      <c r="I150" s="8">
        <f t="shared" si="39"/>
        <v>1.4E-2</v>
      </c>
      <c r="J150" s="8">
        <f t="shared" si="40"/>
        <v>7.0000000000000001E-3</v>
      </c>
      <c r="K150" s="8">
        <v>7.2</v>
      </c>
      <c r="L150" s="8">
        <f t="shared" si="41"/>
        <v>1.2E-2</v>
      </c>
      <c r="M150" s="8">
        <f t="shared" si="42"/>
        <v>6.0000000000000001E-3</v>
      </c>
      <c r="N150" s="8">
        <v>0.6</v>
      </c>
      <c r="O150" s="8">
        <f t="shared" si="43"/>
        <v>1E-3</v>
      </c>
      <c r="P150" s="8">
        <f t="shared" si="44"/>
        <v>5.0000000000000001E-4</v>
      </c>
      <c r="Q150" s="8">
        <v>1.6</v>
      </c>
      <c r="R150" s="8">
        <f t="shared" si="45"/>
        <v>2.666666666666667E-3</v>
      </c>
      <c r="S150" s="8">
        <f t="shared" si="46"/>
        <v>1.3333333333333335E-3</v>
      </c>
      <c r="T150" s="8">
        <v>142</v>
      </c>
      <c r="U150" s="8">
        <f t="shared" si="35"/>
        <v>0.14199999999999999</v>
      </c>
      <c r="V150" s="5">
        <f t="shared" si="47"/>
        <v>0.23666666666666666</v>
      </c>
      <c r="W150" s="5">
        <f t="shared" si="36"/>
        <v>2.3666666666666665E-4</v>
      </c>
      <c r="X150" s="5">
        <f t="shared" si="48"/>
        <v>1.1833333333333333E-4</v>
      </c>
    </row>
    <row r="151" spans="1:24" ht="15" customHeight="1" x14ac:dyDescent="0.15">
      <c r="A151" s="7" t="s">
        <v>52</v>
      </c>
      <c r="B151" s="8">
        <v>600</v>
      </c>
      <c r="C151" s="8">
        <f t="shared" si="49"/>
        <v>1</v>
      </c>
      <c r="D151" s="9" t="s">
        <v>53</v>
      </c>
      <c r="E151" s="8">
        <v>97</v>
      </c>
      <c r="F151" s="8">
        <f t="shared" si="37"/>
        <v>0.16166666666666665</v>
      </c>
      <c r="G151" s="8">
        <f t="shared" si="38"/>
        <v>8.0833333333333326E-2</v>
      </c>
      <c r="H151" s="8">
        <v>10.199999999999999</v>
      </c>
      <c r="I151" s="8">
        <f t="shared" si="39"/>
        <v>1.6999999999999998E-2</v>
      </c>
      <c r="J151" s="8">
        <f t="shared" si="40"/>
        <v>8.4999999999999989E-3</v>
      </c>
      <c r="K151" s="8">
        <v>6</v>
      </c>
      <c r="L151" s="8">
        <f t="shared" si="41"/>
        <v>0.01</v>
      </c>
      <c r="M151" s="8">
        <f t="shared" si="42"/>
        <v>5.0000000000000001E-3</v>
      </c>
      <c r="N151" s="8">
        <v>3.6</v>
      </c>
      <c r="O151" s="8">
        <f t="shared" si="43"/>
        <v>6.0000000000000001E-3</v>
      </c>
      <c r="P151" s="8">
        <f t="shared" si="44"/>
        <v>3.0000000000000001E-3</v>
      </c>
      <c r="Q151" s="8">
        <v>1.6</v>
      </c>
      <c r="R151" s="8">
        <f t="shared" si="45"/>
        <v>2.666666666666667E-3</v>
      </c>
      <c r="S151" s="8">
        <f t="shared" si="46"/>
        <v>1.3333333333333335E-3</v>
      </c>
      <c r="T151" s="8">
        <v>142</v>
      </c>
      <c r="U151" s="8">
        <f t="shared" si="35"/>
        <v>0.14199999999999999</v>
      </c>
      <c r="V151" s="5">
        <f t="shared" si="47"/>
        <v>0.23666666666666666</v>
      </c>
      <c r="W151" s="5">
        <f t="shared" si="36"/>
        <v>2.3666666666666665E-4</v>
      </c>
      <c r="X151" s="5">
        <f t="shared" si="48"/>
        <v>1.1833333333333333E-4</v>
      </c>
    </row>
    <row r="152" spans="1:24" ht="15" customHeight="1" x14ac:dyDescent="0.15">
      <c r="A152" s="7" t="s">
        <v>54</v>
      </c>
      <c r="B152" s="8">
        <v>1850</v>
      </c>
      <c r="C152" s="8">
        <f t="shared" si="49"/>
        <v>3.0833333333333335</v>
      </c>
      <c r="D152" s="9" t="s">
        <v>250</v>
      </c>
      <c r="E152" s="8">
        <v>242</v>
      </c>
      <c r="F152" s="8">
        <f t="shared" si="37"/>
        <v>0.40333333333333332</v>
      </c>
      <c r="G152" s="8">
        <f t="shared" si="38"/>
        <v>0.20166666666666666</v>
      </c>
      <c r="H152" s="8">
        <v>35.200000000000003</v>
      </c>
      <c r="I152" s="8">
        <f t="shared" si="39"/>
        <v>5.8666666666666673E-2</v>
      </c>
      <c r="J152" s="8">
        <f t="shared" si="40"/>
        <v>2.9333333333333336E-2</v>
      </c>
      <c r="K152" s="8">
        <v>13</v>
      </c>
      <c r="L152" s="8">
        <f t="shared" si="41"/>
        <v>2.1666666666666667E-2</v>
      </c>
      <c r="M152" s="8">
        <f t="shared" si="42"/>
        <v>1.0833333333333334E-2</v>
      </c>
      <c r="N152" s="8">
        <v>5.6</v>
      </c>
      <c r="O152" s="8">
        <f t="shared" si="43"/>
        <v>9.3333333333333324E-3</v>
      </c>
      <c r="P152" s="8">
        <f t="shared" si="44"/>
        <v>4.6666666666666662E-3</v>
      </c>
      <c r="Q152" s="8">
        <v>4.9000000000000004</v>
      </c>
      <c r="R152" s="8">
        <f t="shared" si="45"/>
        <v>8.1666666666666676E-3</v>
      </c>
      <c r="S152" s="8">
        <f t="shared" si="46"/>
        <v>4.0833333333333338E-3</v>
      </c>
      <c r="T152" s="8">
        <v>438</v>
      </c>
      <c r="U152" s="8">
        <f t="shared" si="35"/>
        <v>0.438</v>
      </c>
      <c r="V152" s="5">
        <f t="shared" si="47"/>
        <v>0.73</v>
      </c>
      <c r="W152" s="5">
        <f t="shared" si="36"/>
        <v>7.2999999999999996E-4</v>
      </c>
      <c r="X152" s="5">
        <f t="shared" si="48"/>
        <v>3.6499999999999998E-4</v>
      </c>
    </row>
    <row r="153" spans="1:24" ht="15" customHeight="1" x14ac:dyDescent="0.15">
      <c r="A153" s="7" t="s">
        <v>60</v>
      </c>
      <c r="B153" s="8">
        <v>2000</v>
      </c>
      <c r="C153" s="8">
        <f t="shared" si="49"/>
        <v>3.3333333333333335</v>
      </c>
      <c r="D153" s="9" t="s">
        <v>253</v>
      </c>
      <c r="E153" s="8">
        <v>251</v>
      </c>
      <c r="F153" s="8">
        <f t="shared" si="37"/>
        <v>0.41833333333333333</v>
      </c>
      <c r="G153" s="8">
        <f t="shared" si="38"/>
        <v>0.20916666666666667</v>
      </c>
      <c r="H153" s="8">
        <v>35.799999999999997</v>
      </c>
      <c r="I153" s="8">
        <f t="shared" si="39"/>
        <v>5.966666666666666E-2</v>
      </c>
      <c r="J153" s="8">
        <f t="shared" si="40"/>
        <v>2.983333333333333E-2</v>
      </c>
      <c r="K153" s="8">
        <v>18</v>
      </c>
      <c r="L153" s="8">
        <f t="shared" si="41"/>
        <v>0.03</v>
      </c>
      <c r="M153" s="8">
        <f t="shared" si="42"/>
        <v>1.4999999999999999E-2</v>
      </c>
      <c r="N153" s="8">
        <v>4</v>
      </c>
      <c r="O153" s="8">
        <f t="shared" si="43"/>
        <v>6.6666666666666671E-3</v>
      </c>
      <c r="P153" s="8">
        <f t="shared" si="44"/>
        <v>3.3333333333333335E-3</v>
      </c>
      <c r="Q153" s="8">
        <v>0.96</v>
      </c>
      <c r="R153" s="8">
        <f t="shared" si="45"/>
        <v>1.5999999999999999E-3</v>
      </c>
      <c r="S153" s="8">
        <f t="shared" si="46"/>
        <v>7.9999999999999993E-4</v>
      </c>
      <c r="T153" s="8">
        <v>0</v>
      </c>
      <c r="U153" s="8">
        <f t="shared" si="35"/>
        <v>0</v>
      </c>
      <c r="V153" s="5">
        <f t="shared" si="47"/>
        <v>0</v>
      </c>
      <c r="W153" s="5">
        <f t="shared" si="36"/>
        <v>0</v>
      </c>
      <c r="X153" s="5">
        <f t="shared" si="48"/>
        <v>0</v>
      </c>
    </row>
    <row r="154" spans="1:24" ht="15" customHeight="1" x14ac:dyDescent="0.15">
      <c r="A154" s="7" t="s">
        <v>61</v>
      </c>
      <c r="B154" s="8">
        <v>6000</v>
      </c>
      <c r="C154" s="8">
        <f t="shared" si="49"/>
        <v>10</v>
      </c>
      <c r="D154" s="9" t="s">
        <v>254</v>
      </c>
      <c r="E154" s="8">
        <v>970</v>
      </c>
      <c r="F154" s="8">
        <f t="shared" si="37"/>
        <v>1.6166666666666667</v>
      </c>
      <c r="G154" s="8">
        <f t="shared" si="38"/>
        <v>0.80833333333333335</v>
      </c>
      <c r="H154" s="8">
        <v>137</v>
      </c>
      <c r="I154" s="8">
        <f t="shared" si="39"/>
        <v>0.22833333333333333</v>
      </c>
      <c r="J154" s="8">
        <f t="shared" si="40"/>
        <v>0.11416666666666667</v>
      </c>
      <c r="K154" s="8">
        <v>78</v>
      </c>
      <c r="L154" s="8">
        <f t="shared" si="41"/>
        <v>0.13</v>
      </c>
      <c r="M154" s="8">
        <f t="shared" si="42"/>
        <v>6.5000000000000002E-2</v>
      </c>
      <c r="N154" s="8">
        <v>12</v>
      </c>
      <c r="O154" s="8">
        <f t="shared" si="43"/>
        <v>0.02</v>
      </c>
      <c r="P154" s="8">
        <f t="shared" si="44"/>
        <v>0.01</v>
      </c>
      <c r="Q154" s="8">
        <v>10.6</v>
      </c>
      <c r="R154" s="8">
        <f t="shared" si="45"/>
        <v>1.7666666666666667E-2</v>
      </c>
      <c r="S154" s="8">
        <f t="shared" si="46"/>
        <v>8.8333333333333337E-3</v>
      </c>
      <c r="T154" s="8">
        <v>2016</v>
      </c>
      <c r="U154" s="8">
        <f t="shared" si="35"/>
        <v>2.016</v>
      </c>
      <c r="V154" s="5">
        <f t="shared" si="47"/>
        <v>3.36</v>
      </c>
      <c r="W154" s="5">
        <f t="shared" si="36"/>
        <v>3.3599999999999997E-3</v>
      </c>
      <c r="X154" s="5">
        <f t="shared" si="48"/>
        <v>1.6799999999999999E-3</v>
      </c>
    </row>
    <row r="155" spans="1:24" ht="15" customHeight="1" x14ac:dyDescent="0.15">
      <c r="A155" s="7" t="s">
        <v>66</v>
      </c>
      <c r="B155" s="8">
        <v>2000</v>
      </c>
      <c r="C155" s="8">
        <f t="shared" si="49"/>
        <v>3.3333333333333335</v>
      </c>
      <c r="D155" s="9" t="s">
        <v>67</v>
      </c>
      <c r="E155" s="8">
        <v>395</v>
      </c>
      <c r="F155" s="8">
        <f t="shared" si="37"/>
        <v>0.65833333333333333</v>
      </c>
      <c r="G155" s="8">
        <f t="shared" si="38"/>
        <v>0.32916666666666666</v>
      </c>
      <c r="H155" s="8">
        <v>54</v>
      </c>
      <c r="I155" s="8">
        <f t="shared" si="39"/>
        <v>0.09</v>
      </c>
      <c r="J155" s="8">
        <f t="shared" si="40"/>
        <v>4.4999999999999998E-2</v>
      </c>
      <c r="K155" s="8">
        <v>36</v>
      </c>
      <c r="L155" s="8">
        <f t="shared" si="41"/>
        <v>0.06</v>
      </c>
      <c r="M155" s="8">
        <f t="shared" si="42"/>
        <v>0.03</v>
      </c>
      <c r="N155" s="8">
        <v>4</v>
      </c>
      <c r="O155" s="8">
        <f t="shared" si="43"/>
        <v>6.6666666666666671E-3</v>
      </c>
      <c r="P155" s="8">
        <f t="shared" si="44"/>
        <v>3.3333333333333335E-3</v>
      </c>
      <c r="Q155" s="8">
        <v>0.68</v>
      </c>
      <c r="R155" s="8">
        <f t="shared" si="45"/>
        <v>1.1333333333333334E-3</v>
      </c>
      <c r="S155" s="8">
        <f t="shared" si="46"/>
        <v>5.6666666666666671E-4</v>
      </c>
      <c r="T155" s="8">
        <v>1668</v>
      </c>
      <c r="U155" s="8">
        <f t="shared" si="35"/>
        <v>1.6679999999999999</v>
      </c>
      <c r="V155" s="5">
        <f t="shared" si="47"/>
        <v>2.78</v>
      </c>
      <c r="W155" s="5">
        <f t="shared" si="36"/>
        <v>2.7799999999999999E-3</v>
      </c>
      <c r="X155" s="5">
        <f t="shared" si="48"/>
        <v>1.39E-3</v>
      </c>
    </row>
    <row r="156" spans="1:24" ht="15" customHeight="1" x14ac:dyDescent="0.15">
      <c r="A156" s="7" t="s">
        <v>68</v>
      </c>
      <c r="B156" s="8">
        <v>480</v>
      </c>
      <c r="C156" s="8">
        <f t="shared" si="49"/>
        <v>0.8</v>
      </c>
      <c r="D156" s="9" t="s">
        <v>255</v>
      </c>
      <c r="E156" s="8">
        <v>41</v>
      </c>
      <c r="F156" s="8">
        <f t="shared" si="37"/>
        <v>6.8333333333333329E-2</v>
      </c>
      <c r="G156" s="8">
        <f t="shared" si="38"/>
        <v>3.4166666666666665E-2</v>
      </c>
      <c r="H156" s="8">
        <v>6.7</v>
      </c>
      <c r="I156" s="8">
        <f t="shared" si="39"/>
        <v>1.1166666666666667E-2</v>
      </c>
      <c r="J156" s="8">
        <f t="shared" si="40"/>
        <v>5.5833333333333334E-3</v>
      </c>
      <c r="K156" s="8">
        <v>2.4</v>
      </c>
      <c r="L156" s="8">
        <f t="shared" si="41"/>
        <v>4.0000000000000001E-3</v>
      </c>
      <c r="M156" s="8">
        <f t="shared" si="42"/>
        <v>2E-3</v>
      </c>
      <c r="N156" s="8">
        <v>0.48</v>
      </c>
      <c r="O156" s="8">
        <f t="shared" si="43"/>
        <v>7.9999999999999993E-4</v>
      </c>
      <c r="P156" s="8">
        <f t="shared" si="44"/>
        <v>3.9999999999999996E-4</v>
      </c>
      <c r="Q156" s="8">
        <v>8.6400000000000005E-2</v>
      </c>
      <c r="R156" s="8">
        <f t="shared" si="45"/>
        <v>1.44E-4</v>
      </c>
      <c r="S156" s="8">
        <f t="shared" si="46"/>
        <v>7.2000000000000002E-5</v>
      </c>
      <c r="T156" s="8">
        <v>0</v>
      </c>
      <c r="U156" s="8">
        <f t="shared" si="35"/>
        <v>0</v>
      </c>
      <c r="V156" s="5">
        <f t="shared" si="47"/>
        <v>0</v>
      </c>
      <c r="W156" s="5">
        <f t="shared" si="36"/>
        <v>0</v>
      </c>
      <c r="X156" s="5">
        <f t="shared" si="48"/>
        <v>0</v>
      </c>
    </row>
    <row r="157" spans="1:24" ht="15" customHeight="1" x14ac:dyDescent="0.15">
      <c r="A157" s="7" t="s">
        <v>76</v>
      </c>
      <c r="B157" s="8">
        <v>5000</v>
      </c>
      <c r="C157" s="8">
        <f t="shared" si="49"/>
        <v>8.3333333333333339</v>
      </c>
      <c r="D157" s="9" t="s">
        <v>261</v>
      </c>
      <c r="E157" s="8">
        <v>1769</v>
      </c>
      <c r="F157" s="8">
        <f t="shared" si="37"/>
        <v>2.9483333333333333</v>
      </c>
      <c r="G157" s="8">
        <f t="shared" si="38"/>
        <v>1.4741666666666666</v>
      </c>
      <c r="H157" s="8">
        <v>376</v>
      </c>
      <c r="I157" s="8">
        <f t="shared" si="39"/>
        <v>0.62666666666666671</v>
      </c>
      <c r="J157" s="8">
        <f t="shared" si="40"/>
        <v>0.31333333333333335</v>
      </c>
      <c r="K157" s="8">
        <v>55</v>
      </c>
      <c r="L157" s="8">
        <f t="shared" si="41"/>
        <v>9.166666666666666E-2</v>
      </c>
      <c r="M157" s="8">
        <f t="shared" si="42"/>
        <v>4.583333333333333E-2</v>
      </c>
      <c r="N157" s="8">
        <v>5</v>
      </c>
      <c r="O157" s="8">
        <f t="shared" si="43"/>
        <v>8.3333333333333332E-3</v>
      </c>
      <c r="P157" s="8">
        <f t="shared" si="44"/>
        <v>4.1666666666666666E-3</v>
      </c>
      <c r="Q157" s="8">
        <v>1.3</v>
      </c>
      <c r="R157" s="8">
        <f t="shared" si="45"/>
        <v>2.1666666666666666E-3</v>
      </c>
      <c r="S157" s="8">
        <f t="shared" si="46"/>
        <v>1.0833333333333333E-3</v>
      </c>
      <c r="T157" s="8">
        <v>1680</v>
      </c>
      <c r="U157" s="8">
        <f t="shared" si="35"/>
        <v>1.68</v>
      </c>
      <c r="V157" s="5">
        <f t="shared" si="47"/>
        <v>2.8</v>
      </c>
      <c r="W157" s="5">
        <f t="shared" si="36"/>
        <v>2.8E-3</v>
      </c>
      <c r="X157" s="5">
        <f t="shared" si="48"/>
        <v>1.4E-3</v>
      </c>
    </row>
    <row r="158" spans="1:24" ht="15" customHeight="1" x14ac:dyDescent="0.15">
      <c r="A158" s="7" t="s">
        <v>80</v>
      </c>
      <c r="B158" s="8">
        <v>6000</v>
      </c>
      <c r="C158" s="8">
        <f t="shared" si="49"/>
        <v>10</v>
      </c>
      <c r="D158" s="9" t="s">
        <v>265</v>
      </c>
      <c r="E158" s="8">
        <v>1466</v>
      </c>
      <c r="F158" s="8">
        <f t="shared" si="37"/>
        <v>2.4433333333333334</v>
      </c>
      <c r="G158" s="8">
        <f t="shared" si="38"/>
        <v>1.2216666666666667</v>
      </c>
      <c r="H158" s="8">
        <v>187</v>
      </c>
      <c r="I158" s="8">
        <f t="shared" si="39"/>
        <v>0.31166666666666665</v>
      </c>
      <c r="J158" s="8">
        <f t="shared" si="40"/>
        <v>0.15583333333333332</v>
      </c>
      <c r="K158" s="8">
        <v>126</v>
      </c>
      <c r="L158" s="8">
        <f t="shared" si="41"/>
        <v>0.21</v>
      </c>
      <c r="M158" s="8">
        <f t="shared" si="42"/>
        <v>0.105</v>
      </c>
      <c r="N158" s="8">
        <v>24</v>
      </c>
      <c r="O158" s="8">
        <f t="shared" si="43"/>
        <v>0.04</v>
      </c>
      <c r="P158" s="8">
        <f t="shared" si="44"/>
        <v>0.02</v>
      </c>
      <c r="Q158" s="8">
        <v>3</v>
      </c>
      <c r="R158" s="8">
        <f t="shared" si="45"/>
        <v>5.0000000000000001E-3</v>
      </c>
      <c r="S158" s="8">
        <f t="shared" si="46"/>
        <v>2.5000000000000001E-3</v>
      </c>
      <c r="T158" s="8">
        <v>3096</v>
      </c>
      <c r="U158" s="8">
        <f t="shared" si="35"/>
        <v>3.0960000000000001</v>
      </c>
      <c r="V158" s="5">
        <f t="shared" si="47"/>
        <v>5.16</v>
      </c>
      <c r="W158" s="5">
        <f t="shared" si="36"/>
        <v>5.1600000000000005E-3</v>
      </c>
      <c r="X158" s="5">
        <f t="shared" si="48"/>
        <v>2.5800000000000003E-3</v>
      </c>
    </row>
    <row r="159" spans="1:24" s="12" customFormat="1" ht="15" customHeight="1" x14ac:dyDescent="0.2">
      <c r="A159" s="10"/>
      <c r="B159" s="10"/>
      <c r="C159" s="7"/>
      <c r="D159" s="11" t="s">
        <v>11</v>
      </c>
      <c r="E159" s="7">
        <v>8933</v>
      </c>
      <c r="F159" s="7">
        <f t="shared" si="37"/>
        <v>14.888333333333334</v>
      </c>
      <c r="G159" s="7">
        <f t="shared" si="38"/>
        <v>7.4441666666666668</v>
      </c>
      <c r="H159" s="7">
        <v>1350</v>
      </c>
      <c r="I159" s="7">
        <f t="shared" si="39"/>
        <v>2.25</v>
      </c>
      <c r="J159" s="7">
        <f t="shared" si="40"/>
        <v>1.125</v>
      </c>
      <c r="K159" s="7">
        <v>601</v>
      </c>
      <c r="L159" s="7">
        <f t="shared" si="41"/>
        <v>1.0016666666666667</v>
      </c>
      <c r="M159" s="7">
        <f t="shared" si="42"/>
        <v>0.50083333333333335</v>
      </c>
      <c r="N159" s="7">
        <v>125</v>
      </c>
      <c r="O159" s="7">
        <f t="shared" si="43"/>
        <v>0.20833333333333334</v>
      </c>
      <c r="P159" s="7">
        <f t="shared" si="44"/>
        <v>0.10416666666666667</v>
      </c>
      <c r="Q159" s="7">
        <v>33.4</v>
      </c>
      <c r="R159" s="7">
        <f t="shared" si="45"/>
        <v>5.5666666666666663E-2</v>
      </c>
      <c r="S159" s="7">
        <f t="shared" si="46"/>
        <v>2.7833333333333331E-2</v>
      </c>
      <c r="T159" s="7">
        <v>84293</v>
      </c>
      <c r="U159" s="7">
        <f t="shared" si="35"/>
        <v>84.293000000000006</v>
      </c>
      <c r="V159" s="12">
        <f t="shared" si="47"/>
        <v>140.48833333333334</v>
      </c>
      <c r="W159" s="12">
        <f t="shared" si="36"/>
        <v>0.14048833333333335</v>
      </c>
      <c r="X159" s="12">
        <f t="shared" si="48"/>
        <v>7.0244166666666677E-2</v>
      </c>
    </row>
    <row r="160" spans="1:24" ht="15" customHeight="1" x14ac:dyDescent="0.2">
      <c r="A160" s="6" t="s">
        <v>879</v>
      </c>
      <c r="B160" s="3"/>
      <c r="C160" s="8"/>
      <c r="D160" s="4"/>
      <c r="E160" s="3"/>
      <c r="F160" s="8"/>
      <c r="G160" s="8"/>
      <c r="H160" s="3"/>
      <c r="I160" s="8"/>
      <c r="J160" s="8"/>
      <c r="K160" s="3"/>
      <c r="L160" s="8"/>
      <c r="M160" s="8"/>
      <c r="N160" s="3"/>
      <c r="O160" s="8"/>
      <c r="P160" s="8"/>
      <c r="Q160" s="3"/>
      <c r="R160" s="8"/>
      <c r="S160" s="8"/>
      <c r="T160" s="3"/>
      <c r="U160" s="8"/>
    </row>
    <row r="161" spans="1:24" ht="15" customHeight="1" x14ac:dyDescent="0.15">
      <c r="A161" s="7" t="s">
        <v>83</v>
      </c>
      <c r="B161" s="8">
        <v>4000</v>
      </c>
      <c r="C161" s="8">
        <f t="shared" si="49"/>
        <v>6.666666666666667</v>
      </c>
      <c r="D161" s="9" t="s">
        <v>266</v>
      </c>
      <c r="E161" s="8">
        <v>1200</v>
      </c>
      <c r="F161" s="8">
        <f t="shared" si="37"/>
        <v>2</v>
      </c>
      <c r="G161" s="8">
        <f t="shared" si="38"/>
        <v>1</v>
      </c>
      <c r="H161" s="8">
        <v>248</v>
      </c>
      <c r="I161" s="8">
        <f t="shared" si="39"/>
        <v>0.41333333333333333</v>
      </c>
      <c r="J161" s="8">
        <f t="shared" si="40"/>
        <v>0.20666666666666667</v>
      </c>
      <c r="K161" s="8">
        <v>34</v>
      </c>
      <c r="L161" s="8">
        <f t="shared" si="41"/>
        <v>5.6666666666666664E-2</v>
      </c>
      <c r="M161" s="8">
        <f t="shared" si="42"/>
        <v>2.8333333333333332E-2</v>
      </c>
      <c r="N161" s="8">
        <v>8</v>
      </c>
      <c r="O161" s="8">
        <f t="shared" si="43"/>
        <v>1.3333333333333334E-2</v>
      </c>
      <c r="P161" s="8">
        <f t="shared" si="44"/>
        <v>6.6666666666666671E-3</v>
      </c>
      <c r="Q161" s="8">
        <v>3.6</v>
      </c>
      <c r="R161" s="8">
        <f t="shared" si="45"/>
        <v>6.0000000000000001E-3</v>
      </c>
      <c r="S161" s="8">
        <f t="shared" si="46"/>
        <v>3.0000000000000001E-3</v>
      </c>
      <c r="T161" s="8">
        <v>3864</v>
      </c>
      <c r="U161" s="8">
        <f t="shared" si="35"/>
        <v>3.8639999999999999</v>
      </c>
      <c r="V161" s="5">
        <f t="shared" si="47"/>
        <v>6.44</v>
      </c>
      <c r="W161" s="5">
        <f t="shared" si="36"/>
        <v>6.4400000000000004E-3</v>
      </c>
      <c r="X161" s="5">
        <f t="shared" si="48"/>
        <v>3.2200000000000002E-3</v>
      </c>
    </row>
    <row r="162" spans="1:24" ht="15" customHeight="1" x14ac:dyDescent="0.15">
      <c r="A162" s="7" t="s">
        <v>101</v>
      </c>
      <c r="B162" s="8">
        <v>7500</v>
      </c>
      <c r="C162" s="8">
        <f t="shared" si="49"/>
        <v>12.5</v>
      </c>
      <c r="D162" s="9" t="s">
        <v>272</v>
      </c>
      <c r="E162" s="8">
        <v>1973</v>
      </c>
      <c r="F162" s="8">
        <f t="shared" si="37"/>
        <v>3.2883333333333336</v>
      </c>
      <c r="G162" s="8">
        <f t="shared" si="38"/>
        <v>1.6441666666666668</v>
      </c>
      <c r="H162" s="8">
        <v>383</v>
      </c>
      <c r="I162" s="8">
        <f t="shared" si="39"/>
        <v>0.63833333333333331</v>
      </c>
      <c r="J162" s="8">
        <f t="shared" si="40"/>
        <v>0.31916666666666665</v>
      </c>
      <c r="K162" s="8">
        <v>60</v>
      </c>
      <c r="L162" s="8">
        <f t="shared" si="41"/>
        <v>0.1</v>
      </c>
      <c r="M162" s="8">
        <f t="shared" si="42"/>
        <v>0.05</v>
      </c>
      <c r="N162" s="8">
        <v>22.5</v>
      </c>
      <c r="O162" s="8">
        <f t="shared" si="43"/>
        <v>3.7499999999999999E-2</v>
      </c>
      <c r="P162" s="8">
        <f t="shared" si="44"/>
        <v>1.8749999999999999E-2</v>
      </c>
      <c r="Q162" s="8">
        <v>6.3</v>
      </c>
      <c r="R162" s="8">
        <f t="shared" si="45"/>
        <v>1.0499999999999999E-2</v>
      </c>
      <c r="S162" s="8">
        <f t="shared" si="46"/>
        <v>5.2499999999999995E-3</v>
      </c>
      <c r="T162" s="8">
        <v>3098</v>
      </c>
      <c r="U162" s="8">
        <f t="shared" si="35"/>
        <v>3.0979999999999999</v>
      </c>
      <c r="V162" s="5">
        <f t="shared" si="47"/>
        <v>5.1633333333333331</v>
      </c>
      <c r="W162" s="5">
        <f t="shared" si="36"/>
        <v>5.1633333333333331E-3</v>
      </c>
      <c r="X162" s="5">
        <f t="shared" si="48"/>
        <v>2.5816666666666666E-3</v>
      </c>
    </row>
    <row r="163" spans="1:24" ht="15" customHeight="1" x14ac:dyDescent="0.15">
      <c r="A163" s="7" t="s">
        <v>103</v>
      </c>
      <c r="B163" s="8">
        <v>2500</v>
      </c>
      <c r="C163" s="8">
        <f t="shared" si="49"/>
        <v>4.166666666666667</v>
      </c>
      <c r="D163" s="9" t="s">
        <v>273</v>
      </c>
      <c r="E163" s="8">
        <v>783</v>
      </c>
      <c r="F163" s="8">
        <f t="shared" si="37"/>
        <v>1.3049999999999999</v>
      </c>
      <c r="G163" s="8">
        <f t="shared" si="38"/>
        <v>0.65249999999999997</v>
      </c>
      <c r="H163" s="8">
        <v>153</v>
      </c>
      <c r="I163" s="8">
        <f t="shared" si="39"/>
        <v>0.255</v>
      </c>
      <c r="J163" s="8">
        <f t="shared" si="40"/>
        <v>0.1275</v>
      </c>
      <c r="K163" s="8">
        <v>15</v>
      </c>
      <c r="L163" s="8">
        <f t="shared" si="41"/>
        <v>2.5000000000000001E-2</v>
      </c>
      <c r="M163" s="8">
        <f t="shared" si="42"/>
        <v>1.2500000000000001E-2</v>
      </c>
      <c r="N163" s="8">
        <v>12.5</v>
      </c>
      <c r="O163" s="8">
        <f t="shared" si="43"/>
        <v>2.0833333333333332E-2</v>
      </c>
      <c r="P163" s="8">
        <f t="shared" si="44"/>
        <v>1.0416666666666666E-2</v>
      </c>
      <c r="Q163" s="8">
        <v>4.3</v>
      </c>
      <c r="R163" s="8">
        <f t="shared" si="45"/>
        <v>7.1666666666666667E-3</v>
      </c>
      <c r="S163" s="8">
        <f t="shared" si="46"/>
        <v>3.5833333333333333E-3</v>
      </c>
      <c r="T163" s="8">
        <v>868</v>
      </c>
      <c r="U163" s="8">
        <f t="shared" si="35"/>
        <v>0.86799999999999999</v>
      </c>
      <c r="V163" s="5">
        <f t="shared" si="47"/>
        <v>1.4466666666666668</v>
      </c>
      <c r="W163" s="5">
        <f t="shared" si="36"/>
        <v>1.4466666666666668E-3</v>
      </c>
      <c r="X163" s="5">
        <f t="shared" si="48"/>
        <v>7.2333333333333342E-4</v>
      </c>
    </row>
    <row r="164" spans="1:24" ht="15" customHeight="1" x14ac:dyDescent="0.15">
      <c r="A164" s="7" t="s">
        <v>0</v>
      </c>
      <c r="B164" s="8">
        <v>7500</v>
      </c>
      <c r="C164" s="8">
        <f t="shared" si="49"/>
        <v>12.5</v>
      </c>
      <c r="D164" s="9" t="s">
        <v>284</v>
      </c>
      <c r="E164" s="8">
        <v>3135</v>
      </c>
      <c r="F164" s="8">
        <f t="shared" si="37"/>
        <v>5.2249999999999996</v>
      </c>
      <c r="G164" s="8">
        <f t="shared" si="38"/>
        <v>2.6124999999999998</v>
      </c>
      <c r="H164" s="8">
        <v>683</v>
      </c>
      <c r="I164" s="8">
        <f t="shared" si="39"/>
        <v>1.1383333333333334</v>
      </c>
      <c r="J164" s="8">
        <f t="shared" si="40"/>
        <v>0.56916666666666671</v>
      </c>
      <c r="K164" s="8">
        <v>68</v>
      </c>
      <c r="L164" s="8">
        <f t="shared" si="41"/>
        <v>0.11333333333333333</v>
      </c>
      <c r="M164" s="8">
        <f t="shared" si="42"/>
        <v>5.6666666666666664E-2</v>
      </c>
      <c r="N164" s="8">
        <v>15</v>
      </c>
      <c r="O164" s="8">
        <f t="shared" si="43"/>
        <v>2.5000000000000001E-2</v>
      </c>
      <c r="P164" s="8">
        <f t="shared" si="44"/>
        <v>1.2500000000000001E-2</v>
      </c>
      <c r="Q164" s="8">
        <v>5.9</v>
      </c>
      <c r="R164" s="8">
        <f t="shared" si="45"/>
        <v>9.8333333333333345E-3</v>
      </c>
      <c r="S164" s="8">
        <f t="shared" si="46"/>
        <v>4.9166666666666673E-3</v>
      </c>
      <c r="T164" s="8">
        <v>6338</v>
      </c>
      <c r="U164" s="8">
        <f t="shared" si="35"/>
        <v>6.3380000000000001</v>
      </c>
      <c r="V164" s="5">
        <f t="shared" si="47"/>
        <v>10.563333333333333</v>
      </c>
      <c r="W164" s="5">
        <f t="shared" si="36"/>
        <v>1.0563333333333333E-2</v>
      </c>
      <c r="X164" s="5">
        <f t="shared" si="48"/>
        <v>5.2816666666666663E-3</v>
      </c>
    </row>
    <row r="165" spans="1:24" ht="15" customHeight="1" x14ac:dyDescent="0.15">
      <c r="A165" s="7" t="s">
        <v>121</v>
      </c>
      <c r="B165" s="8">
        <v>2500</v>
      </c>
      <c r="C165" s="8">
        <f t="shared" si="49"/>
        <v>4.166666666666667</v>
      </c>
      <c r="D165" s="9" t="s">
        <v>285</v>
      </c>
      <c r="E165" s="8">
        <v>715</v>
      </c>
      <c r="F165" s="8">
        <f t="shared" si="37"/>
        <v>1.1916666666666667</v>
      </c>
      <c r="G165" s="8">
        <f t="shared" si="38"/>
        <v>0.59583333333333333</v>
      </c>
      <c r="H165" s="8">
        <v>140</v>
      </c>
      <c r="I165" s="8">
        <f t="shared" si="39"/>
        <v>0.23333333333333334</v>
      </c>
      <c r="J165" s="8">
        <f t="shared" si="40"/>
        <v>0.11666666666666667</v>
      </c>
      <c r="K165" s="8">
        <v>27.5</v>
      </c>
      <c r="L165" s="8">
        <f t="shared" si="41"/>
        <v>4.583333333333333E-2</v>
      </c>
      <c r="M165" s="8">
        <f t="shared" si="42"/>
        <v>2.2916666666666665E-2</v>
      </c>
      <c r="N165" s="8">
        <v>5</v>
      </c>
      <c r="O165" s="8">
        <f t="shared" si="43"/>
        <v>8.3333333333333332E-3</v>
      </c>
      <c r="P165" s="8">
        <f t="shared" si="44"/>
        <v>4.1666666666666666E-3</v>
      </c>
      <c r="Q165" s="8">
        <v>1.1000000000000001</v>
      </c>
      <c r="R165" s="8">
        <f t="shared" si="45"/>
        <v>1.8333333333333335E-3</v>
      </c>
      <c r="S165" s="8">
        <f t="shared" si="46"/>
        <v>9.1666666666666676E-4</v>
      </c>
      <c r="T165" s="8">
        <v>1033</v>
      </c>
      <c r="U165" s="8">
        <f t="shared" si="35"/>
        <v>1.0329999999999999</v>
      </c>
      <c r="V165" s="5">
        <f t="shared" si="47"/>
        <v>1.7216666666666667</v>
      </c>
      <c r="W165" s="5">
        <f t="shared" si="36"/>
        <v>1.7216666666666667E-3</v>
      </c>
      <c r="X165" s="5">
        <f t="shared" si="48"/>
        <v>8.6083333333333335E-4</v>
      </c>
    </row>
    <row r="166" spans="1:24" s="12" customFormat="1" ht="15" customHeight="1" x14ac:dyDescent="0.2">
      <c r="A166" s="10"/>
      <c r="B166" s="10"/>
      <c r="C166" s="7"/>
      <c r="D166" s="11" t="s">
        <v>11</v>
      </c>
      <c r="E166" s="7">
        <v>7805</v>
      </c>
      <c r="F166" s="7">
        <f t="shared" si="37"/>
        <v>13.008333333333333</v>
      </c>
      <c r="G166" s="7">
        <f t="shared" si="38"/>
        <v>6.5041666666666664</v>
      </c>
      <c r="H166" s="7">
        <v>1606</v>
      </c>
      <c r="I166" s="7">
        <f t="shared" si="39"/>
        <v>2.6766666666666667</v>
      </c>
      <c r="J166" s="7">
        <f t="shared" si="40"/>
        <v>1.3383333333333334</v>
      </c>
      <c r="K166" s="7">
        <v>204</v>
      </c>
      <c r="L166" s="7">
        <f t="shared" si="41"/>
        <v>0.34</v>
      </c>
      <c r="M166" s="7">
        <f t="shared" si="42"/>
        <v>0.17</v>
      </c>
      <c r="N166" s="7">
        <v>63</v>
      </c>
      <c r="O166" s="7">
        <f t="shared" si="43"/>
        <v>0.105</v>
      </c>
      <c r="P166" s="7">
        <f t="shared" si="44"/>
        <v>5.2499999999999998E-2</v>
      </c>
      <c r="Q166" s="7">
        <v>21.1</v>
      </c>
      <c r="R166" s="7">
        <f t="shared" si="45"/>
        <v>3.5166666666666672E-2</v>
      </c>
      <c r="S166" s="7">
        <f t="shared" si="46"/>
        <v>1.7583333333333336E-2</v>
      </c>
      <c r="T166" s="7">
        <v>15199</v>
      </c>
      <c r="U166" s="7">
        <f t="shared" si="35"/>
        <v>15.199</v>
      </c>
      <c r="V166" s="12">
        <f t="shared" si="47"/>
        <v>25.331666666666667</v>
      </c>
      <c r="W166" s="12">
        <f t="shared" si="36"/>
        <v>2.5331666666666666E-2</v>
      </c>
      <c r="X166" s="12">
        <f t="shared" si="48"/>
        <v>1.2665833333333333E-2</v>
      </c>
    </row>
    <row r="167" spans="1:24" ht="15" customHeight="1" x14ac:dyDescent="0.2">
      <c r="A167" s="6" t="s">
        <v>880</v>
      </c>
      <c r="B167" s="3"/>
      <c r="C167" s="8"/>
      <c r="D167" s="4"/>
      <c r="E167" s="3"/>
      <c r="F167" s="8"/>
      <c r="G167" s="8"/>
      <c r="H167" s="3"/>
      <c r="I167" s="8"/>
      <c r="J167" s="8"/>
      <c r="K167" s="3"/>
      <c r="L167" s="8"/>
      <c r="M167" s="8"/>
      <c r="N167" s="3"/>
      <c r="O167" s="8"/>
      <c r="P167" s="8"/>
      <c r="Q167" s="3"/>
      <c r="R167" s="8"/>
      <c r="S167" s="8"/>
      <c r="T167" s="3"/>
      <c r="U167" s="8"/>
    </row>
    <row r="168" spans="1:24" ht="15" customHeight="1" x14ac:dyDescent="0.15">
      <c r="A168" s="7" t="s">
        <v>122</v>
      </c>
      <c r="B168" s="8">
        <v>6000</v>
      </c>
      <c r="C168" s="8">
        <f t="shared" si="49"/>
        <v>10</v>
      </c>
      <c r="D168" s="9" t="s">
        <v>286</v>
      </c>
      <c r="E168" s="8">
        <v>5135</v>
      </c>
      <c r="F168" s="8">
        <f t="shared" si="37"/>
        <v>8.5583333333333336</v>
      </c>
      <c r="G168" s="8">
        <f t="shared" si="38"/>
        <v>4.2791666666666668</v>
      </c>
      <c r="H168" s="8">
        <v>1200</v>
      </c>
      <c r="I168" s="8">
        <f t="shared" si="39"/>
        <v>2</v>
      </c>
      <c r="J168" s="8">
        <f t="shared" si="40"/>
        <v>1</v>
      </c>
      <c r="K168" s="8">
        <v>72</v>
      </c>
      <c r="L168" s="8">
        <f t="shared" si="41"/>
        <v>0.12</v>
      </c>
      <c r="M168" s="8">
        <f t="shared" si="42"/>
        <v>0.06</v>
      </c>
      <c r="N168" s="8">
        <v>6</v>
      </c>
      <c r="O168" s="8">
        <f t="shared" si="43"/>
        <v>0.01</v>
      </c>
      <c r="P168" s="8">
        <f t="shared" si="44"/>
        <v>5.0000000000000001E-3</v>
      </c>
      <c r="Q168" s="8">
        <v>5.4</v>
      </c>
      <c r="R168" s="8">
        <f t="shared" si="45"/>
        <v>9.0000000000000011E-3</v>
      </c>
      <c r="S168" s="8">
        <f t="shared" si="46"/>
        <v>4.5000000000000005E-3</v>
      </c>
      <c r="T168" s="8">
        <v>4740</v>
      </c>
      <c r="U168" s="8">
        <f t="shared" si="35"/>
        <v>4.74</v>
      </c>
      <c r="V168" s="5">
        <f t="shared" si="47"/>
        <v>7.9</v>
      </c>
      <c r="W168" s="5">
        <f t="shared" si="36"/>
        <v>7.9000000000000008E-3</v>
      </c>
      <c r="X168" s="5">
        <f t="shared" si="48"/>
        <v>3.9500000000000004E-3</v>
      </c>
    </row>
    <row r="169" spans="1:24" s="12" customFormat="1" ht="15" customHeight="1" x14ac:dyDescent="0.2">
      <c r="A169" s="10"/>
      <c r="B169" s="10"/>
      <c r="C169" s="7"/>
      <c r="D169" s="11" t="s">
        <v>11</v>
      </c>
      <c r="E169" s="7">
        <v>5135</v>
      </c>
      <c r="F169" s="7">
        <f t="shared" si="37"/>
        <v>8.5583333333333336</v>
      </c>
      <c r="G169" s="7">
        <f t="shared" si="38"/>
        <v>4.2791666666666668</v>
      </c>
      <c r="H169" s="7">
        <v>1200</v>
      </c>
      <c r="I169" s="7">
        <f t="shared" si="39"/>
        <v>2</v>
      </c>
      <c r="J169" s="7">
        <f t="shared" si="40"/>
        <v>1</v>
      </c>
      <c r="K169" s="7">
        <v>72</v>
      </c>
      <c r="L169" s="7">
        <f t="shared" si="41"/>
        <v>0.12</v>
      </c>
      <c r="M169" s="7">
        <f t="shared" si="42"/>
        <v>0.06</v>
      </c>
      <c r="N169" s="7">
        <v>6</v>
      </c>
      <c r="O169" s="7">
        <f t="shared" si="43"/>
        <v>0.01</v>
      </c>
      <c r="P169" s="7">
        <f t="shared" si="44"/>
        <v>5.0000000000000001E-3</v>
      </c>
      <c r="Q169" s="7">
        <v>5.4</v>
      </c>
      <c r="R169" s="7">
        <f t="shared" si="45"/>
        <v>9.0000000000000011E-3</v>
      </c>
      <c r="S169" s="7">
        <f t="shared" si="46"/>
        <v>4.5000000000000005E-3</v>
      </c>
      <c r="T169" s="7">
        <v>4740</v>
      </c>
      <c r="U169" s="7">
        <f t="shared" si="35"/>
        <v>4.74</v>
      </c>
      <c r="V169" s="12">
        <f t="shared" si="47"/>
        <v>7.9</v>
      </c>
      <c r="W169" s="12">
        <f t="shared" si="36"/>
        <v>7.9000000000000008E-3</v>
      </c>
      <c r="X169" s="12">
        <f t="shared" si="48"/>
        <v>3.9500000000000004E-3</v>
      </c>
    </row>
    <row r="170" spans="1:24" ht="15" customHeight="1" x14ac:dyDescent="0.2">
      <c r="A170" s="6" t="s">
        <v>881</v>
      </c>
      <c r="B170" s="3"/>
      <c r="C170" s="8"/>
      <c r="D170" s="4"/>
      <c r="E170" s="3"/>
      <c r="F170" s="8"/>
      <c r="G170" s="8"/>
      <c r="H170" s="3"/>
      <c r="I170" s="8"/>
      <c r="J170" s="8"/>
      <c r="K170" s="3"/>
      <c r="L170" s="8"/>
      <c r="M170" s="8"/>
      <c r="N170" s="3"/>
      <c r="O170" s="8"/>
      <c r="P170" s="8"/>
      <c r="Q170" s="3"/>
      <c r="R170" s="8"/>
      <c r="S170" s="8"/>
      <c r="T170" s="3"/>
      <c r="U170" s="8"/>
    </row>
    <row r="171" spans="1:24" ht="15" customHeight="1" x14ac:dyDescent="0.15">
      <c r="A171" s="7" t="s">
        <v>98</v>
      </c>
      <c r="B171" s="8">
        <v>6000</v>
      </c>
      <c r="C171" s="8">
        <f t="shared" si="49"/>
        <v>10</v>
      </c>
      <c r="D171" s="9" t="s">
        <v>270</v>
      </c>
      <c r="E171" s="8">
        <v>3167</v>
      </c>
      <c r="F171" s="8">
        <f t="shared" si="37"/>
        <v>5.2783333333333333</v>
      </c>
      <c r="G171" s="8">
        <f t="shared" si="38"/>
        <v>2.6391666666666667</v>
      </c>
      <c r="H171" s="8">
        <v>688</v>
      </c>
      <c r="I171" s="8">
        <f t="shared" si="39"/>
        <v>1.1466666666666667</v>
      </c>
      <c r="J171" s="8">
        <f t="shared" si="40"/>
        <v>0.57333333333333336</v>
      </c>
      <c r="K171" s="8">
        <v>36</v>
      </c>
      <c r="L171" s="8">
        <f t="shared" si="41"/>
        <v>0.06</v>
      </c>
      <c r="M171" s="8">
        <f t="shared" si="42"/>
        <v>0.03</v>
      </c>
      <c r="N171" s="8">
        <v>30</v>
      </c>
      <c r="O171" s="8">
        <f t="shared" si="43"/>
        <v>0.05</v>
      </c>
      <c r="P171" s="8">
        <f t="shared" si="44"/>
        <v>2.5000000000000001E-2</v>
      </c>
      <c r="Q171" s="8">
        <v>1.7</v>
      </c>
      <c r="R171" s="8">
        <f t="shared" si="45"/>
        <v>2.8333333333333331E-3</v>
      </c>
      <c r="S171" s="8">
        <f t="shared" si="46"/>
        <v>1.4166666666666666E-3</v>
      </c>
      <c r="T171" s="8">
        <v>23007</v>
      </c>
      <c r="U171" s="8">
        <f t="shared" si="35"/>
        <v>23.007000000000001</v>
      </c>
      <c r="V171" s="5">
        <f t="shared" si="47"/>
        <v>38.344999999999999</v>
      </c>
      <c r="W171" s="5">
        <f t="shared" si="36"/>
        <v>3.8344999999999997E-2</v>
      </c>
      <c r="X171" s="5">
        <f t="shared" si="48"/>
        <v>1.9172499999999999E-2</v>
      </c>
    </row>
    <row r="172" spans="1:24" ht="15" customHeight="1" x14ac:dyDescent="0.15">
      <c r="A172" s="7" t="s">
        <v>222</v>
      </c>
      <c r="B172" s="8">
        <v>50000</v>
      </c>
      <c r="C172" s="8">
        <f t="shared" si="49"/>
        <v>83.333333333333329</v>
      </c>
      <c r="D172" s="9" t="s">
        <v>223</v>
      </c>
      <c r="E172" s="8">
        <v>15970</v>
      </c>
      <c r="F172" s="8">
        <f t="shared" si="37"/>
        <v>26.616666666666667</v>
      </c>
      <c r="G172" s="8">
        <f t="shared" si="38"/>
        <v>13.308333333333334</v>
      </c>
      <c r="H172" s="8">
        <v>3850</v>
      </c>
      <c r="I172" s="8">
        <f t="shared" si="39"/>
        <v>6.416666666666667</v>
      </c>
      <c r="J172" s="8">
        <f t="shared" si="40"/>
        <v>3.2083333333333335</v>
      </c>
      <c r="K172" s="8">
        <v>30</v>
      </c>
      <c r="L172" s="8">
        <f t="shared" si="41"/>
        <v>0.05</v>
      </c>
      <c r="M172" s="8">
        <f t="shared" si="42"/>
        <v>2.5000000000000001E-2</v>
      </c>
      <c r="N172" s="8">
        <v>50</v>
      </c>
      <c r="O172" s="8">
        <f t="shared" si="43"/>
        <v>8.3333333333333329E-2</v>
      </c>
      <c r="P172" s="8">
        <f t="shared" si="44"/>
        <v>4.1666666666666664E-2</v>
      </c>
      <c r="Q172" s="8">
        <v>142</v>
      </c>
      <c r="R172" s="8">
        <f t="shared" si="45"/>
        <v>0.23666666666666666</v>
      </c>
      <c r="S172" s="8">
        <f t="shared" si="46"/>
        <v>0.11833333333333333</v>
      </c>
      <c r="T172" s="8">
        <v>13350</v>
      </c>
      <c r="U172" s="8">
        <f t="shared" si="35"/>
        <v>13.35</v>
      </c>
      <c r="V172" s="5">
        <f t="shared" si="47"/>
        <v>22.25</v>
      </c>
      <c r="W172" s="5">
        <f t="shared" si="36"/>
        <v>2.2249999999999999E-2</v>
      </c>
      <c r="X172" s="5">
        <f t="shared" si="48"/>
        <v>1.1124999999999999E-2</v>
      </c>
    </row>
    <row r="173" spans="1:24" s="12" customFormat="1" ht="15" customHeight="1" x14ac:dyDescent="0.2">
      <c r="A173" s="10"/>
      <c r="B173" s="10"/>
      <c r="C173" s="7"/>
      <c r="D173" s="11" t="s">
        <v>11</v>
      </c>
      <c r="E173" s="7">
        <v>19137</v>
      </c>
      <c r="F173" s="7">
        <f t="shared" si="37"/>
        <v>31.895</v>
      </c>
      <c r="G173" s="7">
        <f t="shared" si="38"/>
        <v>15.9475</v>
      </c>
      <c r="H173" s="7">
        <v>4538</v>
      </c>
      <c r="I173" s="7">
        <f t="shared" si="39"/>
        <v>7.5633333333333335</v>
      </c>
      <c r="J173" s="7">
        <f t="shared" si="40"/>
        <v>3.7816666666666667</v>
      </c>
      <c r="K173" s="7">
        <v>66</v>
      </c>
      <c r="L173" s="7">
        <f>SUM(K173/4/150)</f>
        <v>0.11</v>
      </c>
      <c r="M173" s="7">
        <f t="shared" si="42"/>
        <v>5.5E-2</v>
      </c>
      <c r="N173" s="7">
        <v>80</v>
      </c>
      <c r="O173" s="7">
        <f t="shared" si="43"/>
        <v>0.13333333333333333</v>
      </c>
      <c r="P173" s="7">
        <f t="shared" si="44"/>
        <v>6.6666666666666666E-2</v>
      </c>
      <c r="Q173" s="7">
        <v>144</v>
      </c>
      <c r="R173" s="7">
        <f t="shared" si="45"/>
        <v>0.24</v>
      </c>
      <c r="S173" s="7">
        <f t="shared" si="46"/>
        <v>0.12</v>
      </c>
      <c r="T173" s="7">
        <v>36357</v>
      </c>
      <c r="U173" s="7">
        <f t="shared" si="35"/>
        <v>36.356999999999999</v>
      </c>
      <c r="V173" s="12">
        <f t="shared" si="47"/>
        <v>60.594999999999999</v>
      </c>
      <c r="W173" s="12">
        <f t="shared" si="36"/>
        <v>6.0594999999999996E-2</v>
      </c>
      <c r="X173" s="12">
        <f t="shared" si="48"/>
        <v>3.0297499999999998E-2</v>
      </c>
    </row>
    <row r="174" spans="1:24" ht="15" customHeight="1" x14ac:dyDescent="0.2">
      <c r="A174" s="6" t="s">
        <v>882</v>
      </c>
      <c r="B174" s="3"/>
      <c r="C174" s="8"/>
      <c r="D174" s="4"/>
      <c r="E174" s="3"/>
      <c r="F174" s="8"/>
      <c r="G174" s="8"/>
      <c r="H174" s="3"/>
      <c r="I174" s="8"/>
      <c r="J174" s="8"/>
      <c r="K174" s="3"/>
      <c r="L174" s="8"/>
      <c r="M174" s="8"/>
      <c r="N174" s="3"/>
      <c r="O174" s="8"/>
      <c r="P174" s="8"/>
      <c r="Q174" s="3"/>
      <c r="R174" s="8"/>
      <c r="S174" s="8"/>
      <c r="T174" s="3"/>
      <c r="U174" s="8"/>
    </row>
    <row r="175" spans="1:24" ht="15" customHeight="1" x14ac:dyDescent="0.15">
      <c r="A175" s="7" t="s">
        <v>85</v>
      </c>
      <c r="B175" s="8">
        <v>2000</v>
      </c>
      <c r="C175" s="8">
        <f t="shared" si="49"/>
        <v>3.3333333333333335</v>
      </c>
      <c r="D175" s="9" t="s">
        <v>267</v>
      </c>
      <c r="E175" s="8">
        <v>174</v>
      </c>
      <c r="F175" s="8">
        <f t="shared" si="37"/>
        <v>0.28999999999999998</v>
      </c>
      <c r="G175" s="8">
        <f t="shared" si="38"/>
        <v>0.14499999999999999</v>
      </c>
      <c r="H175" s="8">
        <v>16</v>
      </c>
      <c r="I175" s="8">
        <f t="shared" si="39"/>
        <v>2.6666666666666668E-2</v>
      </c>
      <c r="J175" s="8">
        <f t="shared" si="40"/>
        <v>1.3333333333333334E-2</v>
      </c>
      <c r="K175" s="8">
        <v>14</v>
      </c>
      <c r="L175" s="8">
        <f t="shared" si="41"/>
        <v>2.3333333333333334E-2</v>
      </c>
      <c r="M175" s="8">
        <f t="shared" si="42"/>
        <v>1.1666666666666667E-2</v>
      </c>
      <c r="N175" s="8">
        <v>6</v>
      </c>
      <c r="O175" s="8">
        <f t="shared" si="43"/>
        <v>0.01</v>
      </c>
      <c r="P175" s="8">
        <f t="shared" si="44"/>
        <v>5.0000000000000001E-3</v>
      </c>
      <c r="Q175" s="8">
        <v>0.52</v>
      </c>
      <c r="R175" s="8">
        <f t="shared" si="45"/>
        <v>8.6666666666666674E-4</v>
      </c>
      <c r="S175" s="8">
        <f t="shared" si="46"/>
        <v>4.3333333333333337E-4</v>
      </c>
      <c r="T175" s="8">
        <v>1284</v>
      </c>
      <c r="U175" s="8">
        <f t="shared" si="35"/>
        <v>1.284</v>
      </c>
      <c r="V175" s="5">
        <f t="shared" si="47"/>
        <v>2.14</v>
      </c>
      <c r="W175" s="5">
        <f t="shared" si="36"/>
        <v>2.14E-3</v>
      </c>
      <c r="X175" s="5">
        <f t="shared" si="48"/>
        <v>1.07E-3</v>
      </c>
    </row>
    <row r="176" spans="1:24" ht="15" customHeight="1" x14ac:dyDescent="0.15">
      <c r="A176" s="7" t="s">
        <v>86</v>
      </c>
      <c r="B176" s="8">
        <v>2000</v>
      </c>
      <c r="C176" s="8">
        <f t="shared" si="49"/>
        <v>3.3333333333333335</v>
      </c>
      <c r="D176" s="9" t="s">
        <v>268</v>
      </c>
      <c r="E176" s="8">
        <v>388</v>
      </c>
      <c r="F176" s="8">
        <f t="shared" si="37"/>
        <v>0.64666666666666661</v>
      </c>
      <c r="G176" s="8">
        <f t="shared" si="38"/>
        <v>0.32333333333333331</v>
      </c>
      <c r="H176" s="8">
        <v>64</v>
      </c>
      <c r="I176" s="8">
        <f t="shared" si="39"/>
        <v>0.10666666666666667</v>
      </c>
      <c r="J176" s="8">
        <f t="shared" si="40"/>
        <v>5.3333333333333337E-2</v>
      </c>
      <c r="K176" s="8">
        <v>20</v>
      </c>
      <c r="L176" s="8">
        <f t="shared" si="41"/>
        <v>3.3333333333333333E-2</v>
      </c>
      <c r="M176" s="8">
        <f t="shared" si="42"/>
        <v>1.6666666666666666E-2</v>
      </c>
      <c r="N176" s="8">
        <v>6</v>
      </c>
      <c r="O176" s="8">
        <f t="shared" si="43"/>
        <v>0.01</v>
      </c>
      <c r="P176" s="8">
        <f t="shared" si="44"/>
        <v>5.0000000000000001E-3</v>
      </c>
      <c r="Q176" s="8">
        <v>0.52</v>
      </c>
      <c r="R176" s="8">
        <f t="shared" si="45"/>
        <v>8.6666666666666674E-4</v>
      </c>
      <c r="S176" s="8">
        <f t="shared" si="46"/>
        <v>4.3333333333333337E-4</v>
      </c>
      <c r="T176" s="8">
        <v>1284</v>
      </c>
      <c r="U176" s="8">
        <f t="shared" si="35"/>
        <v>1.284</v>
      </c>
      <c r="V176" s="5">
        <f t="shared" si="47"/>
        <v>2.14</v>
      </c>
      <c r="W176" s="5">
        <f t="shared" si="36"/>
        <v>2.14E-3</v>
      </c>
      <c r="X176" s="5">
        <f t="shared" si="48"/>
        <v>1.07E-3</v>
      </c>
    </row>
    <row r="177" spans="1:24" ht="15" customHeight="1" x14ac:dyDescent="0.15">
      <c r="A177" s="7" t="s">
        <v>96</v>
      </c>
      <c r="B177" s="8">
        <v>5000</v>
      </c>
      <c r="C177" s="8">
        <f t="shared" si="49"/>
        <v>8.3333333333333339</v>
      </c>
      <c r="D177" s="9" t="s">
        <v>97</v>
      </c>
      <c r="E177" s="8">
        <v>2092</v>
      </c>
      <c r="F177" s="8">
        <f t="shared" si="37"/>
        <v>3.4866666666666668</v>
      </c>
      <c r="G177" s="8">
        <f t="shared" si="38"/>
        <v>1.7433333333333334</v>
      </c>
      <c r="H177" s="8">
        <v>466</v>
      </c>
      <c r="I177" s="8">
        <f t="shared" si="39"/>
        <v>0.77666666666666662</v>
      </c>
      <c r="J177" s="8">
        <f t="shared" si="40"/>
        <v>0.38833333333333331</v>
      </c>
      <c r="K177" s="8">
        <v>35</v>
      </c>
      <c r="L177" s="8">
        <f t="shared" si="41"/>
        <v>5.8333333333333334E-2</v>
      </c>
      <c r="M177" s="8">
        <f t="shared" si="42"/>
        <v>2.9166666666666667E-2</v>
      </c>
      <c r="N177" s="8">
        <v>10</v>
      </c>
      <c r="O177" s="8">
        <f t="shared" si="43"/>
        <v>1.6666666666666666E-2</v>
      </c>
      <c r="P177" s="8">
        <f t="shared" si="44"/>
        <v>8.3333333333333332E-3</v>
      </c>
      <c r="Q177" s="8">
        <v>1.9</v>
      </c>
      <c r="R177" s="8">
        <f t="shared" si="45"/>
        <v>3.1666666666666666E-3</v>
      </c>
      <c r="S177" s="8">
        <f t="shared" si="46"/>
        <v>1.5833333333333333E-3</v>
      </c>
      <c r="T177" s="8">
        <v>11393</v>
      </c>
      <c r="U177" s="8">
        <f t="shared" si="35"/>
        <v>11.393000000000001</v>
      </c>
      <c r="V177" s="5">
        <f t="shared" si="47"/>
        <v>18.988333333333333</v>
      </c>
      <c r="W177" s="5">
        <f t="shared" si="36"/>
        <v>1.8988333333333333E-2</v>
      </c>
      <c r="X177" s="5">
        <f t="shared" si="48"/>
        <v>9.4941666666666664E-3</v>
      </c>
    </row>
    <row r="178" spans="1:24" ht="15" customHeight="1" x14ac:dyDescent="0.15">
      <c r="A178" s="7" t="s">
        <v>106</v>
      </c>
      <c r="B178" s="8">
        <v>11000</v>
      </c>
      <c r="C178" s="8">
        <f t="shared" si="49"/>
        <v>18.333333333333332</v>
      </c>
      <c r="D178" s="9" t="s">
        <v>276</v>
      </c>
      <c r="E178" s="8">
        <v>4074</v>
      </c>
      <c r="F178" s="8">
        <f t="shared" si="37"/>
        <v>6.79</v>
      </c>
      <c r="G178" s="8">
        <f t="shared" si="38"/>
        <v>3.395</v>
      </c>
      <c r="H178" s="8">
        <v>881</v>
      </c>
      <c r="I178" s="8">
        <f t="shared" si="39"/>
        <v>1.4683333333333333</v>
      </c>
      <c r="J178" s="8">
        <f t="shared" si="40"/>
        <v>0.73416666666666663</v>
      </c>
      <c r="K178" s="8">
        <v>88</v>
      </c>
      <c r="L178" s="8">
        <f t="shared" si="41"/>
        <v>0.14666666666666667</v>
      </c>
      <c r="M178" s="8">
        <f t="shared" si="42"/>
        <v>7.3333333333333334E-2</v>
      </c>
      <c r="N178" s="8">
        <v>22</v>
      </c>
      <c r="O178" s="8">
        <f t="shared" si="43"/>
        <v>3.6666666666666667E-2</v>
      </c>
      <c r="P178" s="8">
        <f t="shared" si="44"/>
        <v>1.8333333333333333E-2</v>
      </c>
      <c r="Q178" s="8">
        <v>3.6</v>
      </c>
      <c r="R178" s="8">
        <f t="shared" si="45"/>
        <v>6.0000000000000001E-3</v>
      </c>
      <c r="S178" s="8">
        <f t="shared" si="46"/>
        <v>3.0000000000000001E-3</v>
      </c>
      <c r="T178" s="8">
        <v>7194</v>
      </c>
      <c r="U178" s="8">
        <f t="shared" si="35"/>
        <v>7.194</v>
      </c>
      <c r="V178" s="5">
        <f t="shared" si="47"/>
        <v>11.99</v>
      </c>
      <c r="W178" s="5">
        <f t="shared" si="36"/>
        <v>1.1990000000000001E-2</v>
      </c>
      <c r="X178" s="5">
        <f t="shared" si="48"/>
        <v>5.9950000000000003E-3</v>
      </c>
    </row>
    <row r="179" spans="1:24" ht="15" customHeight="1" x14ac:dyDescent="0.15">
      <c r="A179" s="7" t="s">
        <v>224</v>
      </c>
      <c r="B179" s="8">
        <v>50000</v>
      </c>
      <c r="C179" s="8">
        <f t="shared" si="49"/>
        <v>83.333333333333329</v>
      </c>
      <c r="D179" s="9" t="s">
        <v>223</v>
      </c>
      <c r="E179" s="8">
        <v>18500</v>
      </c>
      <c r="F179" s="8">
        <f t="shared" si="37"/>
        <v>30.833333333333332</v>
      </c>
      <c r="G179" s="8">
        <f t="shared" si="38"/>
        <v>15.416666666666666</v>
      </c>
      <c r="H179" s="8">
        <v>4390</v>
      </c>
      <c r="I179" s="8">
        <f t="shared" si="39"/>
        <v>7.3166666666666664</v>
      </c>
      <c r="J179" s="8">
        <f t="shared" si="40"/>
        <v>3.6583333333333332</v>
      </c>
      <c r="K179" s="8">
        <v>290</v>
      </c>
      <c r="L179" s="8">
        <f t="shared" si="41"/>
        <v>0.48333333333333334</v>
      </c>
      <c r="M179" s="8">
        <f t="shared" si="42"/>
        <v>0.24166666666666667</v>
      </c>
      <c r="N179" s="8">
        <v>50</v>
      </c>
      <c r="O179" s="8">
        <f t="shared" si="43"/>
        <v>8.3333333333333329E-2</v>
      </c>
      <c r="P179" s="8">
        <f t="shared" si="44"/>
        <v>4.1666666666666664E-2</v>
      </c>
      <c r="Q179" s="8">
        <v>23</v>
      </c>
      <c r="R179" s="8">
        <f t="shared" si="45"/>
        <v>3.833333333333333E-2</v>
      </c>
      <c r="S179" s="8">
        <f t="shared" si="46"/>
        <v>1.9166666666666665E-2</v>
      </c>
      <c r="T179" s="8">
        <v>50950</v>
      </c>
      <c r="U179" s="8">
        <f t="shared" si="35"/>
        <v>50.95</v>
      </c>
      <c r="V179" s="5">
        <f t="shared" si="47"/>
        <v>84.916666666666671</v>
      </c>
      <c r="W179" s="5">
        <f t="shared" si="36"/>
        <v>8.4916666666666668E-2</v>
      </c>
      <c r="X179" s="5">
        <f t="shared" si="48"/>
        <v>4.2458333333333334E-2</v>
      </c>
    </row>
    <row r="180" spans="1:24" s="12" customFormat="1" ht="15" customHeight="1" x14ac:dyDescent="0.2">
      <c r="A180" s="10"/>
      <c r="B180" s="10"/>
      <c r="C180" s="7"/>
      <c r="D180" s="11" t="s">
        <v>11</v>
      </c>
      <c r="E180" s="7">
        <v>25229</v>
      </c>
      <c r="F180" s="7">
        <f t="shared" si="37"/>
        <v>42.048333333333332</v>
      </c>
      <c r="G180" s="7">
        <f t="shared" si="38"/>
        <v>21.024166666666666</v>
      </c>
      <c r="H180" s="7">
        <v>5816</v>
      </c>
      <c r="I180" s="7">
        <f t="shared" si="39"/>
        <v>9.6933333333333334</v>
      </c>
      <c r="J180" s="7">
        <f t="shared" si="40"/>
        <v>4.8466666666666667</v>
      </c>
      <c r="K180" s="7">
        <v>447</v>
      </c>
      <c r="L180" s="7">
        <f t="shared" si="41"/>
        <v>0.745</v>
      </c>
      <c r="M180" s="7">
        <f t="shared" si="42"/>
        <v>0.3725</v>
      </c>
      <c r="N180" s="7">
        <v>94</v>
      </c>
      <c r="O180" s="7">
        <f t="shared" si="43"/>
        <v>0.15666666666666668</v>
      </c>
      <c r="P180" s="7">
        <f t="shared" si="44"/>
        <v>7.8333333333333338E-2</v>
      </c>
      <c r="Q180" s="7">
        <v>29.6</v>
      </c>
      <c r="R180" s="7">
        <f t="shared" si="45"/>
        <v>4.9333333333333333E-2</v>
      </c>
      <c r="S180" s="7">
        <f t="shared" si="46"/>
        <v>2.4666666666666667E-2</v>
      </c>
      <c r="T180" s="7">
        <v>72105</v>
      </c>
      <c r="U180" s="7">
        <f t="shared" si="35"/>
        <v>72.105000000000004</v>
      </c>
      <c r="V180" s="12">
        <f t="shared" si="47"/>
        <v>120.175</v>
      </c>
      <c r="W180" s="12">
        <f t="shared" si="36"/>
        <v>0.120175</v>
      </c>
      <c r="X180" s="12">
        <f t="shared" si="48"/>
        <v>6.0087500000000002E-2</v>
      </c>
    </row>
    <row r="181" spans="1:24" ht="15" customHeight="1" x14ac:dyDescent="0.2">
      <c r="A181" s="6" t="s">
        <v>896</v>
      </c>
      <c r="B181" s="3"/>
      <c r="C181" s="8"/>
      <c r="D181" s="4"/>
      <c r="E181" s="3"/>
      <c r="F181" s="8"/>
      <c r="G181" s="8"/>
      <c r="H181" s="3"/>
      <c r="I181" s="8"/>
      <c r="J181" s="8"/>
      <c r="K181" s="3"/>
      <c r="L181" s="8"/>
      <c r="M181" s="8"/>
      <c r="N181" s="3"/>
      <c r="O181" s="8"/>
      <c r="P181" s="8"/>
      <c r="Q181" s="3"/>
      <c r="R181" s="8"/>
      <c r="S181" s="8"/>
      <c r="T181" s="3"/>
      <c r="U181" s="8"/>
    </row>
    <row r="182" spans="1:24" ht="15" customHeight="1" x14ac:dyDescent="0.15">
      <c r="A182" s="7" t="s">
        <v>81</v>
      </c>
      <c r="B182" s="8">
        <v>1000</v>
      </c>
      <c r="C182" s="8">
        <f t="shared" si="49"/>
        <v>1.6666666666666667</v>
      </c>
      <c r="D182" s="9" t="s">
        <v>82</v>
      </c>
      <c r="E182" s="8">
        <v>1967</v>
      </c>
      <c r="F182" s="8">
        <f t="shared" si="37"/>
        <v>3.2783333333333333</v>
      </c>
      <c r="G182" s="8">
        <f t="shared" si="38"/>
        <v>1.6391666666666667</v>
      </c>
      <c r="H182" s="8">
        <v>428</v>
      </c>
      <c r="I182" s="8">
        <f t="shared" si="39"/>
        <v>0.71333333333333337</v>
      </c>
      <c r="J182" s="8">
        <f t="shared" si="40"/>
        <v>0.35666666666666669</v>
      </c>
      <c r="K182" s="8">
        <v>48</v>
      </c>
      <c r="L182" s="8">
        <f t="shared" si="41"/>
        <v>0.08</v>
      </c>
      <c r="M182" s="8">
        <f t="shared" si="42"/>
        <v>0.04</v>
      </c>
      <c r="N182" s="8">
        <v>7</v>
      </c>
      <c r="O182" s="8">
        <f t="shared" si="43"/>
        <v>1.1666666666666667E-2</v>
      </c>
      <c r="P182" s="8">
        <f t="shared" si="44"/>
        <v>5.8333333333333336E-3</v>
      </c>
      <c r="Q182" s="8">
        <v>2.7</v>
      </c>
      <c r="R182" s="8">
        <f t="shared" si="45"/>
        <v>4.5000000000000005E-3</v>
      </c>
      <c r="S182" s="8">
        <f t="shared" si="46"/>
        <v>2.2500000000000003E-3</v>
      </c>
      <c r="T182" s="8">
        <v>2279</v>
      </c>
      <c r="U182" s="8">
        <f t="shared" si="35"/>
        <v>2.2789999999999999</v>
      </c>
      <c r="V182" s="5">
        <f t="shared" si="47"/>
        <v>3.7983333333333333</v>
      </c>
      <c r="W182" s="5">
        <f t="shared" si="36"/>
        <v>3.7983333333333332E-3</v>
      </c>
      <c r="X182" s="5">
        <f t="shared" si="48"/>
        <v>1.8991666666666666E-3</v>
      </c>
    </row>
    <row r="183" spans="1:24" ht="15" customHeight="1" x14ac:dyDescent="0.15">
      <c r="A183" s="7" t="s">
        <v>87</v>
      </c>
      <c r="B183" s="8">
        <v>2000</v>
      </c>
      <c r="C183" s="8">
        <f t="shared" si="49"/>
        <v>3.3333333333333335</v>
      </c>
      <c r="D183" s="9" t="s">
        <v>88</v>
      </c>
      <c r="E183" s="8">
        <v>738</v>
      </c>
      <c r="F183" s="8">
        <f t="shared" si="37"/>
        <v>1.23</v>
      </c>
      <c r="G183" s="8">
        <f t="shared" si="38"/>
        <v>0.61499999999999999</v>
      </c>
      <c r="H183" s="8">
        <v>114</v>
      </c>
      <c r="I183" s="8">
        <f t="shared" si="39"/>
        <v>0.19</v>
      </c>
      <c r="J183" s="8">
        <f t="shared" si="40"/>
        <v>9.5000000000000001E-2</v>
      </c>
      <c r="K183" s="8">
        <v>52</v>
      </c>
      <c r="L183" s="8">
        <f t="shared" si="41"/>
        <v>8.666666666666667E-2</v>
      </c>
      <c r="M183" s="8">
        <f t="shared" si="42"/>
        <v>4.3333333333333335E-2</v>
      </c>
      <c r="N183" s="8">
        <v>8</v>
      </c>
      <c r="O183" s="8">
        <f t="shared" si="43"/>
        <v>1.3333333333333334E-2</v>
      </c>
      <c r="P183" s="8">
        <f t="shared" si="44"/>
        <v>6.6666666666666671E-3</v>
      </c>
      <c r="Q183" s="8">
        <v>0.75229999999999997</v>
      </c>
      <c r="R183" s="8">
        <f t="shared" si="45"/>
        <v>1.2538333333333334E-3</v>
      </c>
      <c r="S183" s="8">
        <f t="shared" si="46"/>
        <v>6.2691666666666668E-4</v>
      </c>
      <c r="T183" s="8">
        <v>4557</v>
      </c>
      <c r="U183" s="8">
        <f t="shared" si="35"/>
        <v>4.5570000000000004</v>
      </c>
      <c r="V183" s="5">
        <f t="shared" si="47"/>
        <v>7.5949999999999998</v>
      </c>
      <c r="W183" s="5">
        <f t="shared" si="36"/>
        <v>7.5949999999999993E-3</v>
      </c>
      <c r="X183" s="5">
        <f t="shared" si="48"/>
        <v>3.7974999999999997E-3</v>
      </c>
    </row>
    <row r="184" spans="1:24" ht="15" customHeight="1" x14ac:dyDescent="0.15">
      <c r="A184" s="7" t="s">
        <v>89</v>
      </c>
      <c r="B184" s="8">
        <v>3000</v>
      </c>
      <c r="C184" s="8">
        <f t="shared" si="49"/>
        <v>5</v>
      </c>
      <c r="D184" s="9" t="s">
        <v>90</v>
      </c>
      <c r="E184" s="8">
        <v>1313</v>
      </c>
      <c r="F184" s="8">
        <f t="shared" si="37"/>
        <v>2.1883333333333335</v>
      </c>
      <c r="G184" s="8">
        <f t="shared" si="38"/>
        <v>1.0941666666666667</v>
      </c>
      <c r="H184" s="8">
        <v>290</v>
      </c>
      <c r="I184" s="8">
        <f t="shared" si="39"/>
        <v>0.48333333333333334</v>
      </c>
      <c r="J184" s="8">
        <f t="shared" si="40"/>
        <v>0.24166666666666667</v>
      </c>
      <c r="K184" s="8">
        <v>18</v>
      </c>
      <c r="L184" s="8">
        <f t="shared" si="41"/>
        <v>0.03</v>
      </c>
      <c r="M184" s="8">
        <f t="shared" si="42"/>
        <v>1.4999999999999999E-2</v>
      </c>
      <c r="N184" s="8">
        <v>9</v>
      </c>
      <c r="O184" s="8">
        <f t="shared" si="43"/>
        <v>1.4999999999999999E-2</v>
      </c>
      <c r="P184" s="8">
        <f t="shared" si="44"/>
        <v>7.4999999999999997E-3</v>
      </c>
      <c r="Q184" s="8">
        <v>0.78</v>
      </c>
      <c r="R184" s="8">
        <f t="shared" si="45"/>
        <v>1.2999999999999999E-3</v>
      </c>
      <c r="S184" s="8">
        <f t="shared" si="46"/>
        <v>6.4999999999999997E-4</v>
      </c>
      <c r="T184" s="8">
        <v>6540</v>
      </c>
      <c r="U184" s="8">
        <f t="shared" si="35"/>
        <v>6.54</v>
      </c>
      <c r="V184" s="5">
        <f t="shared" si="47"/>
        <v>10.9</v>
      </c>
      <c r="W184" s="5">
        <f t="shared" si="36"/>
        <v>1.09E-2</v>
      </c>
      <c r="X184" s="5">
        <f t="shared" si="48"/>
        <v>5.45E-3</v>
      </c>
    </row>
    <row r="185" spans="1:24" ht="15" customHeight="1" x14ac:dyDescent="0.15">
      <c r="A185" s="7" t="s">
        <v>91</v>
      </c>
      <c r="B185" s="8">
        <v>3000</v>
      </c>
      <c r="C185" s="8">
        <f t="shared" si="49"/>
        <v>5</v>
      </c>
      <c r="D185" s="9" t="s">
        <v>92</v>
      </c>
      <c r="E185" s="8">
        <v>1364</v>
      </c>
      <c r="F185" s="8">
        <f t="shared" si="37"/>
        <v>2.2733333333333334</v>
      </c>
      <c r="G185" s="8">
        <f t="shared" si="38"/>
        <v>1.1366666666666667</v>
      </c>
      <c r="H185" s="8">
        <v>325</v>
      </c>
      <c r="I185" s="8">
        <f t="shared" si="39"/>
        <v>0.54166666666666663</v>
      </c>
      <c r="J185" s="8">
        <f t="shared" si="40"/>
        <v>0.27083333333333331</v>
      </c>
      <c r="K185" s="8">
        <v>9</v>
      </c>
      <c r="L185" s="8">
        <f t="shared" si="41"/>
        <v>1.4999999999999999E-2</v>
      </c>
      <c r="M185" s="8">
        <f t="shared" si="42"/>
        <v>7.4999999999999997E-3</v>
      </c>
      <c r="N185" s="8">
        <v>3</v>
      </c>
      <c r="O185" s="8">
        <f t="shared" si="43"/>
        <v>5.0000000000000001E-3</v>
      </c>
      <c r="P185" s="8">
        <f t="shared" si="44"/>
        <v>2.5000000000000001E-3</v>
      </c>
      <c r="Q185" s="8">
        <v>2.2999999999999998</v>
      </c>
      <c r="R185" s="8">
        <f t="shared" si="45"/>
        <v>3.8333333333333331E-3</v>
      </c>
      <c r="S185" s="8">
        <f t="shared" si="46"/>
        <v>1.9166666666666666E-3</v>
      </c>
      <c r="T185" s="8">
        <v>2766</v>
      </c>
      <c r="U185" s="8">
        <f t="shared" si="35"/>
        <v>2.766</v>
      </c>
      <c r="V185" s="5">
        <f t="shared" si="47"/>
        <v>4.6100000000000003</v>
      </c>
      <c r="W185" s="5">
        <f t="shared" si="36"/>
        <v>4.6100000000000004E-3</v>
      </c>
      <c r="X185" s="5">
        <f t="shared" si="48"/>
        <v>2.3050000000000002E-3</v>
      </c>
    </row>
    <row r="186" spans="1:24" ht="15" customHeight="1" x14ac:dyDescent="0.15">
      <c r="A186" s="7" t="s">
        <v>93</v>
      </c>
      <c r="B186" s="8">
        <v>3000</v>
      </c>
      <c r="C186" s="8">
        <f t="shared" si="49"/>
        <v>5</v>
      </c>
      <c r="D186" s="9" t="s">
        <v>269</v>
      </c>
      <c r="E186" s="8">
        <v>1029</v>
      </c>
      <c r="F186" s="8">
        <f t="shared" si="37"/>
        <v>1.7150000000000001</v>
      </c>
      <c r="G186" s="8">
        <f t="shared" si="38"/>
        <v>0.85750000000000004</v>
      </c>
      <c r="H186" s="8">
        <v>221</v>
      </c>
      <c r="I186" s="8">
        <f t="shared" si="39"/>
        <v>0.36833333333333335</v>
      </c>
      <c r="J186" s="8">
        <f t="shared" si="40"/>
        <v>0.18416666666666667</v>
      </c>
      <c r="K186" s="8">
        <v>30</v>
      </c>
      <c r="L186" s="8">
        <f t="shared" si="41"/>
        <v>0.05</v>
      </c>
      <c r="M186" s="8">
        <f t="shared" si="42"/>
        <v>2.5000000000000001E-2</v>
      </c>
      <c r="N186" s="8">
        <v>3</v>
      </c>
      <c r="O186" s="8">
        <f t="shared" si="43"/>
        <v>5.0000000000000001E-3</v>
      </c>
      <c r="P186" s="8">
        <f t="shared" si="44"/>
        <v>2.5000000000000001E-3</v>
      </c>
      <c r="Q186" s="8">
        <v>1.2</v>
      </c>
      <c r="R186" s="8">
        <f t="shared" si="45"/>
        <v>2E-3</v>
      </c>
      <c r="S186" s="8">
        <f t="shared" si="46"/>
        <v>1E-3</v>
      </c>
      <c r="T186" s="8">
        <v>2730</v>
      </c>
      <c r="U186" s="8">
        <f t="shared" si="35"/>
        <v>2.73</v>
      </c>
      <c r="V186" s="5">
        <f t="shared" si="47"/>
        <v>4.55</v>
      </c>
      <c r="W186" s="5">
        <f t="shared" si="36"/>
        <v>4.5500000000000002E-3</v>
      </c>
      <c r="X186" s="5">
        <f t="shared" si="48"/>
        <v>2.2750000000000001E-3</v>
      </c>
    </row>
    <row r="187" spans="1:24" ht="15" customHeight="1" x14ac:dyDescent="0.15">
      <c r="A187" s="7" t="s">
        <v>94</v>
      </c>
      <c r="B187" s="8">
        <v>2000</v>
      </c>
      <c r="C187" s="8">
        <f t="shared" si="49"/>
        <v>3.3333333333333335</v>
      </c>
      <c r="D187" s="9" t="s">
        <v>95</v>
      </c>
      <c r="E187" s="8">
        <v>896</v>
      </c>
      <c r="F187" s="8">
        <f t="shared" si="37"/>
        <v>1.4933333333333334</v>
      </c>
      <c r="G187" s="8">
        <f t="shared" si="38"/>
        <v>0.7466666666666667</v>
      </c>
      <c r="H187" s="8">
        <v>191</v>
      </c>
      <c r="I187" s="8">
        <f t="shared" si="39"/>
        <v>0.31833333333333336</v>
      </c>
      <c r="J187" s="8">
        <f t="shared" si="40"/>
        <v>0.15916666666666668</v>
      </c>
      <c r="K187" s="8">
        <v>20</v>
      </c>
      <c r="L187" s="8">
        <f t="shared" si="41"/>
        <v>3.3333333333333333E-2</v>
      </c>
      <c r="M187" s="8">
        <f t="shared" si="42"/>
        <v>1.6666666666666666E-2</v>
      </c>
      <c r="N187" s="8">
        <v>6</v>
      </c>
      <c r="O187" s="8">
        <f t="shared" si="43"/>
        <v>0.01</v>
      </c>
      <c r="P187" s="8">
        <f t="shared" si="44"/>
        <v>5.0000000000000001E-3</v>
      </c>
      <c r="Q187" s="8">
        <v>0.86</v>
      </c>
      <c r="R187" s="8">
        <f t="shared" si="45"/>
        <v>1.4333333333333333E-3</v>
      </c>
      <c r="S187" s="8">
        <f t="shared" si="46"/>
        <v>7.1666666666666667E-4</v>
      </c>
      <c r="T187" s="8">
        <v>11649</v>
      </c>
      <c r="U187" s="8">
        <f t="shared" si="35"/>
        <v>11.648999999999999</v>
      </c>
      <c r="V187" s="5">
        <f t="shared" si="47"/>
        <v>19.414999999999999</v>
      </c>
      <c r="W187" s="5">
        <f t="shared" si="36"/>
        <v>1.9414999999999998E-2</v>
      </c>
      <c r="X187" s="5">
        <f t="shared" si="48"/>
        <v>9.7074999999999991E-3</v>
      </c>
    </row>
    <row r="188" spans="1:24" ht="15" customHeight="1" x14ac:dyDescent="0.15">
      <c r="A188" s="7" t="s">
        <v>100</v>
      </c>
      <c r="B188" s="8">
        <v>8000</v>
      </c>
      <c r="C188" s="8">
        <f t="shared" si="49"/>
        <v>13.333333333333334</v>
      </c>
      <c r="D188" s="9" t="s">
        <v>271</v>
      </c>
      <c r="E188" s="8">
        <v>2597</v>
      </c>
      <c r="F188" s="8">
        <f t="shared" si="37"/>
        <v>4.3283333333333331</v>
      </c>
      <c r="G188" s="8">
        <f t="shared" si="38"/>
        <v>2.1641666666666666</v>
      </c>
      <c r="H188" s="8">
        <v>555</v>
      </c>
      <c r="I188" s="8">
        <f t="shared" si="39"/>
        <v>0.92500000000000004</v>
      </c>
      <c r="J188" s="8">
        <f t="shared" si="40"/>
        <v>0.46250000000000002</v>
      </c>
      <c r="K188" s="8">
        <v>40</v>
      </c>
      <c r="L188" s="8">
        <f t="shared" si="41"/>
        <v>6.6666666666666666E-2</v>
      </c>
      <c r="M188" s="8">
        <f t="shared" si="42"/>
        <v>3.3333333333333333E-2</v>
      </c>
      <c r="N188" s="8">
        <v>24</v>
      </c>
      <c r="O188" s="8">
        <f t="shared" si="43"/>
        <v>0.04</v>
      </c>
      <c r="P188" s="8">
        <f t="shared" si="44"/>
        <v>0.02</v>
      </c>
      <c r="Q188" s="8">
        <v>10.7</v>
      </c>
      <c r="R188" s="8">
        <f t="shared" si="45"/>
        <v>1.7833333333333333E-2</v>
      </c>
      <c r="S188" s="8">
        <f t="shared" si="46"/>
        <v>8.9166666666666665E-3</v>
      </c>
      <c r="T188" s="8">
        <v>1880</v>
      </c>
      <c r="U188" s="8">
        <f t="shared" si="35"/>
        <v>1.88</v>
      </c>
      <c r="V188" s="5">
        <f t="shared" si="47"/>
        <v>3.1333333333333333</v>
      </c>
      <c r="W188" s="5">
        <f t="shared" si="36"/>
        <v>3.1333333333333335E-3</v>
      </c>
      <c r="X188" s="5">
        <f t="shared" si="48"/>
        <v>1.5666666666666667E-3</v>
      </c>
    </row>
    <row r="189" spans="1:24" ht="15" customHeight="1" x14ac:dyDescent="0.15">
      <c r="A189" s="7" t="s">
        <v>104</v>
      </c>
      <c r="B189" s="8">
        <v>15000</v>
      </c>
      <c r="C189" s="8">
        <f t="shared" si="49"/>
        <v>25</v>
      </c>
      <c r="D189" s="9" t="s">
        <v>274</v>
      </c>
      <c r="E189" s="8">
        <v>7125</v>
      </c>
      <c r="F189" s="8">
        <f t="shared" si="37"/>
        <v>11.875</v>
      </c>
      <c r="G189" s="8">
        <f t="shared" si="38"/>
        <v>5.9375</v>
      </c>
      <c r="H189" s="8">
        <v>1673</v>
      </c>
      <c r="I189" s="8">
        <f t="shared" si="39"/>
        <v>2.7883333333333336</v>
      </c>
      <c r="J189" s="8">
        <f t="shared" si="40"/>
        <v>1.3941666666666668</v>
      </c>
      <c r="K189" s="8">
        <v>75</v>
      </c>
      <c r="L189" s="8">
        <f t="shared" si="41"/>
        <v>0.125</v>
      </c>
      <c r="M189" s="8">
        <f t="shared" si="42"/>
        <v>6.25E-2</v>
      </c>
      <c r="N189" s="8">
        <v>15</v>
      </c>
      <c r="O189" s="8">
        <f t="shared" si="43"/>
        <v>2.5000000000000001E-2</v>
      </c>
      <c r="P189" s="8">
        <f t="shared" si="44"/>
        <v>1.2500000000000001E-2</v>
      </c>
      <c r="Q189" s="8">
        <v>20.100000000000001</v>
      </c>
      <c r="R189" s="8">
        <f t="shared" si="45"/>
        <v>3.3500000000000002E-2</v>
      </c>
      <c r="S189" s="8">
        <f t="shared" si="46"/>
        <v>1.6750000000000001E-2</v>
      </c>
      <c r="T189" s="8">
        <v>3825</v>
      </c>
      <c r="U189" s="8">
        <f t="shared" si="35"/>
        <v>3.8250000000000002</v>
      </c>
      <c r="V189" s="5">
        <f t="shared" si="47"/>
        <v>6.375</v>
      </c>
      <c r="W189" s="5">
        <f t="shared" si="36"/>
        <v>6.3749999999999996E-3</v>
      </c>
      <c r="X189" s="5">
        <f t="shared" si="48"/>
        <v>3.1874999999999998E-3</v>
      </c>
    </row>
    <row r="190" spans="1:24" ht="15" customHeight="1" x14ac:dyDescent="0.15">
      <c r="A190" s="7" t="s">
        <v>105</v>
      </c>
      <c r="B190" s="8">
        <v>8000</v>
      </c>
      <c r="C190" s="8">
        <f t="shared" si="49"/>
        <v>13.333333333333334</v>
      </c>
      <c r="D190" s="9" t="s">
        <v>275</v>
      </c>
      <c r="E190" s="8">
        <v>3981</v>
      </c>
      <c r="F190" s="8">
        <f t="shared" si="37"/>
        <v>6.6349999999999998</v>
      </c>
      <c r="G190" s="8">
        <f t="shared" si="38"/>
        <v>3.3174999999999999</v>
      </c>
      <c r="H190" s="8">
        <v>831</v>
      </c>
      <c r="I190" s="8">
        <f t="shared" si="39"/>
        <v>1.385</v>
      </c>
      <c r="J190" s="8">
        <f t="shared" si="40"/>
        <v>0.6925</v>
      </c>
      <c r="K190" s="8">
        <v>56</v>
      </c>
      <c r="L190" s="8">
        <f t="shared" si="41"/>
        <v>9.3333333333333338E-2</v>
      </c>
      <c r="M190" s="8">
        <f t="shared" si="42"/>
        <v>4.6666666666666669E-2</v>
      </c>
      <c r="N190" s="8">
        <v>48</v>
      </c>
      <c r="O190" s="8">
        <f t="shared" si="43"/>
        <v>0.08</v>
      </c>
      <c r="P190" s="8">
        <f t="shared" si="44"/>
        <v>0.04</v>
      </c>
      <c r="Q190" s="8">
        <v>2.5</v>
      </c>
      <c r="R190" s="8">
        <f t="shared" si="45"/>
        <v>4.1666666666666666E-3</v>
      </c>
      <c r="S190" s="8">
        <f t="shared" si="46"/>
        <v>2.0833333333333333E-3</v>
      </c>
      <c r="T190" s="8">
        <v>14400</v>
      </c>
      <c r="U190" s="8">
        <f t="shared" si="35"/>
        <v>14.4</v>
      </c>
      <c r="V190" s="5">
        <f t="shared" si="47"/>
        <v>24</v>
      </c>
      <c r="W190" s="5">
        <f t="shared" si="36"/>
        <v>2.4E-2</v>
      </c>
      <c r="X190" s="5">
        <f t="shared" si="48"/>
        <v>1.2E-2</v>
      </c>
    </row>
    <row r="191" spans="1:24" ht="15" customHeight="1" x14ac:dyDescent="0.15">
      <c r="A191" s="7" t="s">
        <v>107</v>
      </c>
      <c r="B191" s="8">
        <v>8000</v>
      </c>
      <c r="C191" s="8">
        <f t="shared" si="49"/>
        <v>13.333333333333334</v>
      </c>
      <c r="D191" s="9" t="s">
        <v>277</v>
      </c>
      <c r="E191" s="8">
        <v>1608</v>
      </c>
      <c r="F191" s="8">
        <f t="shared" si="37"/>
        <v>2.68</v>
      </c>
      <c r="G191" s="8">
        <f t="shared" si="38"/>
        <v>1.34</v>
      </c>
      <c r="H191" s="8">
        <v>336</v>
      </c>
      <c r="I191" s="8">
        <f t="shared" si="39"/>
        <v>0.56000000000000005</v>
      </c>
      <c r="J191" s="8">
        <f t="shared" si="40"/>
        <v>0.28000000000000003</v>
      </c>
      <c r="K191" s="8">
        <v>48</v>
      </c>
      <c r="L191" s="8">
        <f t="shared" si="41"/>
        <v>0.08</v>
      </c>
      <c r="M191" s="8">
        <f t="shared" si="42"/>
        <v>0.04</v>
      </c>
      <c r="N191" s="8">
        <v>8</v>
      </c>
      <c r="O191" s="8">
        <f t="shared" si="43"/>
        <v>1.3333333333333334E-2</v>
      </c>
      <c r="P191" s="8">
        <f t="shared" si="44"/>
        <v>6.6666666666666671E-3</v>
      </c>
      <c r="Q191" s="8">
        <v>2</v>
      </c>
      <c r="R191" s="8">
        <f t="shared" si="45"/>
        <v>3.3333333333333335E-3</v>
      </c>
      <c r="S191" s="8">
        <f t="shared" si="46"/>
        <v>1.6666666666666668E-3</v>
      </c>
      <c r="T191" s="8">
        <v>7728</v>
      </c>
      <c r="U191" s="8">
        <f t="shared" si="35"/>
        <v>7.7279999999999998</v>
      </c>
      <c r="V191" s="5">
        <f t="shared" si="47"/>
        <v>12.88</v>
      </c>
      <c r="W191" s="5">
        <f t="shared" si="36"/>
        <v>1.2880000000000001E-2</v>
      </c>
      <c r="X191" s="5">
        <f t="shared" si="48"/>
        <v>6.4400000000000004E-3</v>
      </c>
    </row>
    <row r="192" spans="1:24" ht="15" customHeight="1" x14ac:dyDescent="0.15">
      <c r="A192" s="7" t="s">
        <v>108</v>
      </c>
      <c r="B192" s="8">
        <v>8000</v>
      </c>
      <c r="C192" s="8">
        <f t="shared" si="49"/>
        <v>13.333333333333334</v>
      </c>
      <c r="D192" s="9" t="s">
        <v>278</v>
      </c>
      <c r="E192" s="8">
        <v>5520</v>
      </c>
      <c r="F192" s="8">
        <f t="shared" si="37"/>
        <v>9.1999999999999993</v>
      </c>
      <c r="G192" s="8">
        <f t="shared" si="38"/>
        <v>4.5999999999999996</v>
      </c>
      <c r="H192" s="8">
        <v>1288</v>
      </c>
      <c r="I192" s="8">
        <f t="shared" si="39"/>
        <v>2.1466666666666665</v>
      </c>
      <c r="J192" s="8">
        <f t="shared" si="40"/>
        <v>1.0733333333333333</v>
      </c>
      <c r="K192" s="8">
        <v>56</v>
      </c>
      <c r="L192" s="8">
        <f t="shared" si="41"/>
        <v>9.3333333333333338E-2</v>
      </c>
      <c r="M192" s="8">
        <f t="shared" si="42"/>
        <v>4.6666666666666669E-2</v>
      </c>
      <c r="N192" s="8">
        <v>16</v>
      </c>
      <c r="O192" s="8">
        <f t="shared" si="43"/>
        <v>2.6666666666666668E-2</v>
      </c>
      <c r="P192" s="8">
        <f t="shared" si="44"/>
        <v>1.3333333333333334E-2</v>
      </c>
      <c r="Q192" s="8">
        <v>3</v>
      </c>
      <c r="R192" s="8">
        <f t="shared" si="45"/>
        <v>5.0000000000000001E-3</v>
      </c>
      <c r="S192" s="8">
        <f t="shared" si="46"/>
        <v>2.5000000000000001E-3</v>
      </c>
      <c r="T192" s="8">
        <v>4864</v>
      </c>
      <c r="U192" s="8">
        <f t="shared" si="35"/>
        <v>4.8639999999999999</v>
      </c>
      <c r="V192" s="5">
        <f t="shared" si="47"/>
        <v>8.1066666666666674</v>
      </c>
      <c r="W192" s="5">
        <f t="shared" si="36"/>
        <v>8.1066666666666665E-3</v>
      </c>
      <c r="X192" s="5">
        <f t="shared" si="48"/>
        <v>4.0533333333333333E-3</v>
      </c>
    </row>
    <row r="193" spans="1:24" ht="15" customHeight="1" x14ac:dyDescent="0.15">
      <c r="A193" s="7" t="s">
        <v>109</v>
      </c>
      <c r="B193" s="8">
        <v>5000</v>
      </c>
      <c r="C193" s="8">
        <f t="shared" si="49"/>
        <v>8.3333333333333339</v>
      </c>
      <c r="D193" s="9" t="s">
        <v>279</v>
      </c>
      <c r="E193" s="8">
        <v>2279</v>
      </c>
      <c r="F193" s="8">
        <f t="shared" si="37"/>
        <v>3.7983333333333333</v>
      </c>
      <c r="G193" s="8">
        <f t="shared" si="38"/>
        <v>1.8991666666666667</v>
      </c>
      <c r="H193" s="8">
        <v>429</v>
      </c>
      <c r="I193" s="8">
        <f t="shared" si="39"/>
        <v>0.71499999999999997</v>
      </c>
      <c r="J193" s="8">
        <f t="shared" si="40"/>
        <v>0.35749999999999998</v>
      </c>
      <c r="K193" s="8">
        <v>40</v>
      </c>
      <c r="L193" s="8">
        <f t="shared" si="41"/>
        <v>6.6666666666666666E-2</v>
      </c>
      <c r="M193" s="8">
        <f t="shared" si="42"/>
        <v>3.3333333333333333E-2</v>
      </c>
      <c r="N193" s="8">
        <v>45</v>
      </c>
      <c r="O193" s="8">
        <f t="shared" si="43"/>
        <v>7.4999999999999997E-2</v>
      </c>
      <c r="P193" s="8">
        <f t="shared" si="44"/>
        <v>3.7499999999999999E-2</v>
      </c>
      <c r="Q193" s="8">
        <v>1.9</v>
      </c>
      <c r="R193" s="8">
        <f t="shared" si="45"/>
        <v>3.1666666666666666E-3</v>
      </c>
      <c r="S193" s="8">
        <f t="shared" si="46"/>
        <v>1.5833333333333333E-3</v>
      </c>
      <c r="T193" s="8">
        <v>2570</v>
      </c>
      <c r="U193" s="8">
        <f t="shared" si="35"/>
        <v>2.57</v>
      </c>
      <c r="V193" s="5">
        <f t="shared" si="47"/>
        <v>4.2833333333333332</v>
      </c>
      <c r="W193" s="5">
        <f t="shared" si="36"/>
        <v>4.2833333333333334E-3</v>
      </c>
      <c r="X193" s="5">
        <f t="shared" si="48"/>
        <v>2.1416666666666667E-3</v>
      </c>
    </row>
    <row r="194" spans="1:24" ht="15" customHeight="1" x14ac:dyDescent="0.15">
      <c r="A194" s="7" t="s">
        <v>116</v>
      </c>
      <c r="B194" s="8">
        <v>7200</v>
      </c>
      <c r="C194" s="8">
        <f t="shared" si="49"/>
        <v>12</v>
      </c>
      <c r="D194" s="9" t="s">
        <v>117</v>
      </c>
      <c r="E194" s="8">
        <v>1022</v>
      </c>
      <c r="F194" s="8">
        <f t="shared" si="37"/>
        <v>1.7033333333333334</v>
      </c>
      <c r="G194" s="8">
        <f t="shared" si="38"/>
        <v>0.85166666666666668</v>
      </c>
      <c r="H194" s="8">
        <v>86</v>
      </c>
      <c r="I194" s="8">
        <f t="shared" si="39"/>
        <v>0.14333333333333334</v>
      </c>
      <c r="J194" s="8">
        <f t="shared" si="40"/>
        <v>7.166666666666667E-2</v>
      </c>
      <c r="K194" s="8">
        <v>72</v>
      </c>
      <c r="L194" s="8">
        <f t="shared" si="41"/>
        <v>0.12</v>
      </c>
      <c r="M194" s="8">
        <f t="shared" si="42"/>
        <v>0.06</v>
      </c>
      <c r="N194" s="8">
        <v>43</v>
      </c>
      <c r="O194" s="8">
        <f t="shared" si="43"/>
        <v>7.166666666666667E-2</v>
      </c>
      <c r="P194" s="8">
        <f t="shared" si="44"/>
        <v>3.5833333333333335E-2</v>
      </c>
      <c r="Q194" s="8">
        <v>1.7</v>
      </c>
      <c r="R194" s="8">
        <f t="shared" si="45"/>
        <v>2.8333333333333331E-3</v>
      </c>
      <c r="S194" s="8">
        <f t="shared" si="46"/>
        <v>1.4166666666666666E-3</v>
      </c>
      <c r="T194" s="8">
        <v>2542</v>
      </c>
      <c r="U194" s="8">
        <f t="shared" si="35"/>
        <v>2.5419999999999998</v>
      </c>
      <c r="V194" s="5">
        <f t="shared" si="47"/>
        <v>4.2366666666666664</v>
      </c>
      <c r="W194" s="5">
        <f t="shared" si="36"/>
        <v>4.2366666666666664E-3</v>
      </c>
      <c r="X194" s="5">
        <f t="shared" si="48"/>
        <v>2.1183333333333332E-3</v>
      </c>
    </row>
    <row r="195" spans="1:24" ht="15" customHeight="1" x14ac:dyDescent="0.15">
      <c r="A195" s="7" t="s">
        <v>118</v>
      </c>
      <c r="B195" s="8">
        <v>4000</v>
      </c>
      <c r="C195" s="8">
        <f t="shared" si="49"/>
        <v>6.666666666666667</v>
      </c>
      <c r="D195" s="9" t="s">
        <v>282</v>
      </c>
      <c r="E195" s="8">
        <v>2672</v>
      </c>
      <c r="F195" s="8">
        <f t="shared" si="37"/>
        <v>4.4533333333333331</v>
      </c>
      <c r="G195" s="8">
        <f t="shared" si="38"/>
        <v>2.2266666666666666</v>
      </c>
      <c r="H195" s="8">
        <v>584</v>
      </c>
      <c r="I195" s="8">
        <f t="shared" si="39"/>
        <v>0.97333333333333338</v>
      </c>
      <c r="J195" s="8">
        <f t="shared" si="40"/>
        <v>0.48666666666666669</v>
      </c>
      <c r="K195" s="8">
        <v>48</v>
      </c>
      <c r="L195" s="8">
        <f t="shared" si="41"/>
        <v>0.08</v>
      </c>
      <c r="M195" s="8">
        <f t="shared" si="42"/>
        <v>0.04</v>
      </c>
      <c r="N195" s="8">
        <v>16</v>
      </c>
      <c r="O195" s="8">
        <f t="shared" si="43"/>
        <v>2.6666666666666668E-2</v>
      </c>
      <c r="P195" s="8">
        <f t="shared" si="44"/>
        <v>1.3333333333333334E-2</v>
      </c>
      <c r="Q195" s="8">
        <v>1.8</v>
      </c>
      <c r="R195" s="8">
        <f t="shared" si="45"/>
        <v>3.0000000000000001E-3</v>
      </c>
      <c r="S195" s="8">
        <f t="shared" si="46"/>
        <v>1.5E-3</v>
      </c>
      <c r="T195" s="8">
        <v>6416</v>
      </c>
      <c r="U195" s="8">
        <f t="shared" si="35"/>
        <v>6.4160000000000004</v>
      </c>
      <c r="V195" s="5">
        <f t="shared" si="47"/>
        <v>10.693333333333333</v>
      </c>
      <c r="W195" s="5">
        <f t="shared" si="36"/>
        <v>1.0693333333333334E-2</v>
      </c>
      <c r="X195" s="5">
        <f t="shared" si="48"/>
        <v>5.3466666666666671E-3</v>
      </c>
    </row>
    <row r="196" spans="1:24" ht="15" customHeight="1" x14ac:dyDescent="0.15">
      <c r="A196" s="7" t="s">
        <v>119</v>
      </c>
      <c r="B196" s="8">
        <v>1000</v>
      </c>
      <c r="C196" s="8">
        <f t="shared" si="49"/>
        <v>1.6666666666666667</v>
      </c>
      <c r="D196" s="9" t="s">
        <v>283</v>
      </c>
      <c r="E196" s="8">
        <v>6049</v>
      </c>
      <c r="F196" s="8">
        <f t="shared" si="37"/>
        <v>10.081666666666667</v>
      </c>
      <c r="G196" s="8">
        <f t="shared" si="38"/>
        <v>5.0408333333333335</v>
      </c>
      <c r="H196" s="8">
        <v>61</v>
      </c>
      <c r="I196" s="8">
        <f t="shared" si="39"/>
        <v>0.10166666666666667</v>
      </c>
      <c r="J196" s="8">
        <f t="shared" si="40"/>
        <v>5.0833333333333335E-2</v>
      </c>
      <c r="K196" s="8">
        <v>56</v>
      </c>
      <c r="L196" s="8">
        <f t="shared" si="41"/>
        <v>9.3333333333333338E-2</v>
      </c>
      <c r="M196" s="8">
        <f t="shared" si="42"/>
        <v>4.6666666666666669E-2</v>
      </c>
      <c r="N196" s="8">
        <v>620</v>
      </c>
      <c r="O196" s="8">
        <f t="shared" si="43"/>
        <v>1.0333333333333334</v>
      </c>
      <c r="P196" s="8">
        <f t="shared" si="44"/>
        <v>0.51666666666666672</v>
      </c>
      <c r="Q196" s="8">
        <v>1.8</v>
      </c>
      <c r="R196" s="8">
        <f t="shared" si="45"/>
        <v>3.0000000000000001E-3</v>
      </c>
      <c r="S196" s="8">
        <f t="shared" si="46"/>
        <v>1.5E-3</v>
      </c>
      <c r="T196" s="8">
        <v>2093</v>
      </c>
      <c r="U196" s="8">
        <f t="shared" si="35"/>
        <v>2.093</v>
      </c>
      <c r="V196" s="5">
        <f t="shared" si="47"/>
        <v>3.4883333333333333</v>
      </c>
      <c r="W196" s="5">
        <f t="shared" si="36"/>
        <v>3.4883333333333333E-3</v>
      </c>
      <c r="X196" s="5">
        <f t="shared" si="48"/>
        <v>1.7441666666666667E-3</v>
      </c>
    </row>
    <row r="197" spans="1:24" ht="15" customHeight="1" x14ac:dyDescent="0.15">
      <c r="A197" s="7" t="s">
        <v>124</v>
      </c>
      <c r="B197" s="8">
        <v>8400</v>
      </c>
      <c r="C197" s="8">
        <f t="shared" si="49"/>
        <v>14</v>
      </c>
      <c r="D197" s="9" t="s">
        <v>287</v>
      </c>
      <c r="E197" s="8">
        <v>9915</v>
      </c>
      <c r="F197" s="8">
        <f t="shared" si="37"/>
        <v>16.524999999999999</v>
      </c>
      <c r="G197" s="8">
        <f t="shared" si="38"/>
        <v>8.2624999999999993</v>
      </c>
      <c r="H197" s="8">
        <v>102</v>
      </c>
      <c r="I197" s="8">
        <f t="shared" si="39"/>
        <v>0.17</v>
      </c>
      <c r="J197" s="8">
        <f t="shared" si="40"/>
        <v>8.5000000000000006E-2</v>
      </c>
      <c r="K197" s="8">
        <v>109</v>
      </c>
      <c r="L197" s="8">
        <f t="shared" si="41"/>
        <v>0.18166666666666667</v>
      </c>
      <c r="M197" s="8">
        <f t="shared" si="42"/>
        <v>9.0833333333333335E-2</v>
      </c>
      <c r="N197" s="8">
        <v>1008</v>
      </c>
      <c r="O197" s="8">
        <f t="shared" si="43"/>
        <v>1.68</v>
      </c>
      <c r="P197" s="8">
        <f t="shared" si="44"/>
        <v>0.84</v>
      </c>
      <c r="Q197" s="8">
        <v>11.3</v>
      </c>
      <c r="R197" s="8">
        <f t="shared" si="45"/>
        <v>1.8833333333333334E-2</v>
      </c>
      <c r="S197" s="8">
        <f t="shared" si="46"/>
        <v>9.4166666666666669E-3</v>
      </c>
      <c r="T197" s="8">
        <v>16640</v>
      </c>
      <c r="U197" s="8">
        <f t="shared" ref="U197:U258" si="50">SUM(T197/1000)</f>
        <v>16.64</v>
      </c>
      <c r="V197" s="5">
        <f t="shared" si="47"/>
        <v>27.733333333333334</v>
      </c>
      <c r="W197" s="5">
        <f t="shared" ref="W197:W258" si="51">SUM(V197/1000)</f>
        <v>2.7733333333333336E-2</v>
      </c>
      <c r="X197" s="5">
        <f t="shared" si="48"/>
        <v>1.3866666666666668E-2</v>
      </c>
    </row>
    <row r="198" spans="1:24" s="12" customFormat="1" ht="15" customHeight="1" x14ac:dyDescent="0.2">
      <c r="A198" s="10"/>
      <c r="B198" s="10"/>
      <c r="C198" s="7"/>
      <c r="D198" s="11" t="s">
        <v>11</v>
      </c>
      <c r="E198" s="7">
        <v>50076</v>
      </c>
      <c r="F198" s="7">
        <f t="shared" ref="F198:F258" si="52">SUM(E198/4/150)</f>
        <v>83.46</v>
      </c>
      <c r="G198" s="7">
        <f t="shared" ref="G198:G258" si="53">SUM(F198/2)</f>
        <v>41.73</v>
      </c>
      <c r="H198" s="7">
        <v>7514</v>
      </c>
      <c r="I198" s="7">
        <f t="shared" ref="I198:I258" si="54">SUM(H198/4/150)</f>
        <v>12.523333333333333</v>
      </c>
      <c r="J198" s="7">
        <f t="shared" ref="J198:J258" si="55">SUM(I198/2)</f>
        <v>6.2616666666666667</v>
      </c>
      <c r="K198" s="7">
        <v>777</v>
      </c>
      <c r="L198" s="7">
        <f t="shared" ref="L198:L258" si="56">SUM(K198/4/150)</f>
        <v>1.2949999999999999</v>
      </c>
      <c r="M198" s="7">
        <f t="shared" ref="M198:M258" si="57">SUM(L198/2)</f>
        <v>0.64749999999999996</v>
      </c>
      <c r="N198" s="7">
        <v>1879</v>
      </c>
      <c r="O198" s="7">
        <f t="shared" ref="O198:O258" si="58">SUM(N198/4/150)</f>
        <v>3.1316666666666668</v>
      </c>
      <c r="P198" s="7">
        <f t="shared" ref="P198:P258" si="59">SUM(O198/2)</f>
        <v>1.5658333333333334</v>
      </c>
      <c r="Q198" s="7">
        <v>65</v>
      </c>
      <c r="R198" s="7">
        <f t="shared" ref="R198:R258" si="60">SUM(Q198/4/150)</f>
        <v>0.10833333333333334</v>
      </c>
      <c r="S198" s="7">
        <f t="shared" ref="S198:S258" si="61">SUM(R198/2)</f>
        <v>5.4166666666666669E-2</v>
      </c>
      <c r="T198" s="7">
        <v>93478</v>
      </c>
      <c r="U198" s="7">
        <f t="shared" si="50"/>
        <v>93.477999999999994</v>
      </c>
      <c r="V198" s="12">
        <f t="shared" ref="V198:V258" si="62">SUM(T198/4/150)</f>
        <v>155.79666666666665</v>
      </c>
      <c r="W198" s="12">
        <f t="shared" si="51"/>
        <v>0.15579666666666664</v>
      </c>
      <c r="X198" s="12">
        <f t="shared" ref="X198:X258" si="63">SUM(W198/2)</f>
        <v>7.7898333333333319E-2</v>
      </c>
    </row>
    <row r="199" spans="1:24" ht="15" customHeight="1" x14ac:dyDescent="0.2">
      <c r="A199" s="6" t="s">
        <v>884</v>
      </c>
      <c r="B199" s="3"/>
      <c r="C199" s="8"/>
      <c r="D199" s="4"/>
      <c r="E199" s="3"/>
      <c r="F199" s="8"/>
      <c r="G199" s="8"/>
      <c r="H199" s="3"/>
      <c r="I199" s="8"/>
      <c r="J199" s="8"/>
      <c r="K199" s="3"/>
      <c r="L199" s="8"/>
      <c r="M199" s="8"/>
      <c r="N199" s="3"/>
      <c r="O199" s="8"/>
      <c r="P199" s="8"/>
      <c r="Q199" s="3"/>
      <c r="R199" s="8"/>
      <c r="S199" s="8"/>
      <c r="T199" s="3"/>
      <c r="U199" s="8"/>
    </row>
    <row r="200" spans="1:24" ht="15" customHeight="1" x14ac:dyDescent="0.15">
      <c r="A200" s="7" t="s">
        <v>178</v>
      </c>
      <c r="B200" s="8">
        <v>1000</v>
      </c>
      <c r="C200" s="8">
        <f t="shared" ref="C200:C255" si="64">SUM(B200/4/150)</f>
        <v>1.6666666666666667</v>
      </c>
      <c r="D200" s="9" t="s">
        <v>179</v>
      </c>
      <c r="E200" s="8">
        <v>3863</v>
      </c>
      <c r="F200" s="8">
        <f t="shared" si="52"/>
        <v>6.4383333333333335</v>
      </c>
      <c r="G200" s="8">
        <f t="shared" si="53"/>
        <v>3.2191666666666667</v>
      </c>
      <c r="H200" s="8">
        <v>965</v>
      </c>
      <c r="I200" s="8">
        <f t="shared" si="54"/>
        <v>1.6083333333333334</v>
      </c>
      <c r="J200" s="8">
        <f t="shared" si="55"/>
        <v>0.8041666666666667</v>
      </c>
      <c r="K200" s="8">
        <v>1</v>
      </c>
      <c r="L200" s="8">
        <f t="shared" si="56"/>
        <v>1.6666666666666668E-3</v>
      </c>
      <c r="M200" s="8">
        <f t="shared" si="57"/>
        <v>8.3333333333333339E-4</v>
      </c>
      <c r="N200" s="8">
        <v>0</v>
      </c>
      <c r="O200" s="8">
        <f t="shared" si="58"/>
        <v>0</v>
      </c>
      <c r="P200" s="8">
        <f t="shared" si="59"/>
        <v>0</v>
      </c>
      <c r="Q200" s="8">
        <v>0.32</v>
      </c>
      <c r="R200" s="8">
        <f t="shared" si="60"/>
        <v>5.3333333333333336E-4</v>
      </c>
      <c r="S200" s="8">
        <f t="shared" si="61"/>
        <v>2.6666666666666668E-4</v>
      </c>
      <c r="T200" s="8">
        <v>893</v>
      </c>
      <c r="U200" s="8">
        <f t="shared" si="50"/>
        <v>0.89300000000000002</v>
      </c>
      <c r="V200" s="5">
        <f t="shared" si="62"/>
        <v>1.4883333333333333</v>
      </c>
      <c r="W200" s="5">
        <f t="shared" si="51"/>
        <v>1.4883333333333333E-3</v>
      </c>
      <c r="X200" s="5">
        <f t="shared" si="63"/>
        <v>7.4416666666666663E-4</v>
      </c>
    </row>
    <row r="201" spans="1:24" s="12" customFormat="1" ht="15" customHeight="1" x14ac:dyDescent="0.2">
      <c r="A201" s="10"/>
      <c r="B201" s="10"/>
      <c r="C201" s="7"/>
      <c r="D201" s="11" t="s">
        <v>11</v>
      </c>
      <c r="E201" s="7">
        <v>3863</v>
      </c>
      <c r="F201" s="7">
        <f t="shared" si="52"/>
        <v>6.4383333333333335</v>
      </c>
      <c r="G201" s="7">
        <f t="shared" si="53"/>
        <v>3.2191666666666667</v>
      </c>
      <c r="H201" s="7">
        <v>965</v>
      </c>
      <c r="I201" s="7">
        <f t="shared" si="54"/>
        <v>1.6083333333333334</v>
      </c>
      <c r="J201" s="7">
        <f t="shared" si="55"/>
        <v>0.8041666666666667</v>
      </c>
      <c r="K201" s="7">
        <v>1</v>
      </c>
      <c r="L201" s="7">
        <f t="shared" si="56"/>
        <v>1.6666666666666668E-3</v>
      </c>
      <c r="M201" s="7">
        <f t="shared" si="57"/>
        <v>8.3333333333333339E-4</v>
      </c>
      <c r="N201" s="7">
        <v>0</v>
      </c>
      <c r="O201" s="7">
        <f t="shared" si="58"/>
        <v>0</v>
      </c>
      <c r="P201" s="7">
        <f t="shared" si="59"/>
        <v>0</v>
      </c>
      <c r="Q201" s="7">
        <v>0.32</v>
      </c>
      <c r="R201" s="7">
        <f t="shared" si="60"/>
        <v>5.3333333333333336E-4</v>
      </c>
      <c r="S201" s="7">
        <f t="shared" si="61"/>
        <v>2.6666666666666668E-4</v>
      </c>
      <c r="T201" s="7">
        <v>893</v>
      </c>
      <c r="U201" s="7">
        <f t="shared" si="50"/>
        <v>0.89300000000000002</v>
      </c>
      <c r="V201" s="12">
        <f t="shared" si="62"/>
        <v>1.4883333333333333</v>
      </c>
      <c r="W201" s="12">
        <f t="shared" si="51"/>
        <v>1.4883333333333333E-3</v>
      </c>
      <c r="X201" s="12">
        <f t="shared" si="63"/>
        <v>7.4416666666666663E-4</v>
      </c>
    </row>
    <row r="202" spans="1:24" ht="15" customHeight="1" x14ac:dyDescent="0.2">
      <c r="A202" s="6" t="s">
        <v>885</v>
      </c>
      <c r="B202" s="3"/>
      <c r="C202" s="8"/>
      <c r="D202" s="4"/>
      <c r="E202" s="3"/>
      <c r="F202" s="8"/>
      <c r="G202" s="8"/>
      <c r="H202" s="3"/>
      <c r="I202" s="8"/>
      <c r="J202" s="8"/>
      <c r="K202" s="3"/>
      <c r="L202" s="8"/>
      <c r="M202" s="8"/>
      <c r="N202" s="3"/>
      <c r="O202" s="8"/>
      <c r="P202" s="8"/>
      <c r="Q202" s="3"/>
      <c r="R202" s="8"/>
      <c r="S202" s="8"/>
      <c r="T202" s="3"/>
      <c r="U202" s="8"/>
    </row>
    <row r="203" spans="1:24" s="12" customFormat="1" ht="15" customHeight="1" x14ac:dyDescent="0.2">
      <c r="A203" s="10"/>
      <c r="B203" s="10"/>
      <c r="C203" s="7"/>
      <c r="D203" s="11" t="s">
        <v>11</v>
      </c>
      <c r="E203" s="10">
        <v>0</v>
      </c>
      <c r="F203" s="7">
        <v>0</v>
      </c>
      <c r="G203" s="7">
        <f t="shared" si="53"/>
        <v>0</v>
      </c>
      <c r="H203" s="10">
        <v>0</v>
      </c>
      <c r="I203" s="7">
        <v>0</v>
      </c>
      <c r="J203" s="7">
        <f t="shared" ref="J203:V203" si="65">SUM(I203/2)</f>
        <v>0</v>
      </c>
      <c r="K203" s="10">
        <v>0</v>
      </c>
      <c r="L203" s="7">
        <v>0</v>
      </c>
      <c r="M203" s="7">
        <f t="shared" si="65"/>
        <v>0</v>
      </c>
      <c r="N203" s="10">
        <v>0</v>
      </c>
      <c r="O203" s="7">
        <v>0</v>
      </c>
      <c r="P203" s="7">
        <f t="shared" si="65"/>
        <v>0</v>
      </c>
      <c r="Q203" s="10">
        <v>0</v>
      </c>
      <c r="R203" s="7">
        <v>0</v>
      </c>
      <c r="S203" s="7">
        <f t="shared" si="65"/>
        <v>0</v>
      </c>
      <c r="T203" s="10">
        <v>0</v>
      </c>
      <c r="U203" s="7">
        <v>0</v>
      </c>
      <c r="V203" s="7">
        <f t="shared" si="65"/>
        <v>0</v>
      </c>
      <c r="W203" s="10">
        <v>0</v>
      </c>
      <c r="X203" s="12">
        <f t="shared" si="63"/>
        <v>0</v>
      </c>
    </row>
    <row r="204" spans="1:24" ht="15" customHeight="1" x14ac:dyDescent="0.2">
      <c r="A204" s="6" t="s">
        <v>886</v>
      </c>
      <c r="B204" s="3"/>
      <c r="C204" s="8"/>
      <c r="D204" s="4"/>
      <c r="E204" s="3"/>
      <c r="F204" s="8"/>
      <c r="G204" s="8"/>
      <c r="H204" s="3"/>
      <c r="I204" s="8"/>
      <c r="J204" s="8"/>
      <c r="K204" s="3"/>
      <c r="L204" s="8"/>
      <c r="M204" s="8"/>
      <c r="N204" s="3"/>
      <c r="O204" s="8"/>
      <c r="P204" s="8"/>
      <c r="Q204" s="3"/>
      <c r="R204" s="8"/>
      <c r="S204" s="8"/>
      <c r="T204" s="3"/>
      <c r="U204" s="8"/>
    </row>
    <row r="205" spans="1:24" s="12" customFormat="1" ht="15" customHeight="1" x14ac:dyDescent="0.2">
      <c r="A205" s="10"/>
      <c r="B205" s="10"/>
      <c r="C205" s="7"/>
      <c r="D205" s="11" t="s">
        <v>11</v>
      </c>
      <c r="E205" s="10">
        <v>0</v>
      </c>
      <c r="F205" s="7">
        <v>0</v>
      </c>
      <c r="G205" s="7">
        <f t="shared" si="53"/>
        <v>0</v>
      </c>
      <c r="H205" s="10">
        <v>0</v>
      </c>
      <c r="I205" s="7">
        <v>0</v>
      </c>
      <c r="J205" s="7">
        <f t="shared" ref="J205:V205" si="66">SUM(I205/2)</f>
        <v>0</v>
      </c>
      <c r="K205" s="10">
        <v>0</v>
      </c>
      <c r="L205" s="7">
        <v>0</v>
      </c>
      <c r="M205" s="7">
        <f t="shared" si="66"/>
        <v>0</v>
      </c>
      <c r="N205" s="10">
        <v>0</v>
      </c>
      <c r="O205" s="7">
        <v>0</v>
      </c>
      <c r="P205" s="7">
        <f t="shared" si="66"/>
        <v>0</v>
      </c>
      <c r="Q205" s="10">
        <v>0</v>
      </c>
      <c r="R205" s="7">
        <v>0</v>
      </c>
      <c r="S205" s="7">
        <f t="shared" si="66"/>
        <v>0</v>
      </c>
      <c r="T205" s="10">
        <v>0</v>
      </c>
      <c r="U205" s="7">
        <v>0</v>
      </c>
      <c r="V205" s="7">
        <f t="shared" si="66"/>
        <v>0</v>
      </c>
      <c r="W205" s="10">
        <v>0</v>
      </c>
      <c r="X205" s="7">
        <v>0</v>
      </c>
    </row>
    <row r="206" spans="1:24" ht="15" customHeight="1" x14ac:dyDescent="0.2">
      <c r="A206" s="6" t="s">
        <v>887</v>
      </c>
      <c r="B206" s="3"/>
      <c r="C206" s="8"/>
      <c r="D206" s="4"/>
      <c r="E206" s="3"/>
      <c r="F206" s="8"/>
      <c r="G206" s="8"/>
      <c r="H206" s="3"/>
      <c r="I206" s="8"/>
      <c r="J206" s="8"/>
      <c r="K206" s="3"/>
      <c r="L206" s="8"/>
      <c r="M206" s="8"/>
      <c r="N206" s="3"/>
      <c r="O206" s="8"/>
      <c r="P206" s="8"/>
      <c r="Q206" s="3"/>
      <c r="R206" s="8"/>
      <c r="S206" s="8"/>
      <c r="T206" s="3"/>
      <c r="U206" s="8"/>
    </row>
    <row r="207" spans="1:24" s="12" customFormat="1" ht="15" customHeight="1" x14ac:dyDescent="0.2">
      <c r="A207" s="10"/>
      <c r="B207" s="10"/>
      <c r="C207" s="7"/>
      <c r="D207" s="11" t="s">
        <v>11</v>
      </c>
      <c r="E207" s="10">
        <v>0</v>
      </c>
      <c r="F207" s="7">
        <v>0</v>
      </c>
      <c r="G207" s="7">
        <f t="shared" si="53"/>
        <v>0</v>
      </c>
      <c r="H207" s="10">
        <v>0</v>
      </c>
      <c r="I207" s="7">
        <v>0</v>
      </c>
      <c r="J207" s="7">
        <f t="shared" ref="J207:V207" si="67">SUM(I207/2)</f>
        <v>0</v>
      </c>
      <c r="K207" s="10">
        <v>0</v>
      </c>
      <c r="L207" s="7">
        <v>0</v>
      </c>
      <c r="M207" s="7">
        <f t="shared" si="67"/>
        <v>0</v>
      </c>
      <c r="N207" s="10">
        <v>0</v>
      </c>
      <c r="O207" s="7">
        <v>0</v>
      </c>
      <c r="P207" s="7">
        <f t="shared" si="67"/>
        <v>0</v>
      </c>
      <c r="Q207" s="10">
        <v>0</v>
      </c>
      <c r="R207" s="7">
        <v>0</v>
      </c>
      <c r="S207" s="7">
        <f t="shared" si="67"/>
        <v>0</v>
      </c>
      <c r="T207" s="10">
        <v>0</v>
      </c>
      <c r="U207" s="7">
        <v>0</v>
      </c>
      <c r="V207" s="7">
        <f t="shared" si="67"/>
        <v>0</v>
      </c>
      <c r="W207" s="10">
        <v>0</v>
      </c>
      <c r="X207" s="7">
        <v>0</v>
      </c>
    </row>
    <row r="208" spans="1:24" ht="15" customHeight="1" x14ac:dyDescent="0.2">
      <c r="A208" s="6" t="s">
        <v>888</v>
      </c>
      <c r="B208" s="3"/>
      <c r="C208" s="8"/>
      <c r="D208" s="4"/>
      <c r="E208" s="3"/>
      <c r="F208" s="8"/>
      <c r="G208" s="8"/>
      <c r="H208" s="3"/>
      <c r="I208" s="8"/>
      <c r="J208" s="8"/>
      <c r="K208" s="3"/>
      <c r="L208" s="8"/>
      <c r="M208" s="8"/>
      <c r="N208" s="3"/>
      <c r="O208" s="8"/>
      <c r="P208" s="8"/>
      <c r="Q208" s="3"/>
      <c r="R208" s="8"/>
      <c r="S208" s="8"/>
      <c r="T208" s="3"/>
      <c r="U208" s="8"/>
    </row>
    <row r="209" spans="1:24" ht="15" customHeight="1" x14ac:dyDescent="0.15">
      <c r="A209" s="7" t="s">
        <v>206</v>
      </c>
      <c r="B209" s="8">
        <v>100</v>
      </c>
      <c r="C209" s="8">
        <f t="shared" si="64"/>
        <v>0.16666666666666666</v>
      </c>
      <c r="D209" s="9" t="s">
        <v>324</v>
      </c>
      <c r="E209" s="8">
        <v>542</v>
      </c>
      <c r="F209" s="8">
        <f t="shared" si="52"/>
        <v>0.90333333333333332</v>
      </c>
      <c r="G209" s="8">
        <f t="shared" si="53"/>
        <v>0.45166666666666666</v>
      </c>
      <c r="H209" s="8">
        <v>32</v>
      </c>
      <c r="I209" s="8">
        <f t="shared" si="54"/>
        <v>5.3333333333333337E-2</v>
      </c>
      <c r="J209" s="8">
        <f t="shared" si="55"/>
        <v>2.6666666666666668E-2</v>
      </c>
      <c r="K209" s="8">
        <v>9.1</v>
      </c>
      <c r="L209" s="8">
        <f t="shared" si="56"/>
        <v>1.5166666666666667E-2</v>
      </c>
      <c r="M209" s="8">
        <f t="shared" si="57"/>
        <v>7.5833333333333334E-3</v>
      </c>
      <c r="N209" s="8">
        <v>42</v>
      </c>
      <c r="O209" s="8">
        <f t="shared" si="58"/>
        <v>7.0000000000000007E-2</v>
      </c>
      <c r="P209" s="8">
        <f t="shared" si="59"/>
        <v>3.5000000000000003E-2</v>
      </c>
      <c r="Q209" s="8">
        <v>0.27100000000000002</v>
      </c>
      <c r="R209" s="8">
        <f t="shared" si="60"/>
        <v>4.5166666666666668E-4</v>
      </c>
      <c r="S209" s="8">
        <f t="shared" si="61"/>
        <v>2.2583333333333334E-4</v>
      </c>
      <c r="T209" s="8">
        <v>1720</v>
      </c>
      <c r="U209" s="8">
        <f t="shared" si="50"/>
        <v>1.72</v>
      </c>
      <c r="V209" s="5">
        <f t="shared" si="62"/>
        <v>2.8666666666666667</v>
      </c>
      <c r="W209" s="5">
        <f t="shared" si="51"/>
        <v>2.8666666666666667E-3</v>
      </c>
      <c r="X209" s="5">
        <f t="shared" si="63"/>
        <v>1.4333333333333333E-3</v>
      </c>
    </row>
    <row r="210" spans="1:24" s="12" customFormat="1" ht="15" customHeight="1" x14ac:dyDescent="0.2">
      <c r="A210" s="10"/>
      <c r="B210" s="10"/>
      <c r="C210" s="7"/>
      <c r="D210" s="11" t="s">
        <v>11</v>
      </c>
      <c r="E210" s="7">
        <v>542</v>
      </c>
      <c r="F210" s="7">
        <f t="shared" si="52"/>
        <v>0.90333333333333332</v>
      </c>
      <c r="G210" s="7">
        <f t="shared" si="53"/>
        <v>0.45166666666666666</v>
      </c>
      <c r="H210" s="7">
        <v>32</v>
      </c>
      <c r="I210" s="7">
        <f t="shared" si="54"/>
        <v>5.3333333333333337E-2</v>
      </c>
      <c r="J210" s="7">
        <f t="shared" si="55"/>
        <v>2.6666666666666668E-2</v>
      </c>
      <c r="K210" s="7">
        <v>9.1</v>
      </c>
      <c r="L210" s="7">
        <f t="shared" si="56"/>
        <v>1.5166666666666667E-2</v>
      </c>
      <c r="M210" s="7">
        <f t="shared" si="57"/>
        <v>7.5833333333333334E-3</v>
      </c>
      <c r="N210" s="7">
        <v>42</v>
      </c>
      <c r="O210" s="7">
        <f t="shared" si="58"/>
        <v>7.0000000000000007E-2</v>
      </c>
      <c r="P210" s="7">
        <f t="shared" si="59"/>
        <v>3.5000000000000003E-2</v>
      </c>
      <c r="Q210" s="7">
        <v>0.27100000000000002</v>
      </c>
      <c r="R210" s="7">
        <f t="shared" si="60"/>
        <v>4.5166666666666668E-4</v>
      </c>
      <c r="S210" s="7">
        <f t="shared" si="61"/>
        <v>2.2583333333333334E-4</v>
      </c>
      <c r="T210" s="7">
        <v>1720</v>
      </c>
      <c r="U210" s="7">
        <f t="shared" si="50"/>
        <v>1.72</v>
      </c>
      <c r="V210" s="12">
        <f t="shared" si="62"/>
        <v>2.8666666666666667</v>
      </c>
      <c r="W210" s="12">
        <f t="shared" si="51"/>
        <v>2.8666666666666667E-3</v>
      </c>
      <c r="X210" s="12">
        <f t="shared" si="63"/>
        <v>1.4333333333333333E-3</v>
      </c>
    </row>
    <row r="211" spans="1:24" ht="15" customHeight="1" x14ac:dyDescent="0.2">
      <c r="A211" s="6" t="s">
        <v>889</v>
      </c>
      <c r="B211" s="3"/>
      <c r="C211" s="8"/>
      <c r="D211" s="4"/>
      <c r="E211" s="3"/>
      <c r="F211" s="8"/>
      <c r="G211" s="8"/>
      <c r="H211" s="3"/>
      <c r="I211" s="8"/>
      <c r="J211" s="8"/>
      <c r="K211" s="3"/>
      <c r="L211" s="8"/>
      <c r="M211" s="8"/>
      <c r="N211" s="3"/>
      <c r="O211" s="8"/>
      <c r="P211" s="8"/>
      <c r="Q211" s="3"/>
      <c r="R211" s="8"/>
      <c r="S211" s="8"/>
      <c r="T211" s="3"/>
      <c r="U211" s="8"/>
    </row>
    <row r="212" spans="1:24" s="12" customFormat="1" ht="15" customHeight="1" x14ac:dyDescent="0.2">
      <c r="A212" s="10"/>
      <c r="B212" s="10"/>
      <c r="C212" s="7"/>
      <c r="D212" s="11" t="s">
        <v>11</v>
      </c>
      <c r="E212" s="10">
        <v>0</v>
      </c>
      <c r="F212" s="7">
        <v>0</v>
      </c>
      <c r="G212" s="7">
        <f t="shared" si="53"/>
        <v>0</v>
      </c>
      <c r="H212" s="10">
        <v>0</v>
      </c>
      <c r="I212" s="7">
        <v>0</v>
      </c>
      <c r="J212" s="7">
        <f t="shared" ref="J212:V212" si="68">SUM(I212/2)</f>
        <v>0</v>
      </c>
      <c r="K212" s="10">
        <v>0</v>
      </c>
      <c r="L212" s="7">
        <v>0</v>
      </c>
      <c r="M212" s="7">
        <f t="shared" si="68"/>
        <v>0</v>
      </c>
      <c r="N212" s="10">
        <v>0</v>
      </c>
      <c r="O212" s="7">
        <v>0</v>
      </c>
      <c r="P212" s="7">
        <f t="shared" si="68"/>
        <v>0</v>
      </c>
      <c r="Q212" s="10">
        <v>0</v>
      </c>
      <c r="R212" s="7">
        <v>0</v>
      </c>
      <c r="S212" s="7">
        <f t="shared" si="68"/>
        <v>0</v>
      </c>
      <c r="T212" s="10">
        <v>0</v>
      </c>
      <c r="U212" s="7">
        <v>0</v>
      </c>
      <c r="V212" s="7">
        <f t="shared" si="68"/>
        <v>0</v>
      </c>
      <c r="W212" s="10">
        <v>0</v>
      </c>
      <c r="X212" s="7">
        <v>0</v>
      </c>
    </row>
    <row r="213" spans="1:24" ht="15" customHeight="1" x14ac:dyDescent="0.2">
      <c r="A213" s="6" t="s">
        <v>125</v>
      </c>
      <c r="B213" s="3"/>
      <c r="C213" s="8"/>
      <c r="D213" s="4"/>
      <c r="E213" s="3"/>
      <c r="F213" s="8"/>
      <c r="G213" s="8"/>
      <c r="H213" s="3"/>
      <c r="I213" s="8"/>
      <c r="J213" s="8"/>
      <c r="K213" s="3"/>
      <c r="L213" s="8"/>
      <c r="M213" s="8"/>
      <c r="N213" s="3"/>
      <c r="O213" s="8"/>
      <c r="P213" s="8"/>
      <c r="Q213" s="3"/>
      <c r="R213" s="8"/>
      <c r="S213" s="8"/>
      <c r="T213" s="3"/>
      <c r="U213" s="8"/>
    </row>
    <row r="214" spans="1:24" ht="15" customHeight="1" x14ac:dyDescent="0.15">
      <c r="A214" s="7" t="s">
        <v>126</v>
      </c>
      <c r="B214" s="8">
        <v>1000</v>
      </c>
      <c r="C214" s="8">
        <f t="shared" si="64"/>
        <v>1.6666666666666667</v>
      </c>
      <c r="D214" s="9" t="s">
        <v>288</v>
      </c>
      <c r="E214" s="8">
        <v>2689</v>
      </c>
      <c r="F214" s="8">
        <f t="shared" si="52"/>
        <v>4.4816666666666665</v>
      </c>
      <c r="G214" s="8">
        <f t="shared" si="53"/>
        <v>2.2408333333333332</v>
      </c>
      <c r="H214" s="8">
        <v>360</v>
      </c>
      <c r="I214" s="8">
        <f t="shared" si="54"/>
        <v>0.6</v>
      </c>
      <c r="J214" s="8">
        <f t="shared" si="55"/>
        <v>0.3</v>
      </c>
      <c r="K214" s="8">
        <v>121</v>
      </c>
      <c r="L214" s="8">
        <f t="shared" si="56"/>
        <v>0.20166666666666666</v>
      </c>
      <c r="M214" s="8">
        <f t="shared" si="57"/>
        <v>0.10083333333333333</v>
      </c>
      <c r="N214" s="8">
        <v>85</v>
      </c>
      <c r="O214" s="8">
        <f t="shared" si="58"/>
        <v>0.14166666666666666</v>
      </c>
      <c r="P214" s="8">
        <f t="shared" si="59"/>
        <v>7.0833333333333331E-2</v>
      </c>
      <c r="Q214" s="8">
        <v>1</v>
      </c>
      <c r="R214" s="8">
        <f t="shared" si="60"/>
        <v>1.6666666666666668E-3</v>
      </c>
      <c r="S214" s="8">
        <f t="shared" si="61"/>
        <v>8.3333333333333339E-4</v>
      </c>
      <c r="T214" s="8">
        <v>0</v>
      </c>
      <c r="U214" s="8">
        <f t="shared" si="50"/>
        <v>0</v>
      </c>
      <c r="V214" s="5">
        <f t="shared" si="62"/>
        <v>0</v>
      </c>
      <c r="W214" s="5">
        <f t="shared" si="51"/>
        <v>0</v>
      </c>
      <c r="X214" s="5">
        <f t="shared" si="63"/>
        <v>0</v>
      </c>
    </row>
    <row r="215" spans="1:24" ht="15" customHeight="1" x14ac:dyDescent="0.15">
      <c r="A215" s="7" t="s">
        <v>127</v>
      </c>
      <c r="B215" s="8">
        <v>35</v>
      </c>
      <c r="C215" s="8">
        <f t="shared" si="64"/>
        <v>5.8333333333333334E-2</v>
      </c>
      <c r="D215" s="9" t="s">
        <v>289</v>
      </c>
      <c r="E215" s="8">
        <v>105</v>
      </c>
      <c r="F215" s="8">
        <f t="shared" si="52"/>
        <v>0.17499999999999999</v>
      </c>
      <c r="G215" s="8">
        <f t="shared" si="53"/>
        <v>8.7499999999999994E-2</v>
      </c>
      <c r="H215" s="8">
        <v>17</v>
      </c>
      <c r="I215" s="8">
        <f t="shared" si="54"/>
        <v>2.8333333333333332E-2</v>
      </c>
      <c r="J215" s="8">
        <f t="shared" si="55"/>
        <v>1.4166666666666666E-2</v>
      </c>
      <c r="K215" s="8">
        <v>2.7</v>
      </c>
      <c r="L215" s="8">
        <f t="shared" si="56"/>
        <v>4.5000000000000005E-3</v>
      </c>
      <c r="M215" s="8">
        <f t="shared" si="57"/>
        <v>2.2500000000000003E-3</v>
      </c>
      <c r="N215" s="8">
        <v>2.9</v>
      </c>
      <c r="O215" s="8">
        <f t="shared" si="58"/>
        <v>4.8333333333333336E-3</v>
      </c>
      <c r="P215" s="8">
        <f t="shared" si="59"/>
        <v>2.4166666666666668E-3</v>
      </c>
      <c r="Q215" s="8">
        <v>3.3500000000000002E-2</v>
      </c>
      <c r="R215" s="8">
        <f t="shared" si="60"/>
        <v>5.583333333333334E-5</v>
      </c>
      <c r="S215" s="8">
        <f t="shared" si="61"/>
        <v>2.791666666666667E-5</v>
      </c>
      <c r="T215" s="8">
        <v>0</v>
      </c>
      <c r="U215" s="8">
        <f t="shared" si="50"/>
        <v>0</v>
      </c>
      <c r="V215" s="5">
        <f t="shared" si="62"/>
        <v>0</v>
      </c>
      <c r="W215" s="5">
        <f t="shared" si="51"/>
        <v>0</v>
      </c>
      <c r="X215" s="5">
        <f t="shared" si="63"/>
        <v>0</v>
      </c>
    </row>
    <row r="216" spans="1:24" ht="15" customHeight="1" x14ac:dyDescent="0.15">
      <c r="A216" s="7" t="s">
        <v>128</v>
      </c>
      <c r="B216" s="8">
        <v>125</v>
      </c>
      <c r="C216" s="8">
        <f t="shared" si="64"/>
        <v>0.20833333333333334</v>
      </c>
      <c r="D216" s="9" t="s">
        <v>129</v>
      </c>
      <c r="E216" s="8">
        <v>50</v>
      </c>
      <c r="F216" s="8">
        <f t="shared" si="52"/>
        <v>8.3333333333333329E-2</v>
      </c>
      <c r="G216" s="8">
        <f t="shared" si="53"/>
        <v>4.1666666666666664E-2</v>
      </c>
      <c r="H216" s="8">
        <v>6.4</v>
      </c>
      <c r="I216" s="8">
        <f t="shared" si="54"/>
        <v>1.0666666666666668E-2</v>
      </c>
      <c r="J216" s="8">
        <f t="shared" si="55"/>
        <v>5.333333333333334E-3</v>
      </c>
      <c r="K216" s="8">
        <v>3.9</v>
      </c>
      <c r="L216" s="8">
        <f t="shared" si="56"/>
        <v>6.4999999999999997E-3</v>
      </c>
      <c r="M216" s="8">
        <f t="shared" si="57"/>
        <v>3.2499999999999999E-3</v>
      </c>
      <c r="N216" s="8">
        <v>1</v>
      </c>
      <c r="O216" s="8">
        <f t="shared" si="58"/>
        <v>1.6666666666666668E-3</v>
      </c>
      <c r="P216" s="8">
        <f t="shared" si="59"/>
        <v>8.3333333333333339E-4</v>
      </c>
      <c r="Q216" s="8">
        <v>0.1192</v>
      </c>
      <c r="R216" s="8">
        <f t="shared" si="60"/>
        <v>1.9866666666666668E-4</v>
      </c>
      <c r="S216" s="8">
        <f t="shared" si="61"/>
        <v>9.933333333333334E-5</v>
      </c>
      <c r="T216" s="8">
        <v>0</v>
      </c>
      <c r="U216" s="8">
        <f t="shared" si="50"/>
        <v>0</v>
      </c>
      <c r="V216" s="5">
        <f t="shared" si="62"/>
        <v>0</v>
      </c>
      <c r="W216" s="5">
        <f t="shared" si="51"/>
        <v>0</v>
      </c>
      <c r="X216" s="5">
        <f t="shared" si="63"/>
        <v>0</v>
      </c>
    </row>
    <row r="217" spans="1:24" ht="15" customHeight="1" x14ac:dyDescent="0.15">
      <c r="A217" s="7" t="s">
        <v>130</v>
      </c>
      <c r="B217" s="8">
        <v>60</v>
      </c>
      <c r="C217" s="8">
        <f t="shared" si="64"/>
        <v>0.1</v>
      </c>
      <c r="D217" s="9" t="s">
        <v>290</v>
      </c>
      <c r="E217" s="8">
        <v>57</v>
      </c>
      <c r="F217" s="8">
        <f t="shared" si="52"/>
        <v>9.5000000000000001E-2</v>
      </c>
      <c r="G217" s="8">
        <f t="shared" si="53"/>
        <v>4.7500000000000001E-2</v>
      </c>
      <c r="H217" s="8">
        <v>9.1</v>
      </c>
      <c r="I217" s="8">
        <f t="shared" si="54"/>
        <v>1.5166666666666667E-2</v>
      </c>
      <c r="J217" s="8">
        <f t="shared" si="55"/>
        <v>7.5833333333333334E-3</v>
      </c>
      <c r="K217" s="8">
        <v>1.8</v>
      </c>
      <c r="L217" s="8">
        <f t="shared" si="56"/>
        <v>3.0000000000000001E-3</v>
      </c>
      <c r="M217" s="8">
        <f t="shared" si="57"/>
        <v>1.5E-3</v>
      </c>
      <c r="N217" s="8">
        <v>1.5</v>
      </c>
      <c r="O217" s="8">
        <f t="shared" si="58"/>
        <v>2.5000000000000001E-3</v>
      </c>
      <c r="P217" s="8">
        <f t="shared" si="59"/>
        <v>1.25E-3</v>
      </c>
      <c r="Q217" s="8">
        <v>5.7200000000000001E-2</v>
      </c>
      <c r="R217" s="8">
        <f t="shared" si="60"/>
        <v>9.5333333333333338E-5</v>
      </c>
      <c r="S217" s="8">
        <f t="shared" si="61"/>
        <v>4.7666666666666669E-5</v>
      </c>
      <c r="T217" s="8">
        <v>0</v>
      </c>
      <c r="U217" s="8">
        <f t="shared" si="50"/>
        <v>0</v>
      </c>
      <c r="V217" s="5">
        <f t="shared" si="62"/>
        <v>0</v>
      </c>
      <c r="W217" s="5">
        <f t="shared" si="51"/>
        <v>0</v>
      </c>
      <c r="X217" s="5">
        <f t="shared" si="63"/>
        <v>0</v>
      </c>
    </row>
    <row r="218" spans="1:24" ht="15" customHeight="1" x14ac:dyDescent="0.15">
      <c r="A218" s="7" t="s">
        <v>132</v>
      </c>
      <c r="B218" s="8">
        <v>15</v>
      </c>
      <c r="C218" s="8">
        <f t="shared" si="64"/>
        <v>2.5000000000000001E-2</v>
      </c>
      <c r="D218" s="9" t="s">
        <v>291</v>
      </c>
      <c r="E218" s="8">
        <v>7.3</v>
      </c>
      <c r="F218" s="8">
        <f t="shared" si="52"/>
        <v>1.2166666666666666E-2</v>
      </c>
      <c r="G218" s="8">
        <f t="shared" si="53"/>
        <v>6.083333333333333E-3</v>
      </c>
      <c r="H218" s="8">
        <v>0.94499999999999995</v>
      </c>
      <c r="I218" s="8">
        <f t="shared" si="54"/>
        <v>1.575E-3</v>
      </c>
      <c r="J218" s="8">
        <f t="shared" si="55"/>
        <v>7.8750000000000001E-4</v>
      </c>
      <c r="K218" s="8">
        <v>0.51</v>
      </c>
      <c r="L218" s="8">
        <f t="shared" si="56"/>
        <v>8.5000000000000006E-4</v>
      </c>
      <c r="M218" s="8">
        <f t="shared" si="57"/>
        <v>4.2500000000000003E-4</v>
      </c>
      <c r="N218" s="8">
        <v>0.16500000000000001</v>
      </c>
      <c r="O218" s="8">
        <f t="shared" si="58"/>
        <v>2.7500000000000002E-4</v>
      </c>
      <c r="P218" s="8">
        <f t="shared" si="59"/>
        <v>1.3750000000000001E-4</v>
      </c>
      <c r="Q218" s="8">
        <v>1.43E-2</v>
      </c>
      <c r="R218" s="8">
        <f t="shared" si="60"/>
        <v>2.3833333333333334E-5</v>
      </c>
      <c r="S218" s="8">
        <f t="shared" si="61"/>
        <v>1.1916666666666667E-5</v>
      </c>
      <c r="T218" s="8">
        <v>0</v>
      </c>
      <c r="U218" s="8">
        <f t="shared" si="50"/>
        <v>0</v>
      </c>
      <c r="V218" s="5">
        <f t="shared" si="62"/>
        <v>0</v>
      </c>
      <c r="W218" s="5">
        <f t="shared" si="51"/>
        <v>0</v>
      </c>
      <c r="X218" s="5">
        <f t="shared" si="63"/>
        <v>0</v>
      </c>
    </row>
    <row r="219" spans="1:24" ht="15" customHeight="1" x14ac:dyDescent="0.15">
      <c r="A219" s="7" t="s">
        <v>133</v>
      </c>
      <c r="B219" s="8">
        <v>15</v>
      </c>
      <c r="C219" s="8">
        <f t="shared" si="64"/>
        <v>2.5000000000000001E-2</v>
      </c>
      <c r="D219" s="9" t="s">
        <v>291</v>
      </c>
      <c r="E219" s="8">
        <v>17.899999999999999</v>
      </c>
      <c r="F219" s="8">
        <f t="shared" si="52"/>
        <v>2.983333333333333E-2</v>
      </c>
      <c r="G219" s="8">
        <f t="shared" si="53"/>
        <v>1.4916666666666665E-2</v>
      </c>
      <c r="H219" s="8">
        <v>2.2999999999999998</v>
      </c>
      <c r="I219" s="8">
        <f t="shared" si="54"/>
        <v>3.8333333333333331E-3</v>
      </c>
      <c r="J219" s="8">
        <f t="shared" si="55"/>
        <v>1.9166666666666666E-3</v>
      </c>
      <c r="K219" s="8">
        <v>0.58499999999999996</v>
      </c>
      <c r="L219" s="8">
        <f t="shared" si="56"/>
        <v>9.7499999999999996E-4</v>
      </c>
      <c r="M219" s="8">
        <f t="shared" si="57"/>
        <v>4.8749999999999998E-4</v>
      </c>
      <c r="N219" s="8">
        <v>0.69</v>
      </c>
      <c r="O219" s="8">
        <f t="shared" si="58"/>
        <v>1.15E-3</v>
      </c>
      <c r="P219" s="8">
        <f t="shared" si="59"/>
        <v>5.7499999999999999E-4</v>
      </c>
      <c r="Q219" s="8">
        <v>1.43E-2</v>
      </c>
      <c r="R219" s="8">
        <f t="shared" si="60"/>
        <v>2.3833333333333334E-5</v>
      </c>
      <c r="S219" s="8">
        <f t="shared" si="61"/>
        <v>1.1916666666666667E-5</v>
      </c>
      <c r="T219" s="8">
        <v>0</v>
      </c>
      <c r="U219" s="8">
        <f t="shared" si="50"/>
        <v>0</v>
      </c>
      <c r="V219" s="5">
        <f t="shared" si="62"/>
        <v>0</v>
      </c>
      <c r="W219" s="5">
        <f t="shared" si="51"/>
        <v>0</v>
      </c>
      <c r="X219" s="5">
        <f t="shared" si="63"/>
        <v>0</v>
      </c>
    </row>
    <row r="220" spans="1:24" ht="15" customHeight="1" x14ac:dyDescent="0.15">
      <c r="A220" s="7" t="s">
        <v>134</v>
      </c>
      <c r="B220" s="8">
        <v>60</v>
      </c>
      <c r="C220" s="8">
        <f t="shared" si="64"/>
        <v>0.1</v>
      </c>
      <c r="D220" s="9" t="s">
        <v>292</v>
      </c>
      <c r="E220" s="8">
        <v>60</v>
      </c>
      <c r="F220" s="8">
        <f t="shared" si="52"/>
        <v>0.1</v>
      </c>
      <c r="G220" s="8">
        <f t="shared" si="53"/>
        <v>0.05</v>
      </c>
      <c r="H220" s="8">
        <v>8.1</v>
      </c>
      <c r="I220" s="8">
        <f t="shared" si="54"/>
        <v>1.35E-2</v>
      </c>
      <c r="J220" s="8">
        <f t="shared" si="55"/>
        <v>6.7499999999999999E-3</v>
      </c>
      <c r="K220" s="8">
        <v>0.84</v>
      </c>
      <c r="L220" s="8">
        <f t="shared" si="56"/>
        <v>1.4E-3</v>
      </c>
      <c r="M220" s="8">
        <f t="shared" si="57"/>
        <v>6.9999999999999999E-4</v>
      </c>
      <c r="N220" s="8">
        <v>2.6</v>
      </c>
      <c r="O220" s="8">
        <f t="shared" si="58"/>
        <v>4.3333333333333331E-3</v>
      </c>
      <c r="P220" s="8">
        <f t="shared" si="59"/>
        <v>2.1666666666666666E-3</v>
      </c>
      <c r="Q220" s="8">
        <v>5.7200000000000001E-2</v>
      </c>
      <c r="R220" s="8">
        <f t="shared" si="60"/>
        <v>9.5333333333333338E-5</v>
      </c>
      <c r="S220" s="8">
        <f t="shared" si="61"/>
        <v>4.7666666666666669E-5</v>
      </c>
      <c r="T220" s="8">
        <v>0</v>
      </c>
      <c r="U220" s="8">
        <f t="shared" si="50"/>
        <v>0</v>
      </c>
      <c r="V220" s="5">
        <f t="shared" si="62"/>
        <v>0</v>
      </c>
      <c r="W220" s="5">
        <f t="shared" si="51"/>
        <v>0</v>
      </c>
      <c r="X220" s="5">
        <f t="shared" si="63"/>
        <v>0</v>
      </c>
    </row>
    <row r="221" spans="1:24" ht="15" customHeight="1" x14ac:dyDescent="0.15">
      <c r="A221" s="7" t="s">
        <v>135</v>
      </c>
      <c r="B221" s="8">
        <v>100</v>
      </c>
      <c r="C221" s="8">
        <f t="shared" si="64"/>
        <v>0.16666666666666666</v>
      </c>
      <c r="D221" s="9" t="s">
        <v>293</v>
      </c>
      <c r="E221" s="8">
        <v>34.299999999999997</v>
      </c>
      <c r="F221" s="8">
        <f t="shared" si="52"/>
        <v>5.7166666666666664E-2</v>
      </c>
      <c r="G221" s="8">
        <f t="shared" si="53"/>
        <v>2.8583333333333332E-2</v>
      </c>
      <c r="H221" s="8">
        <v>2.7</v>
      </c>
      <c r="I221" s="8">
        <f t="shared" si="54"/>
        <v>4.5000000000000005E-3</v>
      </c>
      <c r="J221" s="8">
        <f t="shared" si="55"/>
        <v>2.2500000000000003E-3</v>
      </c>
      <c r="K221" s="8">
        <v>3</v>
      </c>
      <c r="L221" s="8">
        <f t="shared" si="56"/>
        <v>5.0000000000000001E-3</v>
      </c>
      <c r="M221" s="8">
        <f t="shared" si="57"/>
        <v>2.5000000000000001E-3</v>
      </c>
      <c r="N221" s="8">
        <v>1.3</v>
      </c>
      <c r="O221" s="8">
        <f t="shared" si="58"/>
        <v>2.1666666666666666E-3</v>
      </c>
      <c r="P221" s="8">
        <f t="shared" si="59"/>
        <v>1.0833333333333333E-3</v>
      </c>
      <c r="Q221" s="8">
        <v>9.5299999999999996E-2</v>
      </c>
      <c r="R221" s="8">
        <f t="shared" si="60"/>
        <v>1.5883333333333334E-4</v>
      </c>
      <c r="S221" s="8">
        <f t="shared" si="61"/>
        <v>7.9416666666666668E-5</v>
      </c>
      <c r="T221" s="8">
        <v>0</v>
      </c>
      <c r="U221" s="8">
        <f t="shared" si="50"/>
        <v>0</v>
      </c>
      <c r="V221" s="5">
        <f t="shared" si="62"/>
        <v>0</v>
      </c>
      <c r="W221" s="5">
        <f t="shared" si="51"/>
        <v>0</v>
      </c>
      <c r="X221" s="5">
        <f t="shared" si="63"/>
        <v>0</v>
      </c>
    </row>
    <row r="222" spans="1:24" ht="15" customHeight="1" x14ac:dyDescent="0.15">
      <c r="A222" s="7" t="s">
        <v>136</v>
      </c>
      <c r="B222" s="8">
        <v>25</v>
      </c>
      <c r="C222" s="8">
        <f t="shared" si="64"/>
        <v>4.1666666666666664E-2</v>
      </c>
      <c r="D222" s="9" t="s">
        <v>137</v>
      </c>
      <c r="E222" s="8">
        <v>10.199999999999999</v>
      </c>
      <c r="F222" s="8">
        <f t="shared" si="52"/>
        <v>1.6999999999999998E-2</v>
      </c>
      <c r="G222" s="8">
        <f t="shared" si="53"/>
        <v>8.4999999999999989E-3</v>
      </c>
      <c r="H222" s="8">
        <v>1.2</v>
      </c>
      <c r="I222" s="8">
        <f t="shared" si="54"/>
        <v>2E-3</v>
      </c>
      <c r="J222" s="8">
        <f t="shared" si="55"/>
        <v>1E-3</v>
      </c>
      <c r="K222" s="8">
        <v>0.95</v>
      </c>
      <c r="L222" s="8">
        <f t="shared" si="56"/>
        <v>1.5833333333333333E-3</v>
      </c>
      <c r="M222" s="8">
        <f t="shared" si="57"/>
        <v>7.9166666666666665E-4</v>
      </c>
      <c r="N222" s="8">
        <v>0.17499999999999999</v>
      </c>
      <c r="O222" s="8">
        <f t="shared" si="58"/>
        <v>2.9166666666666664E-4</v>
      </c>
      <c r="P222" s="8">
        <f t="shared" si="59"/>
        <v>1.4583333333333332E-4</v>
      </c>
      <c r="Q222" s="8">
        <v>2.3800000000000002E-2</v>
      </c>
      <c r="R222" s="8">
        <f t="shared" si="60"/>
        <v>3.9666666666666671E-5</v>
      </c>
      <c r="S222" s="8">
        <f t="shared" si="61"/>
        <v>1.9833333333333335E-5</v>
      </c>
      <c r="T222" s="8">
        <v>7.2</v>
      </c>
      <c r="U222" s="8">
        <f t="shared" si="50"/>
        <v>7.1999999999999998E-3</v>
      </c>
      <c r="V222" s="5">
        <f t="shared" si="62"/>
        <v>1.2E-2</v>
      </c>
      <c r="W222" s="5">
        <f t="shared" si="51"/>
        <v>1.2E-5</v>
      </c>
      <c r="X222" s="5">
        <f t="shared" si="63"/>
        <v>6.0000000000000002E-6</v>
      </c>
    </row>
    <row r="223" spans="1:24" ht="15" customHeight="1" x14ac:dyDescent="0.15">
      <c r="A223" s="7" t="s">
        <v>138</v>
      </c>
      <c r="B223" s="8">
        <v>15</v>
      </c>
      <c r="C223" s="8">
        <f t="shared" si="64"/>
        <v>2.5000000000000001E-2</v>
      </c>
      <c r="D223" s="9" t="s">
        <v>291</v>
      </c>
      <c r="E223" s="8">
        <v>3.8</v>
      </c>
      <c r="F223" s="8">
        <f t="shared" si="52"/>
        <v>6.3333333333333332E-3</v>
      </c>
      <c r="G223" s="8">
        <f t="shared" si="53"/>
        <v>3.1666666666666666E-3</v>
      </c>
      <c r="H223" s="8">
        <v>0.13200000000000001</v>
      </c>
      <c r="I223" s="8">
        <f t="shared" si="54"/>
        <v>2.2000000000000001E-4</v>
      </c>
      <c r="J223" s="8">
        <f t="shared" si="55"/>
        <v>1.1E-4</v>
      </c>
      <c r="K223" s="8">
        <v>0.55500000000000005</v>
      </c>
      <c r="L223" s="8">
        <f t="shared" si="56"/>
        <v>9.2500000000000004E-4</v>
      </c>
      <c r="M223" s="8">
        <f t="shared" si="57"/>
        <v>4.6250000000000002E-4</v>
      </c>
      <c r="N223" s="8">
        <v>0.12</v>
      </c>
      <c r="O223" s="8">
        <f t="shared" si="58"/>
        <v>1.9999999999999998E-4</v>
      </c>
      <c r="P223" s="8">
        <f t="shared" si="59"/>
        <v>9.9999999999999991E-5</v>
      </c>
      <c r="Q223" s="8">
        <v>1.43E-2</v>
      </c>
      <c r="R223" s="8">
        <f t="shared" si="60"/>
        <v>2.3833333333333334E-5</v>
      </c>
      <c r="S223" s="8">
        <f t="shared" si="61"/>
        <v>1.1916666666666667E-5</v>
      </c>
      <c r="T223" s="8">
        <v>0</v>
      </c>
      <c r="U223" s="8">
        <f t="shared" si="50"/>
        <v>0</v>
      </c>
      <c r="V223" s="5">
        <f t="shared" si="62"/>
        <v>0</v>
      </c>
      <c r="W223" s="5">
        <f t="shared" si="51"/>
        <v>0</v>
      </c>
      <c r="X223" s="5">
        <f t="shared" si="63"/>
        <v>0</v>
      </c>
    </row>
    <row r="224" spans="1:24" ht="15" customHeight="1" x14ac:dyDescent="0.15">
      <c r="A224" s="7" t="s">
        <v>139</v>
      </c>
      <c r="B224" s="8">
        <v>25</v>
      </c>
      <c r="C224" s="8">
        <f t="shared" si="64"/>
        <v>4.1666666666666664E-2</v>
      </c>
      <c r="D224" s="9" t="s">
        <v>137</v>
      </c>
      <c r="E224" s="8">
        <v>4.4000000000000004</v>
      </c>
      <c r="F224" s="8">
        <f t="shared" si="52"/>
        <v>7.3333333333333341E-3</v>
      </c>
      <c r="G224" s="8">
        <f t="shared" si="53"/>
        <v>3.666666666666667E-3</v>
      </c>
      <c r="H224" s="8">
        <v>0.29249999999999998</v>
      </c>
      <c r="I224" s="8">
        <f t="shared" si="54"/>
        <v>4.8749999999999998E-4</v>
      </c>
      <c r="J224" s="8">
        <f t="shared" si="55"/>
        <v>2.4374999999999999E-4</v>
      </c>
      <c r="K224" s="8">
        <v>0.52500000000000002</v>
      </c>
      <c r="L224" s="8">
        <f t="shared" si="56"/>
        <v>8.7500000000000002E-4</v>
      </c>
      <c r="M224" s="8">
        <f t="shared" si="57"/>
        <v>4.3750000000000001E-4</v>
      </c>
      <c r="N224" s="8">
        <v>0.125</v>
      </c>
      <c r="O224" s="8">
        <f t="shared" si="58"/>
        <v>2.0833333333333335E-4</v>
      </c>
      <c r="P224" s="8">
        <f t="shared" si="59"/>
        <v>1.0416666666666667E-4</v>
      </c>
      <c r="Q224" s="8">
        <v>3.0599999999999999E-2</v>
      </c>
      <c r="R224" s="8">
        <f t="shared" si="60"/>
        <v>5.1E-5</v>
      </c>
      <c r="S224" s="8">
        <f t="shared" si="61"/>
        <v>2.55E-5</v>
      </c>
      <c r="T224" s="8">
        <v>207</v>
      </c>
      <c r="U224" s="8">
        <f t="shared" si="50"/>
        <v>0.20699999999999999</v>
      </c>
      <c r="V224" s="5">
        <f t="shared" si="62"/>
        <v>0.34499999999999997</v>
      </c>
      <c r="W224" s="5">
        <f t="shared" si="51"/>
        <v>3.4499999999999998E-4</v>
      </c>
      <c r="X224" s="5">
        <f t="shared" si="63"/>
        <v>1.7249999999999999E-4</v>
      </c>
    </row>
    <row r="225" spans="1:24" ht="15" customHeight="1" x14ac:dyDescent="0.15">
      <c r="A225" s="7" t="s">
        <v>140</v>
      </c>
      <c r="B225" s="8">
        <v>15</v>
      </c>
      <c r="C225" s="8">
        <f t="shared" si="64"/>
        <v>2.5000000000000001E-2</v>
      </c>
      <c r="D225" s="9" t="s">
        <v>294</v>
      </c>
      <c r="E225" s="8">
        <v>4.0999999999999996</v>
      </c>
      <c r="F225" s="8">
        <f t="shared" si="52"/>
        <v>6.8333333333333328E-3</v>
      </c>
      <c r="G225" s="8">
        <f t="shared" si="53"/>
        <v>3.4166666666666664E-3</v>
      </c>
      <c r="H225" s="8">
        <v>0.28499999999999998</v>
      </c>
      <c r="I225" s="8">
        <f t="shared" si="54"/>
        <v>4.7499999999999994E-4</v>
      </c>
      <c r="J225" s="8">
        <f t="shared" si="55"/>
        <v>2.3749999999999997E-4</v>
      </c>
      <c r="K225" s="8">
        <v>0.495</v>
      </c>
      <c r="L225" s="8">
        <f t="shared" si="56"/>
        <v>8.25E-4</v>
      </c>
      <c r="M225" s="8">
        <f t="shared" si="57"/>
        <v>4.125E-4</v>
      </c>
      <c r="N225" s="8">
        <v>0.105</v>
      </c>
      <c r="O225" s="8">
        <f t="shared" si="58"/>
        <v>1.75E-4</v>
      </c>
      <c r="P225" s="8">
        <f t="shared" si="59"/>
        <v>8.7499999999999999E-5</v>
      </c>
      <c r="Q225" s="8">
        <v>1.52E-2</v>
      </c>
      <c r="R225" s="8">
        <f t="shared" si="60"/>
        <v>2.5333333333333334E-5</v>
      </c>
      <c r="S225" s="8">
        <f t="shared" si="61"/>
        <v>1.2666666666666667E-5</v>
      </c>
      <c r="T225" s="8">
        <v>0</v>
      </c>
      <c r="U225" s="8">
        <f t="shared" si="50"/>
        <v>0</v>
      </c>
      <c r="V225" s="5">
        <f t="shared" si="62"/>
        <v>0</v>
      </c>
      <c r="W225" s="5">
        <f t="shared" si="51"/>
        <v>0</v>
      </c>
      <c r="X225" s="5">
        <f t="shared" si="63"/>
        <v>0</v>
      </c>
    </row>
    <row r="226" spans="1:24" ht="15" customHeight="1" x14ac:dyDescent="0.15">
      <c r="A226" s="7" t="s">
        <v>142</v>
      </c>
      <c r="B226" s="8">
        <v>15</v>
      </c>
      <c r="C226" s="8">
        <f t="shared" si="64"/>
        <v>2.5000000000000001E-2</v>
      </c>
      <c r="D226" s="9" t="s">
        <v>143</v>
      </c>
      <c r="E226" s="8">
        <v>42</v>
      </c>
      <c r="F226" s="8">
        <f t="shared" si="52"/>
        <v>7.0000000000000007E-2</v>
      </c>
      <c r="G226" s="8">
        <f t="shared" si="53"/>
        <v>3.5000000000000003E-2</v>
      </c>
      <c r="H226" s="8">
        <v>5.7</v>
      </c>
      <c r="I226" s="8">
        <f t="shared" si="54"/>
        <v>9.4999999999999998E-3</v>
      </c>
      <c r="J226" s="8">
        <f t="shared" si="55"/>
        <v>4.7499999999999999E-3</v>
      </c>
      <c r="K226" s="8">
        <v>3.5</v>
      </c>
      <c r="L226" s="8">
        <f t="shared" si="56"/>
        <v>5.8333333333333336E-3</v>
      </c>
      <c r="M226" s="8">
        <f t="shared" si="57"/>
        <v>2.9166666666666668E-3</v>
      </c>
      <c r="N226" s="8">
        <v>0.58499999999999996</v>
      </c>
      <c r="O226" s="8">
        <f t="shared" si="58"/>
        <v>9.7499999999999996E-4</v>
      </c>
      <c r="P226" s="8">
        <f t="shared" si="59"/>
        <v>4.8749999999999998E-4</v>
      </c>
      <c r="Q226" s="8">
        <v>1.43E-2</v>
      </c>
      <c r="R226" s="8">
        <f t="shared" si="60"/>
        <v>2.3833333333333334E-5</v>
      </c>
      <c r="S226" s="8">
        <f t="shared" si="61"/>
        <v>1.1916666666666667E-5</v>
      </c>
      <c r="T226" s="8">
        <v>0</v>
      </c>
      <c r="U226" s="8">
        <f t="shared" si="50"/>
        <v>0</v>
      </c>
      <c r="V226" s="5">
        <f t="shared" si="62"/>
        <v>0</v>
      </c>
      <c r="W226" s="5">
        <f t="shared" si="51"/>
        <v>0</v>
      </c>
      <c r="X226" s="5">
        <f t="shared" si="63"/>
        <v>0</v>
      </c>
    </row>
    <row r="227" spans="1:24" s="12" customFormat="1" ht="15" customHeight="1" x14ac:dyDescent="0.2">
      <c r="A227" s="10"/>
      <c r="B227" s="10"/>
      <c r="C227" s="7"/>
      <c r="D227" s="11" t="s">
        <v>11</v>
      </c>
      <c r="E227" s="7">
        <v>3084</v>
      </c>
      <c r="F227" s="7">
        <f t="shared" si="52"/>
        <v>5.14</v>
      </c>
      <c r="G227" s="7">
        <f t="shared" si="53"/>
        <v>2.57</v>
      </c>
      <c r="H227" s="7">
        <v>414</v>
      </c>
      <c r="I227" s="7">
        <f t="shared" si="54"/>
        <v>0.69</v>
      </c>
      <c r="J227" s="7">
        <f t="shared" si="55"/>
        <v>0.34499999999999997</v>
      </c>
      <c r="K227" s="7">
        <v>140</v>
      </c>
      <c r="L227" s="7">
        <f t="shared" si="56"/>
        <v>0.23333333333333334</v>
      </c>
      <c r="M227" s="7">
        <f t="shared" si="57"/>
        <v>0.11666666666666667</v>
      </c>
      <c r="N227" s="7">
        <v>96</v>
      </c>
      <c r="O227" s="7">
        <f t="shared" si="58"/>
        <v>0.16</v>
      </c>
      <c r="P227" s="7">
        <f t="shared" si="59"/>
        <v>0.08</v>
      </c>
      <c r="Q227" s="7">
        <v>1.5</v>
      </c>
      <c r="R227" s="7">
        <f t="shared" si="60"/>
        <v>2.5000000000000001E-3</v>
      </c>
      <c r="S227" s="7">
        <f t="shared" si="61"/>
        <v>1.25E-3</v>
      </c>
      <c r="T227" s="7">
        <v>214</v>
      </c>
      <c r="U227" s="7">
        <f t="shared" si="50"/>
        <v>0.214</v>
      </c>
      <c r="V227" s="12">
        <f t="shared" si="62"/>
        <v>0.35666666666666669</v>
      </c>
      <c r="W227" s="12">
        <f t="shared" si="51"/>
        <v>3.566666666666667E-4</v>
      </c>
      <c r="X227" s="12">
        <f t="shared" si="63"/>
        <v>1.7833333333333335E-4</v>
      </c>
    </row>
    <row r="228" spans="1:24" ht="15" customHeight="1" x14ac:dyDescent="0.2">
      <c r="A228" s="6" t="s">
        <v>144</v>
      </c>
      <c r="B228" s="3"/>
      <c r="C228" s="8"/>
      <c r="D228" s="4"/>
      <c r="E228" s="3"/>
      <c r="F228" s="8"/>
      <c r="G228" s="8"/>
      <c r="H228" s="3"/>
      <c r="I228" s="8"/>
      <c r="J228" s="8"/>
      <c r="K228" s="3"/>
      <c r="L228" s="8"/>
      <c r="M228" s="8"/>
      <c r="N228" s="3"/>
      <c r="O228" s="8"/>
      <c r="P228" s="8"/>
      <c r="Q228" s="3"/>
      <c r="R228" s="8"/>
      <c r="S228" s="8"/>
      <c r="T228" s="3"/>
      <c r="U228" s="8"/>
    </row>
    <row r="229" spans="1:24" ht="15" customHeight="1" x14ac:dyDescent="0.15">
      <c r="A229" s="7" t="s">
        <v>145</v>
      </c>
      <c r="B229" s="8">
        <v>500</v>
      </c>
      <c r="C229" s="8">
        <f t="shared" si="64"/>
        <v>0.83333333333333337</v>
      </c>
      <c r="D229" s="9" t="s">
        <v>146</v>
      </c>
      <c r="E229" s="8">
        <v>41</v>
      </c>
      <c r="F229" s="8">
        <f t="shared" si="52"/>
        <v>6.8333333333333329E-2</v>
      </c>
      <c r="G229" s="8">
        <f t="shared" si="53"/>
        <v>3.4166666666666665E-2</v>
      </c>
      <c r="H229" s="8">
        <v>0</v>
      </c>
      <c r="I229" s="8">
        <f t="shared" si="54"/>
        <v>0</v>
      </c>
      <c r="J229" s="8">
        <f t="shared" si="55"/>
        <v>0</v>
      </c>
      <c r="K229" s="8">
        <v>8</v>
      </c>
      <c r="L229" s="8">
        <f t="shared" si="56"/>
        <v>1.3333333333333334E-2</v>
      </c>
      <c r="M229" s="8">
        <f t="shared" si="57"/>
        <v>6.6666666666666671E-3</v>
      </c>
      <c r="N229" s="8">
        <v>1</v>
      </c>
      <c r="O229" s="8">
        <f t="shared" si="58"/>
        <v>1.6666666666666668E-3</v>
      </c>
      <c r="P229" s="8">
        <f t="shared" si="59"/>
        <v>8.3333333333333339E-4</v>
      </c>
      <c r="Q229" s="8">
        <v>0.13500000000000001</v>
      </c>
      <c r="R229" s="8">
        <f t="shared" si="60"/>
        <v>2.2500000000000002E-4</v>
      </c>
      <c r="S229" s="8">
        <f t="shared" si="61"/>
        <v>1.1250000000000001E-4</v>
      </c>
      <c r="T229" s="8">
        <v>306</v>
      </c>
      <c r="U229" s="8">
        <f t="shared" si="50"/>
        <v>0.30599999999999999</v>
      </c>
      <c r="V229" s="5">
        <f t="shared" si="62"/>
        <v>0.51</v>
      </c>
      <c r="W229" s="5">
        <f t="shared" si="51"/>
        <v>5.1000000000000004E-4</v>
      </c>
      <c r="X229" s="5">
        <f t="shared" si="63"/>
        <v>2.5500000000000002E-4</v>
      </c>
    </row>
    <row r="230" spans="1:24" ht="15" customHeight="1" x14ac:dyDescent="0.15">
      <c r="A230" s="7" t="s">
        <v>147</v>
      </c>
      <c r="B230" s="8">
        <v>5000</v>
      </c>
      <c r="C230" s="8">
        <f t="shared" si="64"/>
        <v>8.3333333333333339</v>
      </c>
      <c r="D230" s="9" t="s">
        <v>295</v>
      </c>
      <c r="E230" s="8">
        <v>350</v>
      </c>
      <c r="F230" s="8">
        <f t="shared" si="52"/>
        <v>0.58333333333333337</v>
      </c>
      <c r="G230" s="8">
        <f t="shared" si="53"/>
        <v>0.29166666666666669</v>
      </c>
      <c r="H230" s="8">
        <v>15</v>
      </c>
      <c r="I230" s="8">
        <f t="shared" si="54"/>
        <v>2.5000000000000001E-2</v>
      </c>
      <c r="J230" s="8">
        <f t="shared" si="55"/>
        <v>1.2500000000000001E-2</v>
      </c>
      <c r="K230" s="8">
        <v>50</v>
      </c>
      <c r="L230" s="8">
        <f t="shared" si="56"/>
        <v>8.3333333333333329E-2</v>
      </c>
      <c r="M230" s="8">
        <f t="shared" si="57"/>
        <v>4.1666666666666664E-2</v>
      </c>
      <c r="N230" s="8">
        <v>10</v>
      </c>
      <c r="O230" s="8">
        <f t="shared" si="58"/>
        <v>1.6666666666666666E-2</v>
      </c>
      <c r="P230" s="8">
        <f t="shared" si="59"/>
        <v>8.3333333333333332E-3</v>
      </c>
      <c r="Q230" s="8">
        <v>1.4</v>
      </c>
      <c r="R230" s="8">
        <f t="shared" si="60"/>
        <v>2.3333333333333331E-3</v>
      </c>
      <c r="S230" s="8">
        <f t="shared" si="61"/>
        <v>1.1666666666666665E-3</v>
      </c>
      <c r="T230" s="8">
        <v>3059</v>
      </c>
      <c r="U230" s="8">
        <f t="shared" si="50"/>
        <v>3.0590000000000002</v>
      </c>
      <c r="V230" s="5">
        <f t="shared" si="62"/>
        <v>5.0983333333333336</v>
      </c>
      <c r="W230" s="5">
        <f t="shared" si="51"/>
        <v>5.0983333333333332E-3</v>
      </c>
      <c r="X230" s="5">
        <f t="shared" si="63"/>
        <v>2.5491666666666666E-3</v>
      </c>
    </row>
    <row r="231" spans="1:24" s="12" customFormat="1" ht="15" customHeight="1" x14ac:dyDescent="0.2">
      <c r="A231" s="10"/>
      <c r="B231" s="10"/>
      <c r="C231" s="7"/>
      <c r="D231" s="11" t="s">
        <v>11</v>
      </c>
      <c r="E231" s="7">
        <v>391</v>
      </c>
      <c r="F231" s="7">
        <f t="shared" si="52"/>
        <v>0.65166666666666662</v>
      </c>
      <c r="G231" s="7">
        <f t="shared" si="53"/>
        <v>0.32583333333333331</v>
      </c>
      <c r="H231" s="7">
        <v>15</v>
      </c>
      <c r="I231" s="7">
        <f t="shared" si="54"/>
        <v>2.5000000000000001E-2</v>
      </c>
      <c r="J231" s="7">
        <f t="shared" si="55"/>
        <v>1.2500000000000001E-2</v>
      </c>
      <c r="K231" s="7">
        <v>58</v>
      </c>
      <c r="L231" s="7">
        <f t="shared" si="56"/>
        <v>9.6666666666666665E-2</v>
      </c>
      <c r="M231" s="7">
        <f t="shared" si="57"/>
        <v>4.8333333333333332E-2</v>
      </c>
      <c r="N231" s="7">
        <v>11</v>
      </c>
      <c r="O231" s="7">
        <f t="shared" si="58"/>
        <v>1.8333333333333333E-2</v>
      </c>
      <c r="P231" s="7">
        <f t="shared" si="59"/>
        <v>9.1666666666666667E-3</v>
      </c>
      <c r="Q231" s="7">
        <v>1.5</v>
      </c>
      <c r="R231" s="7">
        <f t="shared" si="60"/>
        <v>2.5000000000000001E-3</v>
      </c>
      <c r="S231" s="7">
        <f t="shared" si="61"/>
        <v>1.25E-3</v>
      </c>
      <c r="T231" s="7">
        <v>3365</v>
      </c>
      <c r="U231" s="7">
        <f t="shared" si="50"/>
        <v>3.3650000000000002</v>
      </c>
      <c r="V231" s="12">
        <f t="shared" si="62"/>
        <v>5.6083333333333334</v>
      </c>
      <c r="W231" s="12">
        <f t="shared" si="51"/>
        <v>5.6083333333333332E-3</v>
      </c>
      <c r="X231" s="12">
        <f t="shared" si="63"/>
        <v>2.8041666666666666E-3</v>
      </c>
    </row>
    <row r="232" spans="1:24" ht="15" customHeight="1" x14ac:dyDescent="0.2">
      <c r="A232" s="6" t="s">
        <v>167</v>
      </c>
      <c r="B232" s="3"/>
      <c r="C232" s="8"/>
      <c r="D232" s="4"/>
      <c r="E232" s="3"/>
      <c r="F232" s="8"/>
      <c r="G232" s="8"/>
      <c r="H232" s="3"/>
      <c r="I232" s="8"/>
      <c r="J232" s="8"/>
      <c r="K232" s="3"/>
      <c r="L232" s="8"/>
      <c r="M232" s="8"/>
      <c r="N232" s="3"/>
      <c r="O232" s="8"/>
      <c r="P232" s="8"/>
      <c r="Q232" s="3"/>
      <c r="R232" s="8"/>
      <c r="S232" s="8"/>
      <c r="T232" s="3"/>
      <c r="U232" s="8"/>
    </row>
    <row r="233" spans="1:24" ht="15" customHeight="1" x14ac:dyDescent="0.15">
      <c r="A233" s="7" t="s">
        <v>168</v>
      </c>
      <c r="B233" s="8">
        <v>100</v>
      </c>
      <c r="C233" s="8">
        <f t="shared" si="64"/>
        <v>0.16666666666666666</v>
      </c>
      <c r="D233" s="9" t="s">
        <v>307</v>
      </c>
      <c r="E233" s="8">
        <v>331</v>
      </c>
      <c r="F233" s="8">
        <f t="shared" si="52"/>
        <v>0.55166666666666664</v>
      </c>
      <c r="G233" s="8">
        <f t="shared" si="53"/>
        <v>0.27583333333333332</v>
      </c>
      <c r="H233" s="8">
        <v>31.7</v>
      </c>
      <c r="I233" s="8">
        <f t="shared" si="54"/>
        <v>5.2833333333333329E-2</v>
      </c>
      <c r="J233" s="8">
        <f t="shared" si="55"/>
        <v>2.6416666666666665E-2</v>
      </c>
      <c r="K233" s="8">
        <v>12</v>
      </c>
      <c r="L233" s="8">
        <f t="shared" si="56"/>
        <v>0.02</v>
      </c>
      <c r="M233" s="8">
        <f t="shared" si="57"/>
        <v>0.01</v>
      </c>
      <c r="N233" s="8">
        <v>17.3</v>
      </c>
      <c r="O233" s="8">
        <f t="shared" si="58"/>
        <v>2.8833333333333336E-2</v>
      </c>
      <c r="P233" s="8">
        <f t="shared" si="59"/>
        <v>1.4416666666666668E-2</v>
      </c>
      <c r="Q233" s="8">
        <v>0.1152</v>
      </c>
      <c r="R233" s="8">
        <f t="shared" si="60"/>
        <v>1.92E-4</v>
      </c>
      <c r="S233" s="8">
        <f t="shared" si="61"/>
        <v>9.6000000000000002E-5</v>
      </c>
      <c r="T233" s="8">
        <v>28.8</v>
      </c>
      <c r="U233" s="8">
        <f t="shared" si="50"/>
        <v>2.8799999999999999E-2</v>
      </c>
      <c r="V233" s="5">
        <f t="shared" si="62"/>
        <v>4.8000000000000001E-2</v>
      </c>
      <c r="W233" s="5">
        <f t="shared" si="51"/>
        <v>4.8000000000000001E-5</v>
      </c>
      <c r="X233" s="5">
        <f t="shared" si="63"/>
        <v>2.4000000000000001E-5</v>
      </c>
    </row>
    <row r="234" spans="1:24" ht="15" customHeight="1" x14ac:dyDescent="0.15">
      <c r="A234" s="7" t="s">
        <v>169</v>
      </c>
      <c r="B234" s="8">
        <v>100</v>
      </c>
      <c r="C234" s="8">
        <f t="shared" si="64"/>
        <v>0.16666666666666666</v>
      </c>
      <c r="D234" s="9" t="s">
        <v>308</v>
      </c>
      <c r="E234" s="8">
        <v>211</v>
      </c>
      <c r="F234" s="8">
        <f t="shared" si="52"/>
        <v>0.35166666666666668</v>
      </c>
      <c r="G234" s="8">
        <f t="shared" si="53"/>
        <v>0.17583333333333334</v>
      </c>
      <c r="H234" s="8">
        <v>7.2</v>
      </c>
      <c r="I234" s="8">
        <f t="shared" si="54"/>
        <v>1.2E-2</v>
      </c>
      <c r="J234" s="8">
        <f t="shared" si="55"/>
        <v>6.0000000000000001E-3</v>
      </c>
      <c r="K234" s="8">
        <v>13.5</v>
      </c>
      <c r="L234" s="8">
        <f t="shared" si="56"/>
        <v>2.2499999999999999E-2</v>
      </c>
      <c r="M234" s="8">
        <f t="shared" si="57"/>
        <v>1.125E-2</v>
      </c>
      <c r="N234" s="8">
        <v>14.3</v>
      </c>
      <c r="O234" s="8">
        <f t="shared" si="58"/>
        <v>2.3833333333333335E-2</v>
      </c>
      <c r="P234" s="8">
        <f t="shared" si="59"/>
        <v>1.1916666666666667E-2</v>
      </c>
      <c r="Q234" s="8">
        <v>8.2100000000000006E-2</v>
      </c>
      <c r="R234" s="8">
        <f t="shared" si="60"/>
        <v>1.3683333333333334E-4</v>
      </c>
      <c r="S234" s="8">
        <f t="shared" si="61"/>
        <v>6.8416666666666672E-5</v>
      </c>
      <c r="T234" s="8">
        <v>227</v>
      </c>
      <c r="U234" s="8">
        <f t="shared" si="50"/>
        <v>0.22700000000000001</v>
      </c>
      <c r="V234" s="5">
        <f t="shared" si="62"/>
        <v>0.37833333333333335</v>
      </c>
      <c r="W234" s="5">
        <f t="shared" si="51"/>
        <v>3.7833333333333333E-4</v>
      </c>
      <c r="X234" s="5">
        <f t="shared" si="63"/>
        <v>1.8916666666666667E-4</v>
      </c>
    </row>
    <row r="235" spans="1:24" ht="15" customHeight="1" x14ac:dyDescent="0.15">
      <c r="A235" s="7" t="s">
        <v>171</v>
      </c>
      <c r="B235" s="8">
        <v>200</v>
      </c>
      <c r="C235" s="8">
        <f t="shared" si="64"/>
        <v>0.33333333333333331</v>
      </c>
      <c r="D235" s="9" t="s">
        <v>309</v>
      </c>
      <c r="E235" s="8">
        <v>71</v>
      </c>
      <c r="F235" s="8">
        <f t="shared" si="52"/>
        <v>0.11833333333333333</v>
      </c>
      <c r="G235" s="8">
        <f t="shared" si="53"/>
        <v>5.9166666666666666E-2</v>
      </c>
      <c r="H235" s="8">
        <v>4.4000000000000004</v>
      </c>
      <c r="I235" s="8">
        <f t="shared" si="54"/>
        <v>7.3333333333333341E-3</v>
      </c>
      <c r="J235" s="8">
        <f t="shared" si="55"/>
        <v>3.666666666666667E-3</v>
      </c>
      <c r="K235" s="8">
        <v>8</v>
      </c>
      <c r="L235" s="8">
        <f t="shared" si="56"/>
        <v>1.3333333333333334E-2</v>
      </c>
      <c r="M235" s="8">
        <f t="shared" si="57"/>
        <v>6.6666666666666671E-3</v>
      </c>
      <c r="N235" s="8">
        <v>2.4</v>
      </c>
      <c r="O235" s="8">
        <f t="shared" si="58"/>
        <v>4.0000000000000001E-3</v>
      </c>
      <c r="P235" s="8">
        <f t="shared" si="59"/>
        <v>2E-3</v>
      </c>
      <c r="Q235" s="8">
        <v>0.20280000000000001</v>
      </c>
      <c r="R235" s="8">
        <f t="shared" si="60"/>
        <v>3.3800000000000003E-4</v>
      </c>
      <c r="S235" s="8">
        <f t="shared" si="61"/>
        <v>1.6900000000000002E-4</v>
      </c>
      <c r="T235" s="8">
        <v>0</v>
      </c>
      <c r="U235" s="8">
        <f t="shared" si="50"/>
        <v>0</v>
      </c>
      <c r="V235" s="5">
        <f t="shared" si="62"/>
        <v>0</v>
      </c>
      <c r="W235" s="5">
        <f t="shared" si="51"/>
        <v>0</v>
      </c>
      <c r="X235" s="5">
        <f t="shared" si="63"/>
        <v>0</v>
      </c>
    </row>
    <row r="236" spans="1:24" ht="15" customHeight="1" x14ac:dyDescent="0.15">
      <c r="A236" s="7" t="s">
        <v>172</v>
      </c>
      <c r="B236" s="8">
        <v>1000</v>
      </c>
      <c r="C236" s="8">
        <f t="shared" si="64"/>
        <v>1.6666666666666667</v>
      </c>
      <c r="D236" s="9" t="s">
        <v>310</v>
      </c>
      <c r="E236" s="8">
        <v>3620</v>
      </c>
      <c r="F236" s="8">
        <f t="shared" si="52"/>
        <v>6.0333333333333332</v>
      </c>
      <c r="G236" s="8">
        <f t="shared" si="53"/>
        <v>3.0166666666666666</v>
      </c>
      <c r="H236" s="8">
        <v>750</v>
      </c>
      <c r="I236" s="8">
        <f t="shared" si="54"/>
        <v>1.25</v>
      </c>
      <c r="J236" s="8">
        <f t="shared" si="55"/>
        <v>0.625</v>
      </c>
      <c r="K236" s="8">
        <v>101</v>
      </c>
      <c r="L236" s="8">
        <f t="shared" si="56"/>
        <v>0.16833333333333333</v>
      </c>
      <c r="M236" s="8">
        <f t="shared" si="57"/>
        <v>8.4166666666666667E-2</v>
      </c>
      <c r="N236" s="8">
        <v>11</v>
      </c>
      <c r="O236" s="8">
        <f t="shared" si="58"/>
        <v>1.8333333333333333E-2</v>
      </c>
      <c r="P236" s="8">
        <f t="shared" si="59"/>
        <v>9.1666666666666667E-3</v>
      </c>
      <c r="Q236" s="8">
        <v>0.69779999999999998</v>
      </c>
      <c r="R236" s="8">
        <f t="shared" si="60"/>
        <v>1.163E-3</v>
      </c>
      <c r="S236" s="8">
        <f t="shared" si="61"/>
        <v>5.8149999999999999E-4</v>
      </c>
      <c r="T236" s="8">
        <v>0</v>
      </c>
      <c r="U236" s="8">
        <f t="shared" si="50"/>
        <v>0</v>
      </c>
      <c r="V236" s="5">
        <f t="shared" si="62"/>
        <v>0</v>
      </c>
      <c r="W236" s="5">
        <f t="shared" si="51"/>
        <v>0</v>
      </c>
      <c r="X236" s="5">
        <f t="shared" si="63"/>
        <v>0</v>
      </c>
    </row>
    <row r="237" spans="1:24" ht="15" customHeight="1" x14ac:dyDescent="0.15">
      <c r="A237" s="7" t="s">
        <v>173</v>
      </c>
      <c r="B237" s="8">
        <v>500</v>
      </c>
      <c r="C237" s="8">
        <f t="shared" si="64"/>
        <v>0.83333333333333337</v>
      </c>
      <c r="D237" s="9" t="s">
        <v>311</v>
      </c>
      <c r="E237" s="8">
        <v>1068</v>
      </c>
      <c r="F237" s="8">
        <f t="shared" si="52"/>
        <v>1.78</v>
      </c>
      <c r="G237" s="8">
        <f t="shared" si="53"/>
        <v>0.89</v>
      </c>
      <c r="H237" s="8">
        <v>51</v>
      </c>
      <c r="I237" s="8">
        <f t="shared" si="54"/>
        <v>8.5000000000000006E-2</v>
      </c>
      <c r="J237" s="8">
        <f t="shared" si="55"/>
        <v>4.2500000000000003E-2</v>
      </c>
      <c r="K237" s="8">
        <v>71</v>
      </c>
      <c r="L237" s="8">
        <f t="shared" si="56"/>
        <v>0.11833333333333333</v>
      </c>
      <c r="M237" s="8">
        <f t="shared" si="57"/>
        <v>5.9166666666666666E-2</v>
      </c>
      <c r="N237" s="8">
        <v>65</v>
      </c>
      <c r="O237" s="8">
        <f t="shared" si="58"/>
        <v>0.10833333333333334</v>
      </c>
      <c r="P237" s="8">
        <f t="shared" si="59"/>
        <v>5.4166666666666669E-2</v>
      </c>
      <c r="Q237" s="8">
        <v>0.57579999999999998</v>
      </c>
      <c r="R237" s="8">
        <f t="shared" si="60"/>
        <v>9.5966666666666661E-4</v>
      </c>
      <c r="S237" s="8">
        <f t="shared" si="61"/>
        <v>4.7983333333333331E-4</v>
      </c>
      <c r="T237" s="8">
        <v>0</v>
      </c>
      <c r="U237" s="8">
        <f t="shared" si="50"/>
        <v>0</v>
      </c>
      <c r="V237" s="5">
        <f t="shared" si="62"/>
        <v>0</v>
      </c>
      <c r="W237" s="5">
        <f t="shared" si="51"/>
        <v>0</v>
      </c>
      <c r="X237" s="5">
        <f t="shared" si="63"/>
        <v>0</v>
      </c>
    </row>
    <row r="238" spans="1:24" ht="15" customHeight="1" x14ac:dyDescent="0.2">
      <c r="A238" s="7" t="s">
        <v>174</v>
      </c>
      <c r="B238" s="8">
        <v>50</v>
      </c>
      <c r="C238" s="8">
        <f t="shared" si="64"/>
        <v>8.3333333333333329E-2</v>
      </c>
      <c r="D238" s="4"/>
      <c r="E238" s="8">
        <v>182</v>
      </c>
      <c r="F238" s="8">
        <f t="shared" si="52"/>
        <v>0.30333333333333334</v>
      </c>
      <c r="G238" s="8">
        <f t="shared" si="53"/>
        <v>0.15166666666666667</v>
      </c>
      <c r="H238" s="8">
        <v>18.8</v>
      </c>
      <c r="I238" s="8">
        <f t="shared" si="54"/>
        <v>3.1333333333333331E-2</v>
      </c>
      <c r="J238" s="8">
        <f t="shared" si="55"/>
        <v>1.5666666666666666E-2</v>
      </c>
      <c r="K238" s="8">
        <v>8.8000000000000007</v>
      </c>
      <c r="L238" s="8">
        <f t="shared" si="56"/>
        <v>1.4666666666666668E-2</v>
      </c>
      <c r="M238" s="8">
        <f t="shared" si="57"/>
        <v>7.3333333333333341E-3</v>
      </c>
      <c r="N238" s="8">
        <v>8</v>
      </c>
      <c r="O238" s="8">
        <f t="shared" si="58"/>
        <v>1.3333333333333334E-2</v>
      </c>
      <c r="P238" s="8">
        <f t="shared" si="59"/>
        <v>6.6666666666666671E-3</v>
      </c>
      <c r="Q238" s="8">
        <v>0</v>
      </c>
      <c r="R238" s="8"/>
      <c r="S238" s="8">
        <f t="shared" si="61"/>
        <v>0</v>
      </c>
      <c r="T238" s="8">
        <v>0</v>
      </c>
      <c r="U238" s="8">
        <f t="shared" si="50"/>
        <v>0</v>
      </c>
      <c r="V238" s="5">
        <f t="shared" si="62"/>
        <v>0</v>
      </c>
      <c r="W238" s="5">
        <f t="shared" si="51"/>
        <v>0</v>
      </c>
      <c r="X238" s="5">
        <f t="shared" si="63"/>
        <v>0</v>
      </c>
    </row>
    <row r="239" spans="1:24" ht="15" customHeight="1" x14ac:dyDescent="0.15">
      <c r="A239" s="7" t="s">
        <v>175</v>
      </c>
      <c r="B239" s="8">
        <v>1000</v>
      </c>
      <c r="C239" s="8">
        <f t="shared" si="64"/>
        <v>1.6666666666666667</v>
      </c>
      <c r="D239" s="9" t="s">
        <v>312</v>
      </c>
      <c r="E239" s="8">
        <v>2421</v>
      </c>
      <c r="F239" s="8">
        <f t="shared" si="52"/>
        <v>4.0350000000000001</v>
      </c>
      <c r="G239" s="8">
        <f t="shared" si="53"/>
        <v>2.0175000000000001</v>
      </c>
      <c r="H239" s="8">
        <v>391</v>
      </c>
      <c r="I239" s="8">
        <f t="shared" si="54"/>
        <v>0.65166666666666662</v>
      </c>
      <c r="J239" s="8">
        <f t="shared" si="55"/>
        <v>0.32583333333333331</v>
      </c>
      <c r="K239" s="8">
        <v>187</v>
      </c>
      <c r="L239" s="8">
        <f t="shared" si="56"/>
        <v>0.31166666666666665</v>
      </c>
      <c r="M239" s="8">
        <f t="shared" si="57"/>
        <v>0.15583333333333332</v>
      </c>
      <c r="N239" s="8">
        <v>12</v>
      </c>
      <c r="O239" s="8">
        <f t="shared" si="58"/>
        <v>0.02</v>
      </c>
      <c r="P239" s="8">
        <f t="shared" si="59"/>
        <v>0.01</v>
      </c>
      <c r="Q239" s="8">
        <v>0.82099999999999995</v>
      </c>
      <c r="R239" s="8">
        <f t="shared" si="60"/>
        <v>1.3683333333333332E-3</v>
      </c>
      <c r="S239" s="8">
        <f t="shared" si="61"/>
        <v>6.8416666666666658E-4</v>
      </c>
      <c r="T239" s="8">
        <v>2265</v>
      </c>
      <c r="U239" s="8">
        <f t="shared" si="50"/>
        <v>2.2650000000000001</v>
      </c>
      <c r="V239" s="5">
        <f t="shared" si="62"/>
        <v>3.7749999999999999</v>
      </c>
      <c r="W239" s="5">
        <f t="shared" si="51"/>
        <v>3.7749999999999997E-3</v>
      </c>
      <c r="X239" s="5">
        <f t="shared" si="63"/>
        <v>1.8874999999999999E-3</v>
      </c>
    </row>
    <row r="240" spans="1:24" ht="15" customHeight="1" x14ac:dyDescent="0.15">
      <c r="A240" s="7" t="s">
        <v>176</v>
      </c>
      <c r="B240" s="8">
        <v>2050</v>
      </c>
      <c r="C240" s="8">
        <f t="shared" si="64"/>
        <v>3.4166666666666665</v>
      </c>
      <c r="D240" s="9" t="s">
        <v>313</v>
      </c>
      <c r="E240" s="8">
        <v>1511</v>
      </c>
      <c r="F240" s="8">
        <f t="shared" si="52"/>
        <v>2.5183333333333335</v>
      </c>
      <c r="G240" s="8">
        <f t="shared" si="53"/>
        <v>1.2591666666666668</v>
      </c>
      <c r="H240" s="8">
        <v>12.3</v>
      </c>
      <c r="I240" s="8">
        <f t="shared" si="54"/>
        <v>2.0500000000000001E-2</v>
      </c>
      <c r="J240" s="8">
        <f t="shared" si="55"/>
        <v>1.025E-2</v>
      </c>
      <c r="K240" s="8">
        <v>213</v>
      </c>
      <c r="L240" s="8">
        <f t="shared" si="56"/>
        <v>0.35499999999999998</v>
      </c>
      <c r="M240" s="8">
        <f t="shared" si="57"/>
        <v>0.17749999999999999</v>
      </c>
      <c r="N240" s="8">
        <v>68</v>
      </c>
      <c r="O240" s="8">
        <f t="shared" si="58"/>
        <v>0.11333333333333333</v>
      </c>
      <c r="P240" s="8">
        <f t="shared" si="59"/>
        <v>5.6666666666666664E-2</v>
      </c>
      <c r="Q240" s="8">
        <v>2.4</v>
      </c>
      <c r="R240" s="8">
        <f t="shared" si="60"/>
        <v>4.0000000000000001E-3</v>
      </c>
      <c r="S240" s="8">
        <f t="shared" si="61"/>
        <v>2E-3</v>
      </c>
      <c r="T240" s="8">
        <v>590</v>
      </c>
      <c r="U240" s="8">
        <f t="shared" si="50"/>
        <v>0.59</v>
      </c>
      <c r="V240" s="5">
        <f t="shared" si="62"/>
        <v>0.98333333333333328</v>
      </c>
      <c r="W240" s="5">
        <f t="shared" si="51"/>
        <v>9.8333333333333324E-4</v>
      </c>
      <c r="X240" s="5">
        <f t="shared" si="63"/>
        <v>4.9166666666666662E-4</v>
      </c>
    </row>
    <row r="241" spans="1:24" s="12" customFormat="1" ht="15" customHeight="1" x14ac:dyDescent="0.2">
      <c r="A241" s="10"/>
      <c r="B241" s="10"/>
      <c r="C241" s="7"/>
      <c r="D241" s="11" t="s">
        <v>11</v>
      </c>
      <c r="E241" s="7">
        <v>9415</v>
      </c>
      <c r="F241" s="7">
        <f t="shared" si="52"/>
        <v>15.691666666666666</v>
      </c>
      <c r="G241" s="7">
        <f t="shared" si="53"/>
        <v>7.8458333333333332</v>
      </c>
      <c r="H241" s="7">
        <v>1267</v>
      </c>
      <c r="I241" s="7">
        <f t="shared" si="54"/>
        <v>2.1116666666666668</v>
      </c>
      <c r="J241" s="7">
        <f t="shared" si="55"/>
        <v>1.0558333333333334</v>
      </c>
      <c r="K241" s="7">
        <v>614</v>
      </c>
      <c r="L241" s="7">
        <f t="shared" si="56"/>
        <v>1.0233333333333334</v>
      </c>
      <c r="M241" s="7">
        <f t="shared" si="57"/>
        <v>0.51166666666666671</v>
      </c>
      <c r="N241" s="7">
        <v>197</v>
      </c>
      <c r="O241" s="7">
        <f t="shared" si="58"/>
        <v>0.32833333333333331</v>
      </c>
      <c r="P241" s="7">
        <f t="shared" si="59"/>
        <v>0.16416666666666666</v>
      </c>
      <c r="Q241" s="7">
        <v>4.9000000000000004</v>
      </c>
      <c r="R241" s="7">
        <f t="shared" si="60"/>
        <v>8.1666666666666676E-3</v>
      </c>
      <c r="S241" s="7">
        <f t="shared" si="61"/>
        <v>4.0833333333333338E-3</v>
      </c>
      <c r="T241" s="7">
        <v>3111</v>
      </c>
      <c r="U241" s="7">
        <f t="shared" si="50"/>
        <v>3.1110000000000002</v>
      </c>
      <c r="V241" s="12">
        <f t="shared" si="62"/>
        <v>5.1849999999999996</v>
      </c>
      <c r="W241" s="12">
        <f t="shared" si="51"/>
        <v>5.1849999999999995E-3</v>
      </c>
      <c r="X241" s="12">
        <f t="shared" si="63"/>
        <v>2.5924999999999998E-3</v>
      </c>
    </row>
    <row r="242" spans="1:24" ht="15" customHeight="1" x14ac:dyDescent="0.2">
      <c r="A242" s="6" t="s">
        <v>177</v>
      </c>
      <c r="B242" s="3"/>
      <c r="C242" s="8"/>
      <c r="D242" s="4"/>
      <c r="E242" s="3"/>
      <c r="F242" s="8"/>
      <c r="G242" s="8"/>
      <c r="H242" s="3"/>
      <c r="I242" s="8"/>
      <c r="J242" s="8"/>
      <c r="K242" s="3"/>
      <c r="L242" s="8"/>
      <c r="M242" s="8"/>
      <c r="N242" s="3"/>
      <c r="O242" s="8"/>
      <c r="P242" s="8"/>
      <c r="Q242" s="3"/>
      <c r="R242" s="8"/>
      <c r="S242" s="8"/>
      <c r="T242" s="3"/>
      <c r="U242" s="8"/>
    </row>
    <row r="243" spans="1:24" ht="15" customHeight="1" x14ac:dyDescent="0.15">
      <c r="A243" s="7" t="s">
        <v>180</v>
      </c>
      <c r="B243" s="8">
        <v>2000</v>
      </c>
      <c r="C243" s="8">
        <f t="shared" si="64"/>
        <v>3.3333333333333335</v>
      </c>
      <c r="D243" s="9" t="s">
        <v>181</v>
      </c>
      <c r="E243" s="8">
        <v>5272</v>
      </c>
      <c r="F243" s="8">
        <f t="shared" si="52"/>
        <v>8.7866666666666671</v>
      </c>
      <c r="G243" s="8">
        <f t="shared" si="53"/>
        <v>4.3933333333333335</v>
      </c>
      <c r="H243" s="8">
        <v>1312</v>
      </c>
      <c r="I243" s="8">
        <f t="shared" si="54"/>
        <v>2.1866666666666665</v>
      </c>
      <c r="J243" s="8">
        <f t="shared" si="55"/>
        <v>1.0933333333333333</v>
      </c>
      <c r="K243" s="8">
        <v>6</v>
      </c>
      <c r="L243" s="8">
        <f t="shared" si="56"/>
        <v>0.01</v>
      </c>
      <c r="M243" s="8">
        <f t="shared" si="57"/>
        <v>5.0000000000000001E-3</v>
      </c>
      <c r="N243" s="8">
        <v>0</v>
      </c>
      <c r="O243" s="8">
        <f t="shared" si="58"/>
        <v>0</v>
      </c>
      <c r="P243" s="8">
        <f t="shared" si="59"/>
        <v>0</v>
      </c>
      <c r="Q243" s="8">
        <v>2.8</v>
      </c>
      <c r="R243" s="8">
        <f t="shared" si="60"/>
        <v>4.6666666666666662E-3</v>
      </c>
      <c r="S243" s="8">
        <f t="shared" si="61"/>
        <v>2.3333333333333331E-3</v>
      </c>
      <c r="T243" s="8">
        <v>1785</v>
      </c>
      <c r="U243" s="8">
        <f t="shared" si="50"/>
        <v>1.7849999999999999</v>
      </c>
      <c r="V243" s="5">
        <f t="shared" si="62"/>
        <v>2.9750000000000001</v>
      </c>
      <c r="W243" s="5">
        <f t="shared" si="51"/>
        <v>2.9750000000000002E-3</v>
      </c>
      <c r="X243" s="5">
        <f t="shared" si="63"/>
        <v>1.4875000000000001E-3</v>
      </c>
    </row>
    <row r="244" spans="1:24" ht="15" customHeight="1" x14ac:dyDescent="0.15">
      <c r="A244" s="7" t="s">
        <v>183</v>
      </c>
      <c r="B244" s="8">
        <v>3000</v>
      </c>
      <c r="C244" s="8">
        <f t="shared" si="64"/>
        <v>5</v>
      </c>
      <c r="D244" s="9" t="s">
        <v>315</v>
      </c>
      <c r="E244" s="8">
        <v>20606</v>
      </c>
      <c r="F244" s="8">
        <f t="shared" si="52"/>
        <v>34.343333333333334</v>
      </c>
      <c r="G244" s="8">
        <f t="shared" si="53"/>
        <v>17.171666666666667</v>
      </c>
      <c r="H244" s="8">
        <v>70</v>
      </c>
      <c r="I244" s="8">
        <f t="shared" si="54"/>
        <v>0.11666666666666667</v>
      </c>
      <c r="J244" s="8">
        <f t="shared" si="55"/>
        <v>5.8333333333333334E-2</v>
      </c>
      <c r="K244" s="8">
        <v>33</v>
      </c>
      <c r="L244" s="8">
        <f t="shared" si="56"/>
        <v>5.5E-2</v>
      </c>
      <c r="M244" s="8">
        <f t="shared" si="57"/>
        <v>2.75E-2</v>
      </c>
      <c r="N244" s="8">
        <v>2244</v>
      </c>
      <c r="O244" s="8">
        <f t="shared" si="58"/>
        <v>3.74</v>
      </c>
      <c r="P244" s="8">
        <f t="shared" si="59"/>
        <v>1.87</v>
      </c>
      <c r="Q244" s="8">
        <v>6.1</v>
      </c>
      <c r="R244" s="8">
        <f t="shared" si="60"/>
        <v>1.0166666666666666E-2</v>
      </c>
      <c r="S244" s="8">
        <f t="shared" si="61"/>
        <v>5.0833333333333329E-3</v>
      </c>
      <c r="T244" s="8">
        <v>0</v>
      </c>
      <c r="U244" s="8">
        <f t="shared" si="50"/>
        <v>0</v>
      </c>
      <c r="V244" s="5">
        <f t="shared" si="62"/>
        <v>0</v>
      </c>
      <c r="W244" s="5">
        <f t="shared" si="51"/>
        <v>0</v>
      </c>
      <c r="X244" s="5">
        <f t="shared" si="63"/>
        <v>0</v>
      </c>
    </row>
    <row r="245" spans="1:24" ht="15" customHeight="1" x14ac:dyDescent="0.15">
      <c r="A245" s="7" t="s">
        <v>184</v>
      </c>
      <c r="B245" s="8">
        <v>3000</v>
      </c>
      <c r="C245" s="8">
        <f t="shared" si="64"/>
        <v>5</v>
      </c>
      <c r="D245" s="9" t="s">
        <v>316</v>
      </c>
      <c r="E245" s="8">
        <v>3553</v>
      </c>
      <c r="F245" s="8">
        <f t="shared" si="52"/>
        <v>5.9216666666666669</v>
      </c>
      <c r="G245" s="8">
        <f t="shared" si="53"/>
        <v>2.9608333333333334</v>
      </c>
      <c r="H245" s="8">
        <v>833</v>
      </c>
      <c r="I245" s="8">
        <f t="shared" si="54"/>
        <v>1.3883333333333334</v>
      </c>
      <c r="J245" s="8">
        <f t="shared" si="55"/>
        <v>0.69416666666666671</v>
      </c>
      <c r="K245" s="8">
        <v>48</v>
      </c>
      <c r="L245" s="8">
        <f t="shared" si="56"/>
        <v>0.08</v>
      </c>
      <c r="M245" s="8">
        <f t="shared" si="57"/>
        <v>0.04</v>
      </c>
      <c r="N245" s="8">
        <v>3</v>
      </c>
      <c r="O245" s="8">
        <f t="shared" si="58"/>
        <v>5.0000000000000001E-3</v>
      </c>
      <c r="P245" s="8">
        <f t="shared" si="59"/>
        <v>2.5000000000000001E-3</v>
      </c>
      <c r="Q245" s="8">
        <v>4.4000000000000004</v>
      </c>
      <c r="R245" s="8">
        <f t="shared" si="60"/>
        <v>7.3333333333333341E-3</v>
      </c>
      <c r="S245" s="8">
        <f t="shared" si="61"/>
        <v>3.666666666666667E-3</v>
      </c>
      <c r="T245" s="8">
        <v>1602</v>
      </c>
      <c r="U245" s="8">
        <f t="shared" si="50"/>
        <v>1.6020000000000001</v>
      </c>
      <c r="V245" s="5">
        <f t="shared" si="62"/>
        <v>2.67</v>
      </c>
      <c r="W245" s="5">
        <f>SUM(V245/1000)</f>
        <v>2.6700000000000001E-3</v>
      </c>
      <c r="X245" s="5">
        <f t="shared" si="63"/>
        <v>1.335E-3</v>
      </c>
    </row>
    <row r="246" spans="1:24" ht="15" customHeight="1" x14ac:dyDescent="0.15">
      <c r="A246" s="7" t="s">
        <v>185</v>
      </c>
      <c r="B246" s="8">
        <v>3000</v>
      </c>
      <c r="C246" s="8">
        <f t="shared" si="64"/>
        <v>5</v>
      </c>
      <c r="D246" s="9" t="s">
        <v>317</v>
      </c>
      <c r="E246" s="8">
        <v>7350</v>
      </c>
      <c r="F246" s="8">
        <f t="shared" si="52"/>
        <v>12.25</v>
      </c>
      <c r="G246" s="8">
        <f t="shared" si="53"/>
        <v>6.125</v>
      </c>
      <c r="H246" s="8">
        <v>1725</v>
      </c>
      <c r="I246" s="8">
        <f t="shared" si="54"/>
        <v>2.875</v>
      </c>
      <c r="J246" s="8">
        <f t="shared" si="55"/>
        <v>1.4375</v>
      </c>
      <c r="K246" s="8">
        <v>45</v>
      </c>
      <c r="L246" s="8">
        <f t="shared" si="56"/>
        <v>7.4999999999999997E-2</v>
      </c>
      <c r="M246" s="8">
        <f t="shared" si="57"/>
        <v>3.7499999999999999E-2</v>
      </c>
      <c r="N246" s="8">
        <v>30</v>
      </c>
      <c r="O246" s="8">
        <f t="shared" si="58"/>
        <v>0.05</v>
      </c>
      <c r="P246" s="8">
        <f t="shared" si="59"/>
        <v>2.5000000000000001E-2</v>
      </c>
      <c r="Q246" s="8">
        <v>2.2999999999999998</v>
      </c>
      <c r="R246" s="8">
        <f t="shared" si="60"/>
        <v>3.8333333333333331E-3</v>
      </c>
      <c r="S246" s="8">
        <f t="shared" si="61"/>
        <v>1.9166666666666666E-3</v>
      </c>
      <c r="T246" s="8">
        <v>1839</v>
      </c>
      <c r="U246" s="8">
        <f t="shared" si="50"/>
        <v>1.839</v>
      </c>
      <c r="V246" s="5">
        <f t="shared" si="62"/>
        <v>3.0649999999999999</v>
      </c>
      <c r="W246" s="5">
        <f t="shared" si="51"/>
        <v>3.065E-3</v>
      </c>
      <c r="X246" s="5">
        <f t="shared" si="63"/>
        <v>1.5325E-3</v>
      </c>
    </row>
    <row r="247" spans="1:24" ht="15" customHeight="1" x14ac:dyDescent="0.15">
      <c r="A247" s="7" t="s">
        <v>186</v>
      </c>
      <c r="B247" s="8">
        <v>100</v>
      </c>
      <c r="C247" s="8">
        <f t="shared" si="64"/>
        <v>0.16666666666666666</v>
      </c>
      <c r="D247" s="9" t="s">
        <v>187</v>
      </c>
      <c r="E247" s="8">
        <v>0.12</v>
      </c>
      <c r="F247" s="8">
        <f t="shared" si="52"/>
        <v>1.9999999999999998E-4</v>
      </c>
      <c r="G247" s="8">
        <f t="shared" si="53"/>
        <v>9.9999999999999991E-5</v>
      </c>
      <c r="H247" s="8">
        <v>0</v>
      </c>
      <c r="I247" s="8">
        <f t="shared" si="54"/>
        <v>0</v>
      </c>
      <c r="J247" s="8">
        <f t="shared" si="55"/>
        <v>0</v>
      </c>
      <c r="K247" s="8">
        <v>0.03</v>
      </c>
      <c r="L247" s="8">
        <f t="shared" si="56"/>
        <v>4.9999999999999996E-5</v>
      </c>
      <c r="M247" s="8">
        <f t="shared" si="57"/>
        <v>2.4999999999999998E-5</v>
      </c>
      <c r="N247" s="8">
        <v>0</v>
      </c>
      <c r="O247" s="8">
        <f t="shared" si="58"/>
        <v>0</v>
      </c>
      <c r="P247" s="8">
        <f t="shared" si="59"/>
        <v>0</v>
      </c>
      <c r="Q247" s="8">
        <v>0.43</v>
      </c>
      <c r="R247" s="8">
        <f t="shared" si="60"/>
        <v>7.1666666666666667E-4</v>
      </c>
      <c r="S247" s="8">
        <f t="shared" si="61"/>
        <v>3.5833333333333333E-4</v>
      </c>
      <c r="T247" s="8">
        <v>12651</v>
      </c>
      <c r="U247" s="8">
        <f t="shared" si="50"/>
        <v>12.651</v>
      </c>
      <c r="V247" s="5">
        <f t="shared" si="62"/>
        <v>21.085000000000001</v>
      </c>
      <c r="W247" s="5">
        <f t="shared" si="51"/>
        <v>2.1085E-2</v>
      </c>
      <c r="X247" s="5">
        <f t="shared" si="63"/>
        <v>1.05425E-2</v>
      </c>
    </row>
    <row r="248" spans="1:24" ht="15" customHeight="1" x14ac:dyDescent="0.15">
      <c r="A248" s="7" t="s">
        <v>188</v>
      </c>
      <c r="B248" s="8">
        <v>5000</v>
      </c>
      <c r="C248" s="8">
        <f t="shared" si="64"/>
        <v>8.3333333333333339</v>
      </c>
      <c r="D248" s="9" t="s">
        <v>318</v>
      </c>
      <c r="E248" s="8">
        <v>0</v>
      </c>
      <c r="F248" s="8">
        <f t="shared" si="52"/>
        <v>0</v>
      </c>
      <c r="G248" s="8">
        <f t="shared" si="53"/>
        <v>0</v>
      </c>
      <c r="H248" s="8">
        <v>0</v>
      </c>
      <c r="I248" s="8">
        <f t="shared" si="54"/>
        <v>0</v>
      </c>
      <c r="J248" s="8">
        <f t="shared" si="55"/>
        <v>0</v>
      </c>
      <c r="K248" s="8">
        <v>0</v>
      </c>
      <c r="L248" s="8">
        <f t="shared" si="56"/>
        <v>0</v>
      </c>
      <c r="M248" s="8">
        <f t="shared" si="57"/>
        <v>0</v>
      </c>
      <c r="N248" s="8">
        <v>0</v>
      </c>
      <c r="O248" s="8">
        <f t="shared" si="58"/>
        <v>0</v>
      </c>
      <c r="P248" s="8">
        <f t="shared" si="59"/>
        <v>0</v>
      </c>
      <c r="Q248" s="8">
        <v>3.2</v>
      </c>
      <c r="R248" s="8">
        <f t="shared" si="60"/>
        <v>5.333333333333334E-3</v>
      </c>
      <c r="S248" s="8">
        <f t="shared" si="61"/>
        <v>2.666666666666667E-3</v>
      </c>
      <c r="T248" s="8">
        <v>0</v>
      </c>
      <c r="U248" s="8">
        <f t="shared" si="50"/>
        <v>0</v>
      </c>
      <c r="V248" s="5">
        <f t="shared" si="62"/>
        <v>0</v>
      </c>
      <c r="W248" s="5">
        <f t="shared" si="51"/>
        <v>0</v>
      </c>
      <c r="X248" s="5">
        <f t="shared" si="63"/>
        <v>0</v>
      </c>
    </row>
    <row r="249" spans="1:24" s="12" customFormat="1" ht="15" customHeight="1" x14ac:dyDescent="0.2">
      <c r="A249" s="10"/>
      <c r="B249" s="10"/>
      <c r="C249" s="7"/>
      <c r="D249" s="11" t="s">
        <v>11</v>
      </c>
      <c r="E249" s="7">
        <v>36781</v>
      </c>
      <c r="F249" s="7">
        <f t="shared" si="52"/>
        <v>61.301666666666669</v>
      </c>
      <c r="G249" s="7">
        <f t="shared" si="53"/>
        <v>30.650833333333335</v>
      </c>
      <c r="H249" s="7">
        <v>3940</v>
      </c>
      <c r="I249" s="7">
        <f t="shared" si="54"/>
        <v>6.5666666666666664</v>
      </c>
      <c r="J249" s="7">
        <f t="shared" si="55"/>
        <v>3.2833333333333332</v>
      </c>
      <c r="K249" s="7">
        <v>132</v>
      </c>
      <c r="L249" s="7">
        <f t="shared" si="56"/>
        <v>0.22</v>
      </c>
      <c r="M249" s="7">
        <f t="shared" si="57"/>
        <v>0.11</v>
      </c>
      <c r="N249" s="7">
        <v>2277</v>
      </c>
      <c r="O249" s="7">
        <f t="shared" si="58"/>
        <v>3.7949999999999999</v>
      </c>
      <c r="P249" s="7">
        <f t="shared" si="59"/>
        <v>1.8975</v>
      </c>
      <c r="Q249" s="7">
        <v>19.3</v>
      </c>
      <c r="R249" s="7">
        <f t="shared" si="60"/>
        <v>3.216666666666667E-2</v>
      </c>
      <c r="S249" s="7">
        <f t="shared" si="61"/>
        <v>1.6083333333333335E-2</v>
      </c>
      <c r="T249" s="7">
        <v>17877</v>
      </c>
      <c r="U249" s="7">
        <f t="shared" si="50"/>
        <v>17.876999999999999</v>
      </c>
      <c r="V249" s="12">
        <f t="shared" si="62"/>
        <v>29.795000000000002</v>
      </c>
      <c r="W249" s="12">
        <f t="shared" si="51"/>
        <v>2.9795000000000002E-2</v>
      </c>
      <c r="X249" s="12">
        <f t="shared" si="63"/>
        <v>1.4897500000000001E-2</v>
      </c>
    </row>
    <row r="250" spans="1:24" ht="15" customHeight="1" x14ac:dyDescent="0.2">
      <c r="A250" s="6" t="s">
        <v>209</v>
      </c>
      <c r="B250" s="3"/>
      <c r="C250" s="8"/>
      <c r="D250" s="4"/>
      <c r="E250" s="3"/>
      <c r="F250" s="8"/>
      <c r="G250" s="8"/>
      <c r="H250" s="3"/>
      <c r="I250" s="8"/>
      <c r="J250" s="8"/>
      <c r="K250" s="3"/>
      <c r="L250" s="8"/>
      <c r="M250" s="8"/>
      <c r="N250" s="3"/>
      <c r="O250" s="8"/>
      <c r="P250" s="8"/>
      <c r="Q250" s="3"/>
      <c r="R250" s="8"/>
      <c r="S250" s="8"/>
      <c r="T250" s="3"/>
      <c r="U250" s="8"/>
    </row>
    <row r="251" spans="1:24" ht="15" customHeight="1" x14ac:dyDescent="0.15">
      <c r="A251" s="7" t="s">
        <v>210</v>
      </c>
      <c r="B251" s="8">
        <v>115500</v>
      </c>
      <c r="C251" s="8">
        <f t="shared" si="64"/>
        <v>192.5</v>
      </c>
      <c r="D251" s="9" t="s">
        <v>326</v>
      </c>
      <c r="E251" s="8">
        <v>0</v>
      </c>
      <c r="F251" s="8">
        <f t="shared" si="52"/>
        <v>0</v>
      </c>
      <c r="G251" s="8">
        <f t="shared" si="53"/>
        <v>0</v>
      </c>
      <c r="H251" s="8">
        <v>0</v>
      </c>
      <c r="I251" s="8">
        <f t="shared" si="54"/>
        <v>0</v>
      </c>
      <c r="J251" s="8">
        <f t="shared" si="55"/>
        <v>0</v>
      </c>
      <c r="K251" s="8">
        <v>0</v>
      </c>
      <c r="L251" s="8">
        <f t="shared" si="56"/>
        <v>0</v>
      </c>
      <c r="M251" s="8">
        <f t="shared" si="57"/>
        <v>0</v>
      </c>
      <c r="N251" s="8">
        <v>0</v>
      </c>
      <c r="O251" s="8">
        <f t="shared" si="58"/>
        <v>0</v>
      </c>
      <c r="P251" s="8">
        <f t="shared" si="59"/>
        <v>0</v>
      </c>
      <c r="Q251" s="8">
        <v>57</v>
      </c>
      <c r="R251" s="8">
        <f t="shared" si="60"/>
        <v>9.5000000000000001E-2</v>
      </c>
      <c r="S251" s="8">
        <f t="shared" si="61"/>
        <v>4.7500000000000001E-2</v>
      </c>
      <c r="T251" s="8">
        <v>116</v>
      </c>
      <c r="U251" s="8">
        <f t="shared" si="50"/>
        <v>0.11600000000000001</v>
      </c>
      <c r="V251" s="5">
        <f t="shared" si="62"/>
        <v>0.19333333333333333</v>
      </c>
      <c r="W251" s="5">
        <f t="shared" si="51"/>
        <v>1.9333333333333333E-4</v>
      </c>
      <c r="X251" s="5">
        <f t="shared" si="63"/>
        <v>9.6666666666666667E-5</v>
      </c>
    </row>
    <row r="252" spans="1:24" ht="15" customHeight="1" x14ac:dyDescent="0.15">
      <c r="A252" s="7" t="s">
        <v>211</v>
      </c>
      <c r="B252" s="8">
        <v>37500</v>
      </c>
      <c r="C252" s="8">
        <f t="shared" si="64"/>
        <v>62.5</v>
      </c>
      <c r="D252" s="9" t="s">
        <v>212</v>
      </c>
      <c r="E252" s="8">
        <v>7088</v>
      </c>
      <c r="F252" s="8">
        <f t="shared" si="52"/>
        <v>11.813333333333333</v>
      </c>
      <c r="G252" s="8">
        <f t="shared" si="53"/>
        <v>5.9066666666666663</v>
      </c>
      <c r="H252" s="8">
        <v>1650</v>
      </c>
      <c r="I252" s="8">
        <f t="shared" si="54"/>
        <v>2.75</v>
      </c>
      <c r="J252" s="8">
        <f t="shared" si="55"/>
        <v>1.375</v>
      </c>
      <c r="K252" s="8">
        <v>37.5</v>
      </c>
      <c r="L252" s="8">
        <f t="shared" si="56"/>
        <v>6.25E-2</v>
      </c>
      <c r="M252" s="8">
        <f t="shared" si="57"/>
        <v>3.125E-2</v>
      </c>
      <c r="N252" s="8">
        <v>37.5</v>
      </c>
      <c r="O252" s="8">
        <f t="shared" si="58"/>
        <v>6.25E-2</v>
      </c>
      <c r="P252" s="8">
        <f t="shared" si="59"/>
        <v>3.125E-2</v>
      </c>
      <c r="Q252" s="8">
        <v>68</v>
      </c>
      <c r="R252" s="8">
        <f t="shared" si="60"/>
        <v>0.11333333333333333</v>
      </c>
      <c r="S252" s="8">
        <f t="shared" si="61"/>
        <v>5.6666666666666664E-2</v>
      </c>
      <c r="T252" s="8">
        <v>0</v>
      </c>
      <c r="U252" s="8">
        <f t="shared" si="50"/>
        <v>0</v>
      </c>
      <c r="V252" s="5">
        <f t="shared" si="62"/>
        <v>0</v>
      </c>
      <c r="W252" s="5">
        <f t="shared" si="51"/>
        <v>0</v>
      </c>
      <c r="X252" s="5">
        <f t="shared" si="63"/>
        <v>0</v>
      </c>
    </row>
    <row r="253" spans="1:24" ht="15" customHeight="1" x14ac:dyDescent="0.15">
      <c r="A253" s="7" t="s">
        <v>213</v>
      </c>
      <c r="B253" s="8">
        <v>3000</v>
      </c>
      <c r="C253" s="8">
        <f t="shared" si="64"/>
        <v>5</v>
      </c>
      <c r="D253" s="9" t="s">
        <v>212</v>
      </c>
      <c r="E253" s="8">
        <v>1680</v>
      </c>
      <c r="F253" s="8">
        <f t="shared" si="52"/>
        <v>2.8</v>
      </c>
      <c r="G253" s="8">
        <f t="shared" si="53"/>
        <v>1.4</v>
      </c>
      <c r="H253" s="8">
        <v>261</v>
      </c>
      <c r="I253" s="8">
        <f t="shared" si="54"/>
        <v>0.435</v>
      </c>
      <c r="J253" s="8">
        <f t="shared" si="55"/>
        <v>0.2175</v>
      </c>
      <c r="K253" s="8">
        <v>51</v>
      </c>
      <c r="L253" s="8">
        <f t="shared" si="56"/>
        <v>8.5000000000000006E-2</v>
      </c>
      <c r="M253" s="8">
        <f t="shared" si="57"/>
        <v>4.2500000000000003E-2</v>
      </c>
      <c r="N253" s="8">
        <v>48</v>
      </c>
      <c r="O253" s="8">
        <f t="shared" si="58"/>
        <v>0.08</v>
      </c>
      <c r="P253" s="8">
        <f t="shared" si="59"/>
        <v>0.04</v>
      </c>
      <c r="Q253" s="8">
        <v>3</v>
      </c>
      <c r="R253" s="8">
        <f t="shared" si="60"/>
        <v>5.0000000000000001E-3</v>
      </c>
      <c r="S253" s="8">
        <f t="shared" si="61"/>
        <v>2.5000000000000001E-3</v>
      </c>
      <c r="T253" s="8">
        <v>0</v>
      </c>
      <c r="U253" s="8">
        <f t="shared" si="50"/>
        <v>0</v>
      </c>
      <c r="V253" s="5">
        <f t="shared" si="62"/>
        <v>0</v>
      </c>
      <c r="W253" s="5">
        <f t="shared" si="51"/>
        <v>0</v>
      </c>
      <c r="X253" s="5">
        <f t="shared" si="63"/>
        <v>0</v>
      </c>
    </row>
    <row r="254" spans="1:24" ht="15" customHeight="1" x14ac:dyDescent="0.15">
      <c r="A254" s="7" t="s">
        <v>214</v>
      </c>
      <c r="B254" s="8">
        <v>3000</v>
      </c>
      <c r="C254" s="8">
        <f t="shared" si="64"/>
        <v>5</v>
      </c>
      <c r="D254" s="9" t="s">
        <v>212</v>
      </c>
      <c r="E254" s="8">
        <v>1419</v>
      </c>
      <c r="F254" s="8">
        <f t="shared" si="52"/>
        <v>2.3650000000000002</v>
      </c>
      <c r="G254" s="8">
        <f t="shared" si="53"/>
        <v>1.1825000000000001</v>
      </c>
      <c r="H254" s="8">
        <v>297</v>
      </c>
      <c r="I254" s="8">
        <f t="shared" si="54"/>
        <v>0.495</v>
      </c>
      <c r="J254" s="8">
        <f t="shared" si="55"/>
        <v>0.2475</v>
      </c>
      <c r="K254" s="8">
        <v>24</v>
      </c>
      <c r="L254" s="8">
        <f t="shared" si="56"/>
        <v>0.04</v>
      </c>
      <c r="M254" s="8">
        <f t="shared" si="57"/>
        <v>0.02</v>
      </c>
      <c r="N254" s="8">
        <v>15</v>
      </c>
      <c r="O254" s="8">
        <f t="shared" si="58"/>
        <v>2.5000000000000001E-2</v>
      </c>
      <c r="P254" s="8">
        <f t="shared" si="59"/>
        <v>1.2500000000000001E-2</v>
      </c>
      <c r="Q254" s="8">
        <v>3</v>
      </c>
      <c r="R254" s="8">
        <f t="shared" si="60"/>
        <v>5.0000000000000001E-3</v>
      </c>
      <c r="S254" s="8">
        <f t="shared" si="61"/>
        <v>2.5000000000000001E-3</v>
      </c>
      <c r="T254" s="8">
        <v>0</v>
      </c>
      <c r="U254" s="8">
        <f t="shared" si="50"/>
        <v>0</v>
      </c>
      <c r="V254" s="5">
        <f t="shared" si="62"/>
        <v>0</v>
      </c>
      <c r="W254" s="5">
        <f t="shared" si="51"/>
        <v>0</v>
      </c>
      <c r="X254" s="5">
        <f t="shared" si="63"/>
        <v>0</v>
      </c>
    </row>
    <row r="255" spans="1:24" ht="15" customHeight="1" x14ac:dyDescent="0.15">
      <c r="A255" s="7" t="s">
        <v>220</v>
      </c>
      <c r="B255" s="8">
        <v>12500</v>
      </c>
      <c r="C255" s="8">
        <f t="shared" si="64"/>
        <v>20.833333333333332</v>
      </c>
      <c r="D255" s="9" t="s">
        <v>221</v>
      </c>
      <c r="E255" s="8">
        <v>8263</v>
      </c>
      <c r="F255" s="8">
        <f t="shared" si="52"/>
        <v>13.771666666666667</v>
      </c>
      <c r="G255" s="8">
        <f t="shared" si="53"/>
        <v>6.8858333333333333</v>
      </c>
      <c r="H255" s="8">
        <v>2000</v>
      </c>
      <c r="I255" s="8">
        <f t="shared" si="54"/>
        <v>3.3333333333333335</v>
      </c>
      <c r="J255" s="8">
        <f t="shared" si="55"/>
        <v>1.6666666666666667</v>
      </c>
      <c r="K255" s="8">
        <v>37.5</v>
      </c>
      <c r="L255" s="8">
        <f t="shared" si="56"/>
        <v>6.25E-2</v>
      </c>
      <c r="M255" s="8">
        <f t="shared" si="57"/>
        <v>3.125E-2</v>
      </c>
      <c r="N255" s="8">
        <v>12.5</v>
      </c>
      <c r="O255" s="8">
        <f t="shared" si="58"/>
        <v>2.0833333333333332E-2</v>
      </c>
      <c r="P255" s="8">
        <f t="shared" si="59"/>
        <v>1.0416666666666666E-2</v>
      </c>
      <c r="Q255" s="8">
        <v>35.5</v>
      </c>
      <c r="R255" s="8">
        <f t="shared" si="60"/>
        <v>5.9166666666666666E-2</v>
      </c>
      <c r="S255" s="8">
        <f t="shared" si="61"/>
        <v>2.9583333333333333E-2</v>
      </c>
      <c r="T255" s="8">
        <v>8438</v>
      </c>
      <c r="U255" s="8">
        <f t="shared" si="50"/>
        <v>8.4380000000000006</v>
      </c>
      <c r="V255" s="5">
        <f t="shared" si="62"/>
        <v>14.063333333333333</v>
      </c>
      <c r="W255" s="5">
        <f t="shared" si="51"/>
        <v>1.4063333333333332E-2</v>
      </c>
      <c r="X255" s="5">
        <f t="shared" si="63"/>
        <v>7.0316666666666661E-3</v>
      </c>
    </row>
    <row r="256" spans="1:24" s="12" customFormat="1" ht="15" customHeight="1" x14ac:dyDescent="0.2">
      <c r="A256" s="10"/>
      <c r="B256" s="10"/>
      <c r="C256" s="7"/>
      <c r="D256" s="11" t="s">
        <v>11</v>
      </c>
      <c r="E256" s="17">
        <v>18449</v>
      </c>
      <c r="F256" s="17">
        <f t="shared" si="52"/>
        <v>30.748333333333335</v>
      </c>
      <c r="G256" s="17">
        <f t="shared" si="53"/>
        <v>15.374166666666667</v>
      </c>
      <c r="H256" s="17">
        <v>4208</v>
      </c>
      <c r="I256" s="17">
        <f t="shared" si="54"/>
        <v>7.0133333333333336</v>
      </c>
      <c r="J256" s="17">
        <f t="shared" si="55"/>
        <v>3.5066666666666668</v>
      </c>
      <c r="K256" s="17">
        <v>150</v>
      </c>
      <c r="L256" s="17">
        <f t="shared" si="56"/>
        <v>0.25</v>
      </c>
      <c r="M256" s="17">
        <f t="shared" si="57"/>
        <v>0.125</v>
      </c>
      <c r="N256" s="17">
        <v>113</v>
      </c>
      <c r="O256" s="17">
        <f t="shared" si="58"/>
        <v>0.18833333333333332</v>
      </c>
      <c r="P256" s="17">
        <f t="shared" si="59"/>
        <v>9.4166666666666662E-2</v>
      </c>
      <c r="Q256" s="17">
        <v>166</v>
      </c>
      <c r="R256" s="17">
        <f t="shared" si="60"/>
        <v>0.27666666666666667</v>
      </c>
      <c r="S256" s="17">
        <f t="shared" si="61"/>
        <v>0.13833333333333334</v>
      </c>
      <c r="T256" s="17">
        <v>8553</v>
      </c>
      <c r="U256" s="17">
        <f t="shared" si="50"/>
        <v>8.5530000000000008</v>
      </c>
      <c r="V256" s="18">
        <f t="shared" si="62"/>
        <v>14.255000000000001</v>
      </c>
      <c r="W256" s="18">
        <f t="shared" si="51"/>
        <v>1.4255E-2</v>
      </c>
      <c r="X256" s="18">
        <f t="shared" si="63"/>
        <v>7.1275000000000002E-3</v>
      </c>
    </row>
    <row r="257" spans="1:27" s="12" customFormat="1" ht="15" customHeight="1" x14ac:dyDescent="0.2">
      <c r="A257" s="10"/>
      <c r="B257" s="10"/>
      <c r="C257" s="8"/>
      <c r="D257" s="11"/>
      <c r="E257" s="17"/>
      <c r="F257" s="19"/>
      <c r="G257" s="19"/>
      <c r="H257" s="17"/>
      <c r="I257" s="19"/>
      <c r="J257" s="19"/>
      <c r="K257" s="17"/>
      <c r="L257" s="19"/>
      <c r="M257" s="19"/>
      <c r="N257" s="17"/>
      <c r="O257" s="19"/>
      <c r="P257" s="19"/>
      <c r="Q257" s="17"/>
      <c r="R257" s="19"/>
      <c r="S257" s="19"/>
      <c r="T257" s="17"/>
      <c r="U257" s="19"/>
      <c r="V257" s="20"/>
      <c r="W257" s="20"/>
      <c r="X257" s="20"/>
      <c r="Y257" s="5"/>
      <c r="Z257" s="5"/>
      <c r="AA257" s="5"/>
    </row>
    <row r="258" spans="1:27" s="12" customFormat="1" ht="15" customHeight="1" x14ac:dyDescent="0.2">
      <c r="A258" s="10"/>
      <c r="B258" s="13"/>
      <c r="C258" s="7"/>
      <c r="D258" s="11" t="s">
        <v>225</v>
      </c>
      <c r="E258" s="17">
        <v>1069587</v>
      </c>
      <c r="F258" s="17">
        <f t="shared" si="52"/>
        <v>1782.645</v>
      </c>
      <c r="G258" s="17">
        <f t="shared" si="53"/>
        <v>891.32249999999999</v>
      </c>
      <c r="H258" s="17">
        <v>101747</v>
      </c>
      <c r="I258" s="17">
        <f t="shared" si="54"/>
        <v>169.57833333333335</v>
      </c>
      <c r="J258" s="17">
        <f t="shared" si="55"/>
        <v>84.789166666666674</v>
      </c>
      <c r="K258" s="17">
        <v>62655</v>
      </c>
      <c r="L258" s="17">
        <f t="shared" si="56"/>
        <v>104.425</v>
      </c>
      <c r="M258" s="17">
        <f t="shared" si="57"/>
        <v>52.212499999999999</v>
      </c>
      <c r="N258" s="17">
        <v>45823</v>
      </c>
      <c r="O258" s="17">
        <f t="shared" si="58"/>
        <v>76.37166666666667</v>
      </c>
      <c r="P258" s="17">
        <f t="shared" si="59"/>
        <v>38.185833333333335</v>
      </c>
      <c r="Q258" s="17">
        <v>2345</v>
      </c>
      <c r="R258" s="17">
        <f t="shared" si="60"/>
        <v>3.9083333333333332</v>
      </c>
      <c r="S258" s="17">
        <f t="shared" si="61"/>
        <v>1.9541666666666666</v>
      </c>
      <c r="T258" s="17">
        <v>2759565</v>
      </c>
      <c r="U258" s="17">
        <f t="shared" si="50"/>
        <v>2759.5650000000001</v>
      </c>
      <c r="V258" s="18">
        <f t="shared" si="62"/>
        <v>4599.2749999999996</v>
      </c>
      <c r="W258" s="18">
        <f t="shared" si="51"/>
        <v>4.5992749999999996</v>
      </c>
      <c r="X258" s="18">
        <f t="shared" si="63"/>
        <v>2.2996374999999998</v>
      </c>
    </row>
    <row r="259" spans="1:27" ht="15" customHeight="1" x14ac:dyDescent="0.15"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7" s="12" customFormat="1" ht="15" customHeight="1" x14ac:dyDescent="0.15">
      <c r="D260" s="14" t="s">
        <v>914</v>
      </c>
      <c r="E260" s="18">
        <f>STDEV(E4:E7,E14,E17:E20,E23,E26:E32,E35:E39,E42:E44,E47,E50,E53:E55,E58:E59,E64:E68,E71:E73,E76,E79:E81,E86:E88,E91:E92,E95:E97,E100:E102,E105:E106,E113,E120:E122,E125:E129,E132:E135,E138:E143,E146:E158,E161:E165,E168,E171:E172,E175:E179,E182:E197,E200,E209,E214:E226,E229:E230,E233:E240,E243:E248,E251:E255)</f>
        <v>14600.98589723616</v>
      </c>
      <c r="F260" s="18">
        <f t="shared" ref="F260:X260" si="69">STDEV(F4:F7,F14,F17:F20,F23,F26:F32,F35:F39,F42:F44,F47,F50,F53:F55,F58:F59,F64:F68,F71:F73,F76,F79:F81,F86:F88,F91:F92,F95:F97,F100:F102,F105:F106,F113,F120:F122,F125:F129,F132:F135,F138:F143,F146:F158,F161:F165,F168,F171:F172,F175:F179,F182:F197,F200,F209,F214:F226,F229:F230,F233:F240,F243:F248,F251:F255)</f>
        <v>24.334976495393601</v>
      </c>
      <c r="G260" s="18">
        <f t="shared" si="69"/>
        <v>12.1674882476968</v>
      </c>
      <c r="H260" s="18">
        <f t="shared" si="69"/>
        <v>1310.1740971848737</v>
      </c>
      <c r="I260" s="18">
        <f t="shared" si="69"/>
        <v>2.1836234953081224</v>
      </c>
      <c r="J260" s="18">
        <f t="shared" si="69"/>
        <v>1.0918117476540612</v>
      </c>
      <c r="K260" s="18">
        <f t="shared" si="69"/>
        <v>1202.0848031686103</v>
      </c>
      <c r="L260" s="18">
        <f t="shared" si="69"/>
        <v>2.0034746719476839</v>
      </c>
      <c r="M260" s="18">
        <f t="shared" si="69"/>
        <v>1.001737335973842</v>
      </c>
      <c r="N260" s="18">
        <f t="shared" si="69"/>
        <v>1332.0920977035316</v>
      </c>
      <c r="O260" s="18">
        <f t="shared" si="69"/>
        <v>2.2201534961725535</v>
      </c>
      <c r="P260" s="18">
        <f t="shared" si="69"/>
        <v>1.1100767480862768</v>
      </c>
      <c r="Q260" s="18">
        <f t="shared" si="69"/>
        <v>41.571000251044545</v>
      </c>
      <c r="R260" s="18">
        <f t="shared" si="69"/>
        <v>6.9481863135366209E-2</v>
      </c>
      <c r="S260" s="18">
        <f t="shared" si="69"/>
        <v>3.4642500209203821E-2</v>
      </c>
      <c r="T260" s="18">
        <f t="shared" si="69"/>
        <v>48825.968168102387</v>
      </c>
      <c r="U260" s="18">
        <f t="shared" si="69"/>
        <v>48.825968168102371</v>
      </c>
      <c r="V260" s="18">
        <f t="shared" si="69"/>
        <v>81.376613613503977</v>
      </c>
      <c r="W260" s="18">
        <f t="shared" si="69"/>
        <v>8.1376613613503998E-2</v>
      </c>
      <c r="X260" s="18">
        <f t="shared" si="69"/>
        <v>4.0688306806751999E-2</v>
      </c>
    </row>
    <row r="261" spans="1:27" ht="15" customHeight="1" x14ac:dyDescent="0.15"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7" ht="15" customHeight="1" x14ac:dyDescent="0.15">
      <c r="D262" s="14" t="s">
        <v>915</v>
      </c>
      <c r="E262" s="20">
        <f>_xlfn.CONFIDENCE.NORM(0.05,E260,154)</f>
        <v>2306.0563326421902</v>
      </c>
      <c r="F262" s="20">
        <f t="shared" ref="F262:W262" si="70">_xlfn.CONFIDENCE.NORM(0.05,F260,154)</f>
        <v>3.8434272210703173</v>
      </c>
      <c r="G262" s="20">
        <f t="shared" si="70"/>
        <v>1.9217136105351587</v>
      </c>
      <c r="H262" s="20">
        <f t="shared" si="70"/>
        <v>206.92679898066712</v>
      </c>
      <c r="I262" s="20">
        <f t="shared" si="70"/>
        <v>0.34487799830111182</v>
      </c>
      <c r="J262" s="20">
        <f t="shared" si="70"/>
        <v>0.17243899915055591</v>
      </c>
      <c r="K262" s="20">
        <f t="shared" si="70"/>
        <v>189.85534896274672</v>
      </c>
      <c r="L262" s="20">
        <f t="shared" si="70"/>
        <v>0.31642558160457784</v>
      </c>
      <c r="M262" s="20">
        <f t="shared" si="70"/>
        <v>0.15821279080228892</v>
      </c>
      <c r="N262" s="20">
        <f t="shared" si="70"/>
        <v>210.38849288617754</v>
      </c>
      <c r="O262" s="20">
        <f t="shared" si="70"/>
        <v>0.35064748814362934</v>
      </c>
      <c r="P262" s="20">
        <f t="shared" si="70"/>
        <v>0.17532374407181467</v>
      </c>
      <c r="Q262" s="20">
        <f t="shared" si="70"/>
        <v>6.5656572136911509</v>
      </c>
      <c r="R262" s="20">
        <f t="shared" si="70"/>
        <v>1.0973854205106737E-2</v>
      </c>
      <c r="S262" s="20">
        <f t="shared" si="70"/>
        <v>5.4713810114092971E-3</v>
      </c>
      <c r="T262" s="20">
        <f t="shared" si="70"/>
        <v>7711.4952294250106</v>
      </c>
      <c r="U262" s="20">
        <f t="shared" si="70"/>
        <v>7.711495229425009</v>
      </c>
      <c r="V262" s="20">
        <f t="shared" si="70"/>
        <v>12.852492049041684</v>
      </c>
      <c r="W262" s="20">
        <f t="shared" si="70"/>
        <v>1.2852492049041687E-2</v>
      </c>
      <c r="X262" s="20">
        <f>_xlfn.CONFIDENCE.NORM(0.05,X260,154)</f>
        <v>6.4262460245208437E-3</v>
      </c>
    </row>
    <row r="263" spans="1:27" ht="15" customHeight="1" x14ac:dyDescent="0.15">
      <c r="D263" s="14" t="s">
        <v>916</v>
      </c>
      <c r="E263" s="20">
        <f>SUM(E258-E262)</f>
        <v>1067280.9436673578</v>
      </c>
      <c r="F263" s="20">
        <f t="shared" ref="F263:X263" si="71">SUM(F258-F262)</f>
        <v>1778.8015727789298</v>
      </c>
      <c r="G263" s="20">
        <f t="shared" si="71"/>
        <v>889.40078638946488</v>
      </c>
      <c r="H263" s="20">
        <f t="shared" si="71"/>
        <v>101540.07320101933</v>
      </c>
      <c r="I263" s="20">
        <f t="shared" si="71"/>
        <v>169.23345533503223</v>
      </c>
      <c r="J263" s="20">
        <f t="shared" si="71"/>
        <v>84.616727667516116</v>
      </c>
      <c r="K263" s="20">
        <f t="shared" si="71"/>
        <v>62465.144651037255</v>
      </c>
      <c r="L263" s="20">
        <f t="shared" si="71"/>
        <v>104.10857441839542</v>
      </c>
      <c r="M263" s="20">
        <f t="shared" si="71"/>
        <v>52.05428720919771</v>
      </c>
      <c r="N263" s="20">
        <f t="shared" si="71"/>
        <v>45612.611507113819</v>
      </c>
      <c r="O263" s="20">
        <f t="shared" si="71"/>
        <v>76.021019178523034</v>
      </c>
      <c r="P263" s="20">
        <f t="shared" si="71"/>
        <v>38.010509589261517</v>
      </c>
      <c r="Q263" s="20">
        <f t="shared" si="71"/>
        <v>2338.4343427863087</v>
      </c>
      <c r="R263" s="20">
        <f t="shared" si="71"/>
        <v>3.8973594791282267</v>
      </c>
      <c r="S263" s="20">
        <f t="shared" si="71"/>
        <v>1.9486952856552573</v>
      </c>
      <c r="T263" s="20">
        <f t="shared" si="71"/>
        <v>2751853.5047705751</v>
      </c>
      <c r="U263" s="20">
        <f t="shared" si="71"/>
        <v>2751.853504770575</v>
      </c>
      <c r="V263" s="20">
        <f t="shared" si="71"/>
        <v>4586.4225079509579</v>
      </c>
      <c r="W263" s="20">
        <f t="shared" si="71"/>
        <v>4.5864225079509575</v>
      </c>
      <c r="X263" s="20">
        <f t="shared" si="71"/>
        <v>2.2932112539754788</v>
      </c>
    </row>
    <row r="264" spans="1:27" ht="15" customHeight="1" x14ac:dyDescent="0.15">
      <c r="D264" s="14" t="s">
        <v>917</v>
      </c>
      <c r="E264" s="20">
        <f t="shared" ref="E264:X264" si="72">SUM(E258+E262)</f>
        <v>1071893.0563326422</v>
      </c>
      <c r="F264" s="20">
        <f t="shared" si="72"/>
        <v>1786.4884272210702</v>
      </c>
      <c r="G264" s="20">
        <f t="shared" si="72"/>
        <v>893.2442136105351</v>
      </c>
      <c r="H264" s="20">
        <f t="shared" si="72"/>
        <v>101953.92679898067</v>
      </c>
      <c r="I264" s="20">
        <f t="shared" si="72"/>
        <v>169.92321133163446</v>
      </c>
      <c r="J264" s="20">
        <f t="shared" si="72"/>
        <v>84.961605665817231</v>
      </c>
      <c r="K264" s="20">
        <f t="shared" si="72"/>
        <v>62844.855348962745</v>
      </c>
      <c r="L264" s="20">
        <f t="shared" si="72"/>
        <v>104.74142558160457</v>
      </c>
      <c r="M264" s="20">
        <f t="shared" si="72"/>
        <v>52.370712790802287</v>
      </c>
      <c r="N264" s="20">
        <f t="shared" si="72"/>
        <v>46033.388492886181</v>
      </c>
      <c r="O264" s="20">
        <f t="shared" si="72"/>
        <v>76.722314154810306</v>
      </c>
      <c r="P264" s="20">
        <f t="shared" si="72"/>
        <v>38.361157077405153</v>
      </c>
      <c r="Q264" s="20">
        <f t="shared" si="72"/>
        <v>2351.5656572136913</v>
      </c>
      <c r="R264" s="20">
        <f t="shared" si="72"/>
        <v>3.9193071875384398</v>
      </c>
      <c r="S264" s="20">
        <f t="shared" si="72"/>
        <v>1.9596380476780759</v>
      </c>
      <c r="T264" s="20">
        <f t="shared" si="72"/>
        <v>2767276.4952294249</v>
      </c>
      <c r="U264" s="20">
        <f t="shared" si="72"/>
        <v>2767.2764952294251</v>
      </c>
      <c r="V264" s="20">
        <f t="shared" si="72"/>
        <v>4612.1274920490414</v>
      </c>
      <c r="W264" s="20">
        <f t="shared" si="72"/>
        <v>4.6121274920490416</v>
      </c>
      <c r="X264" s="20">
        <f t="shared" si="72"/>
        <v>2.3060637460245208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75B8-6B34-E64C-AEDA-10D5C255E4A9}">
  <dimension ref="A1:X315"/>
  <sheetViews>
    <sheetView zoomScaleNormal="100" workbookViewId="0">
      <pane ySplit="1" topLeftCell="A2" activePane="bottomLeft" state="frozen"/>
      <selection pane="bottomLeft" activeCell="O296" sqref="O296"/>
    </sheetView>
  </sheetViews>
  <sheetFormatPr baseColWidth="10" defaultColWidth="12.6640625" defaultRowHeight="15" customHeight="1" x14ac:dyDescent="0.15"/>
  <cols>
    <col min="1" max="1" width="60.83203125" style="5" customWidth="1"/>
    <col min="2" max="3" width="15.83203125" style="15" customWidth="1"/>
    <col min="4" max="4" width="30.83203125" style="15" customWidth="1"/>
    <col min="5" max="24" width="15.83203125" style="5" customWidth="1"/>
    <col min="25" max="16384" width="12.6640625" style="5"/>
  </cols>
  <sheetData>
    <row r="1" spans="1:24" s="2" customFormat="1" ht="55" customHeight="1" x14ac:dyDescent="0.2">
      <c r="A1" s="1" t="s">
        <v>4</v>
      </c>
      <c r="B1" s="1" t="s">
        <v>897</v>
      </c>
      <c r="C1" s="1" t="s">
        <v>898</v>
      </c>
      <c r="D1" s="1" t="s">
        <v>5</v>
      </c>
      <c r="E1" s="1" t="s">
        <v>890</v>
      </c>
      <c r="F1" s="1" t="s">
        <v>839</v>
      </c>
      <c r="G1" s="1" t="s">
        <v>904</v>
      </c>
      <c r="H1" s="1" t="s">
        <v>840</v>
      </c>
      <c r="I1" s="1" t="s">
        <v>845</v>
      </c>
      <c r="J1" s="1" t="s">
        <v>905</v>
      </c>
      <c r="K1" s="1" t="s">
        <v>846</v>
      </c>
      <c r="L1" s="1" t="s">
        <v>844</v>
      </c>
      <c r="M1" s="1" t="s">
        <v>906</v>
      </c>
      <c r="N1" s="1" t="s">
        <v>842</v>
      </c>
      <c r="O1" s="1" t="s">
        <v>843</v>
      </c>
      <c r="P1" s="1" t="s">
        <v>907</v>
      </c>
      <c r="Q1" s="1" t="s">
        <v>836</v>
      </c>
      <c r="R1" s="1" t="s">
        <v>837</v>
      </c>
      <c r="S1" s="1" t="s">
        <v>908</v>
      </c>
      <c r="T1" s="1" t="s">
        <v>838</v>
      </c>
      <c r="U1" s="1" t="s">
        <v>899</v>
      </c>
      <c r="V1" s="2" t="s">
        <v>841</v>
      </c>
      <c r="W1" s="2" t="s">
        <v>901</v>
      </c>
      <c r="X1" s="2" t="s">
        <v>909</v>
      </c>
    </row>
    <row r="2" spans="1:24" ht="15" customHeight="1" x14ac:dyDescent="0.2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4" ht="15" customHeight="1" x14ac:dyDescent="0.2">
      <c r="A3" s="6" t="s">
        <v>847</v>
      </c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4" ht="15" customHeight="1" x14ac:dyDescent="0.15">
      <c r="A4" s="7" t="s">
        <v>6</v>
      </c>
      <c r="B4" s="8">
        <v>9000</v>
      </c>
      <c r="C4" s="8">
        <f>SUM(B4/4/200)</f>
        <v>11.25</v>
      </c>
      <c r="D4" s="9" t="s">
        <v>412</v>
      </c>
      <c r="E4" s="8">
        <v>11583</v>
      </c>
      <c r="F4" s="8">
        <f>SUM(E4/4/200)</f>
        <v>14.47875</v>
      </c>
      <c r="G4" s="8">
        <f>SUM(F4/2)</f>
        <v>7.2393749999999999</v>
      </c>
      <c r="H4" s="8">
        <v>0</v>
      </c>
      <c r="I4" s="8">
        <f>SUM(H4/4/200)</f>
        <v>0</v>
      </c>
      <c r="J4" s="8">
        <f>SUM(I4/2)</f>
        <v>0</v>
      </c>
      <c r="K4" s="8">
        <v>2025</v>
      </c>
      <c r="L4" s="8">
        <f>SUM(K4/4/200)</f>
        <v>2.53125</v>
      </c>
      <c r="M4" s="8">
        <f>SUM(L4/2)</f>
        <v>1.265625</v>
      </c>
      <c r="N4" s="8">
        <v>387</v>
      </c>
      <c r="O4" s="5">
        <f>SUM(N4/4/200)</f>
        <v>0.48375000000000001</v>
      </c>
      <c r="P4" s="5">
        <f>SUM(O4/2)</f>
        <v>0.24187500000000001</v>
      </c>
      <c r="Q4" s="8">
        <v>239</v>
      </c>
      <c r="R4" s="5">
        <f>SUM(Q4/4/200)</f>
        <v>0.29875000000000002</v>
      </c>
      <c r="S4" s="5">
        <f>SUM(R4/2)</f>
        <v>0.14937500000000001</v>
      </c>
      <c r="T4" s="8">
        <v>238185</v>
      </c>
      <c r="U4" s="8">
        <f>SUM(T4/1000)</f>
        <v>238.185</v>
      </c>
      <c r="V4" s="5">
        <f>SUM(T4/4/200)</f>
        <v>297.73124999999999</v>
      </c>
      <c r="W4" s="5">
        <f>SUM(V4/1000)</f>
        <v>0.29773125</v>
      </c>
      <c r="X4" s="5">
        <f>SUM(W4/2)</f>
        <v>0.148865625</v>
      </c>
    </row>
    <row r="5" spans="1:24" ht="15" customHeight="1" x14ac:dyDescent="0.15">
      <c r="A5" s="7" t="s">
        <v>8</v>
      </c>
      <c r="B5" s="8">
        <v>21000</v>
      </c>
      <c r="C5" s="8">
        <f>SUM(B5/4/200)</f>
        <v>26.25</v>
      </c>
      <c r="D5" s="9" t="s">
        <v>413</v>
      </c>
      <c r="E5" s="8">
        <v>26334</v>
      </c>
      <c r="F5" s="8">
        <f>SUM(E5/4/200)</f>
        <v>32.917499999999997</v>
      </c>
      <c r="G5" s="8">
        <f>SUM(F5/2)</f>
        <v>16.458749999999998</v>
      </c>
      <c r="H5" s="8">
        <v>0</v>
      </c>
      <c r="I5" s="8">
        <f>SUM(H5/4/200)</f>
        <v>0</v>
      </c>
      <c r="J5" s="8">
        <f>SUM(I5/2)</f>
        <v>0</v>
      </c>
      <c r="K5" s="8">
        <v>4599</v>
      </c>
      <c r="L5" s="8">
        <f>SUM(K5/4/200)</f>
        <v>5.7487500000000002</v>
      </c>
      <c r="M5" s="8">
        <f>SUM(L5/2)</f>
        <v>2.8743750000000001</v>
      </c>
      <c r="N5" s="8">
        <v>882</v>
      </c>
      <c r="O5" s="5">
        <f>SUM(N5/4/200)</f>
        <v>1.1025</v>
      </c>
      <c r="P5" s="5">
        <f>SUM(O5/2)</f>
        <v>0.55125000000000002</v>
      </c>
      <c r="Q5" s="8">
        <v>444</v>
      </c>
      <c r="R5" s="5">
        <f>SUM(Q5/4/200)</f>
        <v>0.55500000000000005</v>
      </c>
      <c r="S5" s="5">
        <f>SUM(R5/2)</f>
        <v>0.27750000000000002</v>
      </c>
      <c r="T5" s="8">
        <v>555765</v>
      </c>
      <c r="U5" s="8">
        <f t="shared" ref="U5:U68" si="0">SUM(T5/1000)</f>
        <v>555.76499999999999</v>
      </c>
      <c r="V5" s="5">
        <f>SUM(T5/4/200)</f>
        <v>694.70624999999995</v>
      </c>
      <c r="W5" s="5">
        <f t="shared" ref="W5:W68" si="1">SUM(V5/1000)</f>
        <v>0.69470624999999997</v>
      </c>
      <c r="X5" s="5">
        <f>SUM(W5/2)</f>
        <v>0.34735312499999998</v>
      </c>
    </row>
    <row r="6" spans="1:24" s="12" customFormat="1" ht="15" customHeight="1" x14ac:dyDescent="0.2">
      <c r="A6" s="10"/>
      <c r="B6" s="10">
        <f>SUM(B4:B5)</f>
        <v>30000</v>
      </c>
      <c r="C6" s="7">
        <f t="shared" ref="C6:C69" si="2">SUM(B6/4/200)</f>
        <v>37.5</v>
      </c>
      <c r="D6" s="11" t="s">
        <v>11</v>
      </c>
      <c r="E6" s="7">
        <v>37917</v>
      </c>
      <c r="F6" s="7">
        <f t="shared" ref="F6:F69" si="3">SUM(E6/4/200)</f>
        <v>47.396250000000002</v>
      </c>
      <c r="G6" s="7">
        <f t="shared" ref="G6:G69" si="4">SUM(F6/2)</f>
        <v>23.698125000000001</v>
      </c>
      <c r="H6" s="7">
        <v>0</v>
      </c>
      <c r="I6" s="7">
        <f t="shared" ref="I6:I69" si="5">SUM(H6/4/200)</f>
        <v>0</v>
      </c>
      <c r="J6" s="7">
        <f t="shared" ref="J6:J69" si="6">SUM(I6/2)</f>
        <v>0</v>
      </c>
      <c r="K6" s="7">
        <v>6624</v>
      </c>
      <c r="L6" s="7">
        <f t="shared" ref="L6:L69" si="7">SUM(K6/4/200)</f>
        <v>8.2799999999999994</v>
      </c>
      <c r="M6" s="7">
        <f t="shared" ref="M6:M69" si="8">SUM(L6/2)</f>
        <v>4.1399999999999997</v>
      </c>
      <c r="N6" s="7">
        <v>1269</v>
      </c>
      <c r="O6" s="12">
        <f t="shared" ref="O6:O69" si="9">SUM(N6/4/200)</f>
        <v>1.5862499999999999</v>
      </c>
      <c r="P6" s="12">
        <f t="shared" ref="P6:P69" si="10">SUM(O6/2)</f>
        <v>0.79312499999999997</v>
      </c>
      <c r="Q6" s="7">
        <v>684</v>
      </c>
      <c r="R6" s="12">
        <f t="shared" ref="R6:R69" si="11">SUM(Q6/4/200)</f>
        <v>0.85499999999999998</v>
      </c>
      <c r="S6" s="12">
        <f t="shared" ref="S6:S69" si="12">SUM(R6/2)</f>
        <v>0.42749999999999999</v>
      </c>
      <c r="T6" s="7">
        <v>793950</v>
      </c>
      <c r="U6" s="7">
        <f t="shared" si="0"/>
        <v>793.95</v>
      </c>
      <c r="V6" s="12">
        <f t="shared" ref="V6:V69" si="13">SUM(T6/4/200)</f>
        <v>992.4375</v>
      </c>
      <c r="W6" s="12">
        <f t="shared" si="1"/>
        <v>0.99243749999999997</v>
      </c>
      <c r="X6" s="12">
        <f t="shared" ref="X6:X69" si="14">SUM(W6/2)</f>
        <v>0.49621874999999999</v>
      </c>
    </row>
    <row r="7" spans="1:24" ht="15" customHeight="1" x14ac:dyDescent="0.2">
      <c r="A7" s="6" t="s">
        <v>848</v>
      </c>
      <c r="B7" s="3"/>
      <c r="C7" s="8"/>
      <c r="D7" s="4"/>
      <c r="E7" s="3"/>
      <c r="F7" s="8"/>
      <c r="G7" s="8"/>
      <c r="H7" s="3"/>
      <c r="I7" s="8"/>
      <c r="J7" s="8"/>
      <c r="K7" s="3"/>
      <c r="L7" s="8"/>
      <c r="M7" s="8"/>
      <c r="N7" s="3"/>
      <c r="Q7" s="3"/>
      <c r="T7" s="3"/>
      <c r="U7" s="8"/>
    </row>
    <row r="8" spans="1:24" s="12" customFormat="1" ht="15" customHeight="1" x14ac:dyDescent="0.2">
      <c r="A8" s="10"/>
      <c r="B8" s="10"/>
      <c r="C8" s="7"/>
      <c r="D8" s="11"/>
      <c r="E8" s="10">
        <v>0</v>
      </c>
      <c r="F8" s="7">
        <v>0</v>
      </c>
      <c r="G8" s="7">
        <f t="shared" si="4"/>
        <v>0</v>
      </c>
      <c r="H8" s="10">
        <v>0</v>
      </c>
      <c r="I8" s="7">
        <v>0</v>
      </c>
      <c r="J8" s="7">
        <v>0</v>
      </c>
      <c r="K8" s="10">
        <v>0</v>
      </c>
      <c r="L8" s="7">
        <v>0</v>
      </c>
      <c r="M8" s="7">
        <f t="shared" si="8"/>
        <v>0</v>
      </c>
      <c r="N8" s="10">
        <v>0</v>
      </c>
      <c r="O8" s="12">
        <v>0</v>
      </c>
      <c r="P8" s="12">
        <f t="shared" si="10"/>
        <v>0</v>
      </c>
      <c r="Q8" s="10">
        <v>0</v>
      </c>
      <c r="R8" s="12">
        <v>0</v>
      </c>
      <c r="S8" s="12">
        <f t="shared" si="12"/>
        <v>0</v>
      </c>
      <c r="T8" s="10">
        <v>0</v>
      </c>
      <c r="U8" s="7">
        <v>0</v>
      </c>
      <c r="V8" s="12">
        <v>0</v>
      </c>
      <c r="W8" s="12">
        <v>0</v>
      </c>
      <c r="X8" s="12">
        <f t="shared" si="14"/>
        <v>0</v>
      </c>
    </row>
    <row r="9" spans="1:24" ht="15" customHeight="1" x14ac:dyDescent="0.2">
      <c r="A9" s="6" t="s">
        <v>849</v>
      </c>
      <c r="B9" s="3"/>
      <c r="C9" s="8"/>
      <c r="D9" s="4"/>
      <c r="E9" s="3"/>
      <c r="F9" s="8"/>
      <c r="G9" s="8"/>
      <c r="H9" s="3"/>
      <c r="I9" s="8"/>
      <c r="J9" s="8"/>
      <c r="K9" s="3"/>
      <c r="L9" s="8"/>
      <c r="M9" s="8"/>
      <c r="N9" s="3"/>
      <c r="Q9" s="3"/>
      <c r="T9" s="3"/>
      <c r="U9" s="8"/>
    </row>
    <row r="10" spans="1:24" s="12" customFormat="1" ht="15" customHeight="1" x14ac:dyDescent="0.2">
      <c r="A10" s="10"/>
      <c r="B10" s="10"/>
      <c r="C10" s="7"/>
      <c r="D10" s="16"/>
      <c r="E10" s="7">
        <v>0</v>
      </c>
      <c r="F10" s="10">
        <v>0</v>
      </c>
      <c r="G10" s="7">
        <v>0</v>
      </c>
      <c r="H10" s="10">
        <v>0</v>
      </c>
      <c r="I10" s="7">
        <v>0</v>
      </c>
      <c r="J10" s="10">
        <v>0</v>
      </c>
      <c r="K10" s="7">
        <v>0</v>
      </c>
      <c r="L10" s="10">
        <v>0</v>
      </c>
      <c r="M10" s="7">
        <v>0</v>
      </c>
      <c r="N10" s="10">
        <v>0</v>
      </c>
      <c r="O10" s="7">
        <v>0</v>
      </c>
      <c r="P10" s="10">
        <v>0</v>
      </c>
      <c r="Q10" s="7">
        <v>0</v>
      </c>
      <c r="R10" s="10">
        <v>0</v>
      </c>
      <c r="S10" s="7">
        <v>0</v>
      </c>
      <c r="T10" s="10">
        <v>0</v>
      </c>
      <c r="U10" s="7">
        <v>0</v>
      </c>
      <c r="V10" s="10">
        <v>0</v>
      </c>
      <c r="W10" s="7">
        <v>0</v>
      </c>
      <c r="X10" s="10">
        <v>0</v>
      </c>
    </row>
    <row r="11" spans="1:24" ht="15" customHeight="1" x14ac:dyDescent="0.2">
      <c r="A11" s="6" t="s">
        <v>850</v>
      </c>
      <c r="B11" s="3"/>
      <c r="C11" s="8"/>
      <c r="D11" s="4"/>
      <c r="E11" s="3"/>
      <c r="F11" s="8"/>
      <c r="G11" s="8"/>
      <c r="H11" s="3"/>
      <c r="I11" s="8"/>
      <c r="J11" s="8"/>
      <c r="K11" s="3"/>
      <c r="L11" s="8"/>
      <c r="M11" s="8"/>
      <c r="N11" s="3"/>
      <c r="Q11" s="3"/>
      <c r="T11" s="3"/>
      <c r="U11" s="8"/>
    </row>
    <row r="12" spans="1:24" ht="15" customHeight="1" x14ac:dyDescent="0.15">
      <c r="A12" s="7" t="s">
        <v>32</v>
      </c>
      <c r="B12" s="8">
        <v>4750</v>
      </c>
      <c r="C12" s="8">
        <f t="shared" si="2"/>
        <v>5.9375</v>
      </c>
      <c r="D12" s="9" t="s">
        <v>424</v>
      </c>
      <c r="E12" s="8">
        <v>3643</v>
      </c>
      <c r="F12" s="8">
        <f t="shared" si="3"/>
        <v>4.55375</v>
      </c>
      <c r="G12" s="8">
        <f t="shared" si="4"/>
        <v>2.276875</v>
      </c>
      <c r="H12" s="8">
        <v>0</v>
      </c>
      <c r="I12" s="8">
        <f t="shared" si="5"/>
        <v>0</v>
      </c>
      <c r="J12" s="8">
        <f t="shared" si="6"/>
        <v>0</v>
      </c>
      <c r="K12" s="8">
        <v>836</v>
      </c>
      <c r="L12" s="8">
        <f t="shared" si="7"/>
        <v>1.0449999999999999</v>
      </c>
      <c r="M12" s="8">
        <f t="shared" si="8"/>
        <v>0.52249999999999996</v>
      </c>
      <c r="N12" s="8">
        <v>33.299999999999997</v>
      </c>
      <c r="O12" s="5">
        <f t="shared" si="9"/>
        <v>4.1624999999999995E-2</v>
      </c>
      <c r="P12" s="5">
        <f t="shared" si="10"/>
        <v>2.0812499999999998E-2</v>
      </c>
      <c r="Q12" s="8">
        <v>37.1</v>
      </c>
      <c r="R12" s="5">
        <f t="shared" si="11"/>
        <v>4.6375E-2</v>
      </c>
      <c r="S12" s="5">
        <f t="shared" si="12"/>
        <v>2.31875E-2</v>
      </c>
      <c r="T12" s="8">
        <v>8256</v>
      </c>
      <c r="U12" s="8">
        <f t="shared" si="0"/>
        <v>8.2560000000000002</v>
      </c>
      <c r="V12" s="5">
        <f t="shared" si="13"/>
        <v>10.32</v>
      </c>
      <c r="W12" s="5">
        <f t="shared" si="1"/>
        <v>1.0320000000000001E-2</v>
      </c>
      <c r="X12" s="5">
        <f t="shared" si="14"/>
        <v>5.1600000000000005E-3</v>
      </c>
    </row>
    <row r="13" spans="1:24" s="12" customFormat="1" ht="15" customHeight="1" x14ac:dyDescent="0.2">
      <c r="A13" s="10"/>
      <c r="B13" s="10"/>
      <c r="C13" s="7"/>
      <c r="D13" s="11" t="s">
        <v>11</v>
      </c>
      <c r="E13" s="7">
        <v>3643</v>
      </c>
      <c r="F13" s="7">
        <f t="shared" si="3"/>
        <v>4.55375</v>
      </c>
      <c r="G13" s="7">
        <f t="shared" si="4"/>
        <v>2.276875</v>
      </c>
      <c r="H13" s="7">
        <v>0</v>
      </c>
      <c r="I13" s="7">
        <f t="shared" si="5"/>
        <v>0</v>
      </c>
      <c r="J13" s="7">
        <f t="shared" si="6"/>
        <v>0</v>
      </c>
      <c r="K13" s="7">
        <v>836</v>
      </c>
      <c r="L13" s="7">
        <f t="shared" si="7"/>
        <v>1.0449999999999999</v>
      </c>
      <c r="M13" s="7">
        <f t="shared" si="8"/>
        <v>0.52249999999999996</v>
      </c>
      <c r="N13" s="7">
        <v>33.299999999999997</v>
      </c>
      <c r="O13" s="12">
        <f t="shared" si="9"/>
        <v>4.1624999999999995E-2</v>
      </c>
      <c r="P13" s="12">
        <f t="shared" si="10"/>
        <v>2.0812499999999998E-2</v>
      </c>
      <c r="Q13" s="7">
        <v>37.1</v>
      </c>
      <c r="R13" s="12">
        <f t="shared" si="11"/>
        <v>4.6375E-2</v>
      </c>
      <c r="S13" s="12">
        <f t="shared" si="12"/>
        <v>2.31875E-2</v>
      </c>
      <c r="T13" s="7">
        <v>8256</v>
      </c>
      <c r="U13" s="7">
        <f t="shared" si="0"/>
        <v>8.2560000000000002</v>
      </c>
      <c r="V13" s="12">
        <f t="shared" si="13"/>
        <v>10.32</v>
      </c>
      <c r="W13" s="12">
        <f t="shared" si="1"/>
        <v>1.0320000000000001E-2</v>
      </c>
      <c r="X13" s="12">
        <f t="shared" si="14"/>
        <v>5.1600000000000005E-3</v>
      </c>
    </row>
    <row r="14" spans="1:24" ht="15" customHeight="1" x14ac:dyDescent="0.2">
      <c r="A14" s="6" t="s">
        <v>851</v>
      </c>
      <c r="B14" s="3"/>
      <c r="C14" s="8"/>
      <c r="D14" s="4"/>
      <c r="E14" s="3"/>
      <c r="F14" s="8"/>
      <c r="G14" s="8"/>
      <c r="H14" s="3"/>
      <c r="I14" s="8"/>
      <c r="J14" s="8"/>
      <c r="K14" s="3"/>
      <c r="L14" s="8"/>
      <c r="M14" s="8"/>
      <c r="N14" s="3"/>
      <c r="Q14" s="3"/>
      <c r="T14" s="3"/>
      <c r="U14" s="8"/>
    </row>
    <row r="15" spans="1:24" ht="15" customHeight="1" x14ac:dyDescent="0.15">
      <c r="A15" s="7" t="s">
        <v>166</v>
      </c>
      <c r="B15" s="8">
        <v>1500</v>
      </c>
      <c r="C15" s="8">
        <f t="shared" si="2"/>
        <v>1.875</v>
      </c>
      <c r="D15" s="9" t="s">
        <v>541</v>
      </c>
      <c r="E15" s="8">
        <v>3749</v>
      </c>
      <c r="F15" s="8">
        <f t="shared" si="3"/>
        <v>4.6862500000000002</v>
      </c>
      <c r="G15" s="8">
        <f t="shared" si="4"/>
        <v>2.3431250000000001</v>
      </c>
      <c r="H15" s="8">
        <v>21.5</v>
      </c>
      <c r="I15" s="8">
        <f t="shared" si="5"/>
        <v>2.6875E-2</v>
      </c>
      <c r="J15" s="8">
        <f t="shared" si="6"/>
        <v>1.34375E-2</v>
      </c>
      <c r="K15" s="8">
        <v>234</v>
      </c>
      <c r="L15" s="8">
        <f t="shared" si="7"/>
        <v>0.29249999999999998</v>
      </c>
      <c r="M15" s="8">
        <f t="shared" si="8"/>
        <v>0.14624999999999999</v>
      </c>
      <c r="N15" s="8">
        <v>303</v>
      </c>
      <c r="O15" s="5">
        <f t="shared" si="9"/>
        <v>0.37874999999999998</v>
      </c>
      <c r="P15" s="5">
        <f t="shared" si="10"/>
        <v>0.18937499999999999</v>
      </c>
      <c r="Q15" s="8">
        <v>12.3</v>
      </c>
      <c r="R15" s="5">
        <f t="shared" si="11"/>
        <v>1.5375000000000002E-2</v>
      </c>
      <c r="S15" s="5">
        <f t="shared" si="12"/>
        <v>7.6875000000000008E-3</v>
      </c>
      <c r="T15" s="8">
        <v>14115</v>
      </c>
      <c r="U15" s="8">
        <f t="shared" si="0"/>
        <v>14.115</v>
      </c>
      <c r="V15" s="5">
        <f t="shared" si="13"/>
        <v>17.643750000000001</v>
      </c>
      <c r="W15" s="5">
        <f t="shared" si="1"/>
        <v>1.764375E-2</v>
      </c>
      <c r="X15" s="5">
        <f t="shared" si="14"/>
        <v>8.8218749999999999E-3</v>
      </c>
    </row>
    <row r="16" spans="1:24" ht="15" customHeight="1" x14ac:dyDescent="0.15">
      <c r="A16" s="7" t="s">
        <v>536</v>
      </c>
      <c r="B16" s="8">
        <v>3000</v>
      </c>
      <c r="C16" s="8">
        <f t="shared" si="2"/>
        <v>3.75</v>
      </c>
      <c r="D16" s="9" t="s">
        <v>537</v>
      </c>
      <c r="E16" s="8">
        <v>7713</v>
      </c>
      <c r="F16" s="8">
        <f t="shared" si="3"/>
        <v>9.6412499999999994</v>
      </c>
      <c r="G16" s="8">
        <f t="shared" si="4"/>
        <v>4.8206249999999997</v>
      </c>
      <c r="H16" s="8">
        <v>0</v>
      </c>
      <c r="I16" s="8">
        <f t="shared" si="5"/>
        <v>0</v>
      </c>
      <c r="J16" s="8">
        <f t="shared" si="6"/>
        <v>0</v>
      </c>
      <c r="K16" s="8">
        <v>558</v>
      </c>
      <c r="L16" s="8">
        <f t="shared" si="7"/>
        <v>0.69750000000000001</v>
      </c>
      <c r="M16" s="8">
        <f t="shared" si="8"/>
        <v>0.34875</v>
      </c>
      <c r="N16" s="8">
        <v>609</v>
      </c>
      <c r="O16" s="5">
        <f t="shared" si="9"/>
        <v>0.76124999999999998</v>
      </c>
      <c r="P16" s="5">
        <f t="shared" si="10"/>
        <v>0.38062499999999999</v>
      </c>
      <c r="Q16" s="8">
        <v>45</v>
      </c>
      <c r="R16" s="5">
        <f t="shared" si="11"/>
        <v>5.6250000000000001E-2</v>
      </c>
      <c r="S16" s="5">
        <f t="shared" si="12"/>
        <v>2.8125000000000001E-2</v>
      </c>
      <c r="T16" s="8">
        <v>28230</v>
      </c>
      <c r="U16" s="8">
        <f t="shared" si="0"/>
        <v>28.23</v>
      </c>
      <c r="V16" s="5">
        <f t="shared" si="13"/>
        <v>35.287500000000001</v>
      </c>
      <c r="W16" s="5">
        <f t="shared" si="1"/>
        <v>3.5287499999999999E-2</v>
      </c>
      <c r="X16" s="5">
        <f t="shared" si="14"/>
        <v>1.764375E-2</v>
      </c>
    </row>
    <row r="17" spans="1:24" ht="15" customHeight="1" x14ac:dyDescent="0.15">
      <c r="A17" s="7" t="s">
        <v>164</v>
      </c>
      <c r="B17" s="8">
        <v>1100</v>
      </c>
      <c r="C17" s="8">
        <f t="shared" si="2"/>
        <v>1.375</v>
      </c>
      <c r="D17" s="9" t="s">
        <v>540</v>
      </c>
      <c r="E17" s="8">
        <v>4571</v>
      </c>
      <c r="F17" s="8">
        <f t="shared" si="3"/>
        <v>5.7137500000000001</v>
      </c>
      <c r="G17" s="8">
        <f t="shared" si="4"/>
        <v>2.8568750000000001</v>
      </c>
      <c r="H17" s="8">
        <v>9.5</v>
      </c>
      <c r="I17" s="8">
        <f t="shared" si="5"/>
        <v>1.1875E-2</v>
      </c>
      <c r="J17" s="8">
        <f t="shared" si="6"/>
        <v>5.9375000000000001E-3</v>
      </c>
      <c r="K17" s="8">
        <v>398</v>
      </c>
      <c r="L17" s="8">
        <f t="shared" si="7"/>
        <v>0.4975</v>
      </c>
      <c r="M17" s="8">
        <f t="shared" si="8"/>
        <v>0.24875</v>
      </c>
      <c r="N17" s="8">
        <v>327</v>
      </c>
      <c r="O17" s="5">
        <f t="shared" si="9"/>
        <v>0.40875</v>
      </c>
      <c r="P17" s="5">
        <f t="shared" si="10"/>
        <v>0.204375</v>
      </c>
      <c r="Q17" s="8">
        <v>16.899999999999999</v>
      </c>
      <c r="R17" s="5">
        <f t="shared" si="11"/>
        <v>2.1124999999999998E-2</v>
      </c>
      <c r="S17" s="5">
        <f t="shared" si="12"/>
        <v>1.0562499999999999E-2</v>
      </c>
      <c r="T17" s="8">
        <v>11220</v>
      </c>
      <c r="U17" s="8">
        <f t="shared" si="0"/>
        <v>11.22</v>
      </c>
      <c r="V17" s="5">
        <f t="shared" si="13"/>
        <v>14.025</v>
      </c>
      <c r="W17" s="5">
        <f t="shared" si="1"/>
        <v>1.4025000000000001E-2</v>
      </c>
      <c r="X17" s="5">
        <f t="shared" si="14"/>
        <v>7.0125000000000005E-3</v>
      </c>
    </row>
    <row r="18" spans="1:24" s="12" customFormat="1" ht="15" customHeight="1" x14ac:dyDescent="0.2">
      <c r="A18" s="10"/>
      <c r="B18" s="10"/>
      <c r="C18" s="7"/>
      <c r="D18" s="11" t="s">
        <v>11</v>
      </c>
      <c r="E18" s="7">
        <v>16033</v>
      </c>
      <c r="F18" s="7">
        <f t="shared" si="3"/>
        <v>20.041250000000002</v>
      </c>
      <c r="G18" s="7">
        <f t="shared" si="4"/>
        <v>10.020625000000001</v>
      </c>
      <c r="H18" s="7">
        <v>30.9</v>
      </c>
      <c r="I18" s="7">
        <f t="shared" si="5"/>
        <v>3.8625E-2</v>
      </c>
      <c r="J18" s="7">
        <f t="shared" si="6"/>
        <v>1.93125E-2</v>
      </c>
      <c r="K18" s="7">
        <v>1190</v>
      </c>
      <c r="L18" s="7">
        <f t="shared" si="7"/>
        <v>1.4875</v>
      </c>
      <c r="M18" s="7">
        <f t="shared" si="8"/>
        <v>0.74375000000000002</v>
      </c>
      <c r="N18" s="7">
        <v>1239</v>
      </c>
      <c r="O18" s="12">
        <f t="shared" si="9"/>
        <v>1.5487500000000001</v>
      </c>
      <c r="P18" s="12">
        <f t="shared" si="10"/>
        <v>0.77437500000000004</v>
      </c>
      <c r="Q18" s="7">
        <v>74</v>
      </c>
      <c r="R18" s="12">
        <f t="shared" si="11"/>
        <v>9.2499999999999999E-2</v>
      </c>
      <c r="S18" s="12">
        <f t="shared" si="12"/>
        <v>4.6249999999999999E-2</v>
      </c>
      <c r="T18" s="7">
        <v>53565</v>
      </c>
      <c r="U18" s="7">
        <f t="shared" si="0"/>
        <v>53.564999999999998</v>
      </c>
      <c r="V18" s="12">
        <f t="shared" si="13"/>
        <v>66.956249999999997</v>
      </c>
      <c r="W18" s="12">
        <f t="shared" si="1"/>
        <v>6.6956249999999995E-2</v>
      </c>
      <c r="X18" s="12">
        <f t="shared" si="14"/>
        <v>3.3478124999999997E-2</v>
      </c>
    </row>
    <row r="19" spans="1:24" ht="15" customHeight="1" x14ac:dyDescent="0.2">
      <c r="A19" s="6" t="s">
        <v>852</v>
      </c>
      <c r="B19" s="3"/>
      <c r="C19" s="8"/>
      <c r="D19" s="4"/>
      <c r="E19" s="3"/>
      <c r="F19" s="8"/>
      <c r="G19" s="8"/>
      <c r="H19" s="3"/>
      <c r="I19" s="8"/>
      <c r="J19" s="8"/>
      <c r="K19" s="3"/>
      <c r="L19" s="8"/>
      <c r="M19" s="8"/>
      <c r="N19" s="3"/>
      <c r="Q19" s="3"/>
      <c r="T19" s="3"/>
      <c r="U19" s="8"/>
    </row>
    <row r="20" spans="1:24" ht="15" customHeight="1" x14ac:dyDescent="0.15">
      <c r="A20" s="7" t="s">
        <v>408</v>
      </c>
      <c r="B20" s="8">
        <v>750</v>
      </c>
      <c r="C20" s="8">
        <f t="shared" si="2"/>
        <v>0.9375</v>
      </c>
      <c r="D20" s="9" t="s">
        <v>409</v>
      </c>
      <c r="E20" s="8">
        <v>2505</v>
      </c>
      <c r="F20" s="8">
        <f t="shared" si="3"/>
        <v>3.1312500000000001</v>
      </c>
      <c r="G20" s="8">
        <f t="shared" si="4"/>
        <v>1.565625</v>
      </c>
      <c r="H20" s="8">
        <v>0</v>
      </c>
      <c r="I20" s="8">
        <f t="shared" si="5"/>
        <v>0</v>
      </c>
      <c r="J20" s="8">
        <f t="shared" si="6"/>
        <v>0</v>
      </c>
      <c r="K20" s="8">
        <v>120</v>
      </c>
      <c r="L20" s="8">
        <f t="shared" si="7"/>
        <v>0.15</v>
      </c>
      <c r="M20" s="8">
        <f t="shared" si="8"/>
        <v>7.4999999999999997E-2</v>
      </c>
      <c r="N20" s="8">
        <v>225</v>
      </c>
      <c r="O20" s="5">
        <f t="shared" si="9"/>
        <v>0.28125</v>
      </c>
      <c r="P20" s="5">
        <f t="shared" si="10"/>
        <v>0.140625</v>
      </c>
      <c r="Q20" s="8">
        <v>11.9</v>
      </c>
      <c r="R20" s="5">
        <f t="shared" si="11"/>
        <v>1.4875000000000001E-2</v>
      </c>
      <c r="S20" s="5">
        <f t="shared" si="12"/>
        <v>7.4375000000000005E-3</v>
      </c>
      <c r="T20" s="8">
        <v>4679</v>
      </c>
      <c r="U20" s="8">
        <f t="shared" si="0"/>
        <v>4.6790000000000003</v>
      </c>
      <c r="V20" s="5">
        <f t="shared" si="13"/>
        <v>5.8487499999999999</v>
      </c>
      <c r="W20" s="5">
        <f t="shared" si="1"/>
        <v>5.8487499999999998E-3</v>
      </c>
      <c r="X20" s="5">
        <f t="shared" si="14"/>
        <v>2.9243749999999999E-3</v>
      </c>
    </row>
    <row r="21" spans="1:24" ht="15" customHeight="1" x14ac:dyDescent="0.15">
      <c r="A21" s="7" t="s">
        <v>410</v>
      </c>
      <c r="B21" s="8">
        <v>2000</v>
      </c>
      <c r="C21" s="8">
        <f t="shared" si="2"/>
        <v>2.5</v>
      </c>
      <c r="D21" s="9" t="s">
        <v>411</v>
      </c>
      <c r="E21" s="8">
        <v>8346</v>
      </c>
      <c r="F21" s="8">
        <f t="shared" si="3"/>
        <v>10.432499999999999</v>
      </c>
      <c r="G21" s="8">
        <f t="shared" si="4"/>
        <v>5.2162499999999996</v>
      </c>
      <c r="H21" s="8">
        <v>44</v>
      </c>
      <c r="I21" s="8">
        <f t="shared" si="5"/>
        <v>5.5E-2</v>
      </c>
      <c r="J21" s="8">
        <f t="shared" si="6"/>
        <v>2.75E-2</v>
      </c>
      <c r="K21" s="8">
        <v>490</v>
      </c>
      <c r="L21" s="8">
        <f t="shared" si="7"/>
        <v>0.61250000000000004</v>
      </c>
      <c r="M21" s="8">
        <f t="shared" si="8"/>
        <v>0.30625000000000002</v>
      </c>
      <c r="N21" s="8">
        <v>690</v>
      </c>
      <c r="O21" s="5">
        <f t="shared" si="9"/>
        <v>0.86250000000000004</v>
      </c>
      <c r="P21" s="5">
        <f t="shared" si="10"/>
        <v>0.43125000000000002</v>
      </c>
      <c r="Q21" s="8">
        <v>23</v>
      </c>
      <c r="R21" s="5">
        <f t="shared" si="11"/>
        <v>2.8750000000000001E-2</v>
      </c>
      <c r="S21" s="5">
        <f t="shared" si="12"/>
        <v>1.4375000000000001E-2</v>
      </c>
      <c r="T21" s="8">
        <v>12476</v>
      </c>
      <c r="U21" s="8">
        <f t="shared" si="0"/>
        <v>12.476000000000001</v>
      </c>
      <c r="V21" s="5">
        <f t="shared" si="13"/>
        <v>15.595000000000001</v>
      </c>
      <c r="W21" s="5">
        <f t="shared" si="1"/>
        <v>1.5595000000000001E-2</v>
      </c>
      <c r="X21" s="5">
        <f t="shared" si="14"/>
        <v>7.7975000000000006E-3</v>
      </c>
    </row>
    <row r="22" spans="1:24" ht="15" customHeight="1" x14ac:dyDescent="0.15">
      <c r="A22" s="7" t="s">
        <v>7</v>
      </c>
      <c r="B22" s="8">
        <v>1000</v>
      </c>
      <c r="C22" s="8">
        <f t="shared" si="2"/>
        <v>1.25</v>
      </c>
      <c r="D22" s="9" t="s">
        <v>227</v>
      </c>
      <c r="E22" s="8">
        <v>1073</v>
      </c>
      <c r="F22" s="8">
        <f t="shared" si="3"/>
        <v>1.3412500000000001</v>
      </c>
      <c r="G22" s="8">
        <f t="shared" si="4"/>
        <v>0.67062500000000003</v>
      </c>
      <c r="H22" s="8">
        <v>10</v>
      </c>
      <c r="I22" s="8">
        <f t="shared" si="5"/>
        <v>1.2500000000000001E-2</v>
      </c>
      <c r="J22" s="8">
        <f t="shared" si="6"/>
        <v>6.2500000000000003E-3</v>
      </c>
      <c r="K22" s="8">
        <v>184</v>
      </c>
      <c r="L22" s="8">
        <f t="shared" si="7"/>
        <v>0.23</v>
      </c>
      <c r="M22" s="8">
        <f t="shared" si="8"/>
        <v>0.115</v>
      </c>
      <c r="N22" s="8">
        <v>33</v>
      </c>
      <c r="O22" s="5">
        <f t="shared" si="9"/>
        <v>4.1250000000000002E-2</v>
      </c>
      <c r="P22" s="5">
        <f t="shared" si="10"/>
        <v>2.0625000000000001E-2</v>
      </c>
      <c r="Q22" s="8">
        <v>5.0999999999999996</v>
      </c>
      <c r="R22" s="5">
        <f t="shared" si="11"/>
        <v>6.3749999999999996E-3</v>
      </c>
      <c r="S22" s="5">
        <f t="shared" si="12"/>
        <v>3.1874999999999998E-3</v>
      </c>
      <c r="T22" s="8">
        <v>6116</v>
      </c>
      <c r="U22" s="8">
        <f t="shared" si="0"/>
        <v>6.1159999999999997</v>
      </c>
      <c r="V22" s="5">
        <f t="shared" si="13"/>
        <v>7.6449999999999996</v>
      </c>
      <c r="W22" s="5">
        <f t="shared" si="1"/>
        <v>7.6449999999999999E-3</v>
      </c>
      <c r="X22" s="5">
        <f t="shared" si="14"/>
        <v>3.8224999999999999E-3</v>
      </c>
    </row>
    <row r="23" spans="1:24" s="12" customFormat="1" ht="15" customHeight="1" x14ac:dyDescent="0.2">
      <c r="A23" s="10"/>
      <c r="B23" s="10"/>
      <c r="C23" s="7"/>
      <c r="D23" s="11" t="s">
        <v>11</v>
      </c>
      <c r="E23" s="7">
        <v>11924</v>
      </c>
      <c r="F23" s="7">
        <v>14.904999999999999</v>
      </c>
      <c r="G23" s="7">
        <f t="shared" si="4"/>
        <v>7.4524999999999997</v>
      </c>
      <c r="H23" s="7">
        <v>54</v>
      </c>
      <c r="I23" s="7">
        <v>6.7500000000000004E-2</v>
      </c>
      <c r="J23" s="7">
        <f t="shared" si="6"/>
        <v>3.3750000000000002E-2</v>
      </c>
      <c r="K23" s="7">
        <v>794</v>
      </c>
      <c r="L23" s="7">
        <v>0.99250000000000005</v>
      </c>
      <c r="M23" s="7">
        <f t="shared" si="8"/>
        <v>0.49625000000000002</v>
      </c>
      <c r="N23" s="7">
        <v>948</v>
      </c>
      <c r="O23" s="7">
        <v>1.1850000000000001</v>
      </c>
      <c r="P23" s="12">
        <f t="shared" si="10"/>
        <v>0.59250000000000003</v>
      </c>
      <c r="Q23" s="7">
        <v>40</v>
      </c>
      <c r="R23" s="7">
        <v>0.05</v>
      </c>
      <c r="S23" s="12">
        <f t="shared" si="12"/>
        <v>2.5000000000000001E-2</v>
      </c>
      <c r="T23" s="7">
        <v>23271</v>
      </c>
      <c r="U23" s="7">
        <f t="shared" ref="U23:W23" si="15">SUM(U20:U22)</f>
        <v>23.271000000000001</v>
      </c>
      <c r="V23" s="7">
        <f t="shared" si="15"/>
        <v>29.088750000000001</v>
      </c>
      <c r="W23" s="7">
        <f t="shared" si="15"/>
        <v>2.908875E-2</v>
      </c>
      <c r="X23" s="12">
        <f t="shared" si="14"/>
        <v>1.4544375E-2</v>
      </c>
    </row>
    <row r="24" spans="1:24" ht="15" customHeight="1" x14ac:dyDescent="0.2">
      <c r="A24" s="6" t="s">
        <v>853</v>
      </c>
      <c r="B24" s="3"/>
      <c r="C24" s="8"/>
      <c r="D24" s="4"/>
      <c r="E24" s="3"/>
      <c r="F24" s="8"/>
      <c r="G24" s="8"/>
      <c r="H24" s="3"/>
      <c r="I24" s="8"/>
      <c r="J24" s="8"/>
      <c r="K24" s="3"/>
      <c r="L24" s="8"/>
      <c r="M24" s="8"/>
      <c r="N24" s="3"/>
      <c r="Q24" s="3"/>
      <c r="T24" s="3"/>
      <c r="U24" s="8"/>
    </row>
    <row r="25" spans="1:24" ht="15" customHeight="1" x14ac:dyDescent="0.15">
      <c r="A25" s="7" t="s">
        <v>420</v>
      </c>
      <c r="B25" s="8">
        <v>1900</v>
      </c>
      <c r="C25" s="8">
        <f t="shared" si="2"/>
        <v>2.375</v>
      </c>
      <c r="D25" s="9" t="s">
        <v>421</v>
      </c>
      <c r="E25" s="8">
        <v>1421</v>
      </c>
      <c r="F25" s="8">
        <f t="shared" si="3"/>
        <v>1.7762500000000001</v>
      </c>
      <c r="G25" s="8">
        <f t="shared" si="4"/>
        <v>0.88812500000000005</v>
      </c>
      <c r="H25" s="8">
        <v>0</v>
      </c>
      <c r="I25" s="8">
        <f t="shared" si="5"/>
        <v>0</v>
      </c>
      <c r="J25" s="8">
        <f t="shared" si="6"/>
        <v>0</v>
      </c>
      <c r="K25" s="8">
        <v>338</v>
      </c>
      <c r="L25" s="8">
        <f t="shared" si="7"/>
        <v>0.42249999999999999</v>
      </c>
      <c r="M25" s="8">
        <f t="shared" si="8"/>
        <v>0.21124999999999999</v>
      </c>
      <c r="N25" s="8">
        <v>7.6</v>
      </c>
      <c r="O25" s="5">
        <f t="shared" si="9"/>
        <v>9.4999999999999998E-3</v>
      </c>
      <c r="P25" s="5">
        <f t="shared" si="10"/>
        <v>4.7499999999999999E-3</v>
      </c>
      <c r="Q25" s="8">
        <v>6.5</v>
      </c>
      <c r="R25" s="5">
        <f t="shared" si="11"/>
        <v>8.1250000000000003E-3</v>
      </c>
      <c r="S25" s="5">
        <f t="shared" si="12"/>
        <v>4.0625000000000001E-3</v>
      </c>
      <c r="T25" s="8">
        <v>3751</v>
      </c>
      <c r="U25" s="8">
        <f t="shared" si="0"/>
        <v>3.7509999999999999</v>
      </c>
      <c r="V25" s="5">
        <f t="shared" si="13"/>
        <v>4.6887499999999998</v>
      </c>
      <c r="W25" s="5">
        <f t="shared" si="1"/>
        <v>4.6887499999999993E-3</v>
      </c>
      <c r="X25" s="5">
        <f t="shared" si="14"/>
        <v>2.3443749999999997E-3</v>
      </c>
    </row>
    <row r="26" spans="1:24" ht="15" customHeight="1" x14ac:dyDescent="0.15">
      <c r="A26" s="7" t="s">
        <v>28</v>
      </c>
      <c r="B26" s="8">
        <v>4800</v>
      </c>
      <c r="C26" s="8">
        <f t="shared" si="2"/>
        <v>6</v>
      </c>
      <c r="D26" s="9" t="s">
        <v>422</v>
      </c>
      <c r="E26" s="8">
        <v>10397</v>
      </c>
      <c r="F26" s="8">
        <f t="shared" si="3"/>
        <v>12.99625</v>
      </c>
      <c r="G26" s="8">
        <f t="shared" si="4"/>
        <v>6.4981249999999999</v>
      </c>
      <c r="H26" s="8">
        <v>0</v>
      </c>
      <c r="I26" s="8">
        <f t="shared" si="5"/>
        <v>0</v>
      </c>
      <c r="J26" s="8">
        <f t="shared" si="6"/>
        <v>0</v>
      </c>
      <c r="K26" s="8">
        <v>979</v>
      </c>
      <c r="L26" s="8">
        <f t="shared" si="7"/>
        <v>1.2237499999999999</v>
      </c>
      <c r="M26" s="8">
        <f t="shared" si="8"/>
        <v>0.61187499999999995</v>
      </c>
      <c r="N26" s="8">
        <v>720</v>
      </c>
      <c r="O26" s="5">
        <f t="shared" si="9"/>
        <v>0.9</v>
      </c>
      <c r="P26" s="5">
        <f t="shared" si="10"/>
        <v>0.45</v>
      </c>
      <c r="Q26" s="8">
        <v>16.7</v>
      </c>
      <c r="R26" s="5">
        <f t="shared" si="11"/>
        <v>2.0874999999999998E-2</v>
      </c>
      <c r="S26" s="5">
        <f t="shared" si="12"/>
        <v>1.0437499999999999E-2</v>
      </c>
      <c r="T26" s="8">
        <v>10526</v>
      </c>
      <c r="U26" s="8">
        <f t="shared" si="0"/>
        <v>10.526</v>
      </c>
      <c r="V26" s="5">
        <f t="shared" si="13"/>
        <v>13.157500000000001</v>
      </c>
      <c r="W26" s="5">
        <f t="shared" si="1"/>
        <v>1.3157500000000001E-2</v>
      </c>
      <c r="X26" s="5">
        <f t="shared" si="14"/>
        <v>6.5787500000000004E-3</v>
      </c>
    </row>
    <row r="27" spans="1:24" ht="15" customHeight="1" x14ac:dyDescent="0.15">
      <c r="A27" s="7" t="s">
        <v>31</v>
      </c>
      <c r="B27" s="8">
        <v>4250</v>
      </c>
      <c r="C27" s="8">
        <f t="shared" si="2"/>
        <v>5.3125</v>
      </c>
      <c r="D27" s="9" t="s">
        <v>423</v>
      </c>
      <c r="E27" s="8">
        <v>3205</v>
      </c>
      <c r="F27" s="8">
        <f t="shared" si="3"/>
        <v>4.0062499999999996</v>
      </c>
      <c r="G27" s="8">
        <f t="shared" si="4"/>
        <v>2.0031249999999998</v>
      </c>
      <c r="H27" s="8">
        <v>0</v>
      </c>
      <c r="I27" s="8">
        <f t="shared" si="5"/>
        <v>0</v>
      </c>
      <c r="J27" s="8">
        <f t="shared" si="6"/>
        <v>0</v>
      </c>
      <c r="K27" s="8">
        <v>744</v>
      </c>
      <c r="L27" s="8">
        <f t="shared" si="7"/>
        <v>0.93</v>
      </c>
      <c r="M27" s="8">
        <f t="shared" si="8"/>
        <v>0.46500000000000002</v>
      </c>
      <c r="N27" s="8">
        <v>25.5</v>
      </c>
      <c r="O27" s="5">
        <f t="shared" si="9"/>
        <v>3.1875000000000001E-2</v>
      </c>
      <c r="P27" s="5">
        <f t="shared" si="10"/>
        <v>1.59375E-2</v>
      </c>
      <c r="Q27" s="8">
        <v>9.1</v>
      </c>
      <c r="R27" s="5">
        <f t="shared" si="11"/>
        <v>1.1375E-2</v>
      </c>
      <c r="S27" s="5">
        <f t="shared" si="12"/>
        <v>5.6874999999999998E-3</v>
      </c>
      <c r="T27" s="8">
        <v>11824</v>
      </c>
      <c r="U27" s="8">
        <f t="shared" si="0"/>
        <v>11.824</v>
      </c>
      <c r="V27" s="5">
        <f t="shared" si="13"/>
        <v>14.78</v>
      </c>
      <c r="W27" s="5">
        <f t="shared" si="1"/>
        <v>1.478E-2</v>
      </c>
      <c r="X27" s="5">
        <f t="shared" si="14"/>
        <v>7.3899999999999999E-3</v>
      </c>
    </row>
    <row r="28" spans="1:24" ht="15" customHeight="1" x14ac:dyDescent="0.15">
      <c r="A28" s="7" t="s">
        <v>34</v>
      </c>
      <c r="B28" s="8">
        <v>4000</v>
      </c>
      <c r="C28" s="8">
        <f t="shared" si="2"/>
        <v>5</v>
      </c>
      <c r="D28" s="9" t="s">
        <v>425</v>
      </c>
      <c r="E28" s="8">
        <v>3669</v>
      </c>
      <c r="F28" s="8">
        <f t="shared" si="3"/>
        <v>4.5862499999999997</v>
      </c>
      <c r="G28" s="8">
        <f t="shared" si="4"/>
        <v>2.2931249999999999</v>
      </c>
      <c r="H28" s="8">
        <v>0</v>
      </c>
      <c r="I28" s="8">
        <f t="shared" si="5"/>
        <v>0</v>
      </c>
      <c r="J28" s="8">
        <f t="shared" si="6"/>
        <v>0</v>
      </c>
      <c r="K28" s="8">
        <v>737</v>
      </c>
      <c r="L28" s="8">
        <f t="shared" si="7"/>
        <v>0.92125000000000001</v>
      </c>
      <c r="M28" s="8">
        <f t="shared" si="8"/>
        <v>0.46062500000000001</v>
      </c>
      <c r="N28" s="8">
        <v>80</v>
      </c>
      <c r="O28" s="5">
        <f t="shared" si="9"/>
        <v>0.1</v>
      </c>
      <c r="P28" s="5">
        <f t="shared" si="10"/>
        <v>0.05</v>
      </c>
      <c r="Q28" s="8">
        <v>13.1</v>
      </c>
      <c r="R28" s="5">
        <f t="shared" si="11"/>
        <v>1.6375000000000001E-2</v>
      </c>
      <c r="S28" s="5">
        <f t="shared" si="12"/>
        <v>8.1875000000000003E-3</v>
      </c>
      <c r="T28" s="8">
        <v>26096</v>
      </c>
      <c r="U28" s="8">
        <f t="shared" si="0"/>
        <v>26.096</v>
      </c>
      <c r="V28" s="5">
        <f t="shared" si="13"/>
        <v>32.619999999999997</v>
      </c>
      <c r="W28" s="5">
        <f t="shared" si="1"/>
        <v>3.2619999999999996E-2</v>
      </c>
      <c r="X28" s="5">
        <f t="shared" si="14"/>
        <v>1.6309999999999998E-2</v>
      </c>
    </row>
    <row r="29" spans="1:24" s="12" customFormat="1" ht="15" customHeight="1" x14ac:dyDescent="0.2">
      <c r="A29" s="10"/>
      <c r="B29" s="10"/>
      <c r="C29" s="7"/>
      <c r="D29" s="11" t="s">
        <v>11</v>
      </c>
      <c r="E29" s="7">
        <v>18691</v>
      </c>
      <c r="F29" s="7">
        <f t="shared" si="3"/>
        <v>23.36375</v>
      </c>
      <c r="G29" s="7">
        <f t="shared" si="4"/>
        <v>11.681875</v>
      </c>
      <c r="H29" s="7">
        <v>0</v>
      </c>
      <c r="I29" s="7">
        <f t="shared" si="5"/>
        <v>0</v>
      </c>
      <c r="J29" s="7">
        <f t="shared" si="6"/>
        <v>0</v>
      </c>
      <c r="K29" s="7">
        <v>2798</v>
      </c>
      <c r="L29" s="7">
        <f t="shared" si="7"/>
        <v>3.4975000000000001</v>
      </c>
      <c r="M29" s="7">
        <f t="shared" si="8"/>
        <v>1.74875</v>
      </c>
      <c r="N29" s="7">
        <v>833</v>
      </c>
      <c r="O29" s="12">
        <f t="shared" si="9"/>
        <v>1.04125</v>
      </c>
      <c r="P29" s="12">
        <f t="shared" si="10"/>
        <v>0.520625</v>
      </c>
      <c r="Q29" s="7">
        <v>45</v>
      </c>
      <c r="R29" s="12">
        <f t="shared" si="11"/>
        <v>5.6250000000000001E-2</v>
      </c>
      <c r="S29" s="12">
        <f t="shared" si="12"/>
        <v>2.8125000000000001E-2</v>
      </c>
      <c r="T29" s="7">
        <v>52197</v>
      </c>
      <c r="U29" s="7">
        <f t="shared" si="0"/>
        <v>52.197000000000003</v>
      </c>
      <c r="V29" s="12">
        <f t="shared" si="13"/>
        <v>65.246250000000003</v>
      </c>
      <c r="W29" s="12">
        <f t="shared" si="1"/>
        <v>6.5246250000000006E-2</v>
      </c>
      <c r="X29" s="12">
        <f t="shared" si="14"/>
        <v>3.2623125000000003E-2</v>
      </c>
    </row>
    <row r="30" spans="1:24" ht="15" customHeight="1" x14ac:dyDescent="0.2">
      <c r="A30" s="6" t="s">
        <v>891</v>
      </c>
      <c r="B30" s="3"/>
      <c r="C30" s="8"/>
      <c r="D30" s="4"/>
      <c r="E30" s="3"/>
      <c r="F30" s="8"/>
      <c r="G30" s="8"/>
      <c r="H30" s="3"/>
      <c r="I30" s="8"/>
      <c r="J30" s="8">
        <f t="shared" si="6"/>
        <v>0</v>
      </c>
      <c r="K30" s="3"/>
      <c r="L30" s="8"/>
      <c r="M30" s="8"/>
      <c r="N30" s="3"/>
      <c r="Q30" s="3"/>
      <c r="T30" s="3"/>
      <c r="U30" s="8"/>
    </row>
    <row r="31" spans="1:24" ht="15" customHeight="1" x14ac:dyDescent="0.15">
      <c r="A31" s="7" t="s">
        <v>414</v>
      </c>
      <c r="B31" s="8">
        <v>17000</v>
      </c>
      <c r="C31" s="8">
        <f t="shared" si="2"/>
        <v>21.25</v>
      </c>
      <c r="D31" s="9" t="s">
        <v>415</v>
      </c>
      <c r="E31" s="8">
        <v>50150</v>
      </c>
      <c r="F31" s="8">
        <f t="shared" si="3"/>
        <v>62.6875</v>
      </c>
      <c r="G31" s="8">
        <f t="shared" si="4"/>
        <v>31.34375</v>
      </c>
      <c r="H31" s="8">
        <v>0</v>
      </c>
      <c r="I31" s="8">
        <f t="shared" si="5"/>
        <v>0</v>
      </c>
      <c r="J31" s="8">
        <f t="shared" si="6"/>
        <v>0</v>
      </c>
      <c r="K31" s="8">
        <v>3893</v>
      </c>
      <c r="L31" s="8">
        <f t="shared" si="7"/>
        <v>4.86625</v>
      </c>
      <c r="M31" s="8">
        <f t="shared" si="8"/>
        <v>2.433125</v>
      </c>
      <c r="N31" s="8">
        <v>3842</v>
      </c>
      <c r="O31" s="5">
        <f t="shared" si="9"/>
        <v>4.8025000000000002</v>
      </c>
      <c r="P31" s="5">
        <f t="shared" si="10"/>
        <v>2.4012500000000001</v>
      </c>
      <c r="Q31" s="8">
        <v>62</v>
      </c>
      <c r="R31" s="5">
        <f t="shared" si="11"/>
        <v>7.7499999999999999E-2</v>
      </c>
      <c r="S31" s="5">
        <f t="shared" si="12"/>
        <v>3.875E-2</v>
      </c>
      <c r="T31" s="8">
        <v>56613</v>
      </c>
      <c r="U31" s="8">
        <f t="shared" si="0"/>
        <v>56.613</v>
      </c>
      <c r="V31" s="5">
        <f t="shared" si="13"/>
        <v>70.766249999999999</v>
      </c>
      <c r="W31" s="5">
        <f t="shared" si="1"/>
        <v>7.0766250000000003E-2</v>
      </c>
      <c r="X31" s="5">
        <f t="shared" si="14"/>
        <v>3.5383125000000001E-2</v>
      </c>
    </row>
    <row r="32" spans="1:24" ht="15" customHeight="1" x14ac:dyDescent="0.15">
      <c r="A32" s="7" t="s">
        <v>16</v>
      </c>
      <c r="B32" s="8">
        <v>500</v>
      </c>
      <c r="C32" s="8">
        <f t="shared" si="2"/>
        <v>0.625</v>
      </c>
      <c r="D32" s="9" t="s">
        <v>417</v>
      </c>
      <c r="E32" s="8">
        <v>82</v>
      </c>
      <c r="F32" s="8">
        <f t="shared" si="3"/>
        <v>0.10249999999999999</v>
      </c>
      <c r="G32" s="8">
        <f t="shared" si="4"/>
        <v>5.1249999999999997E-2</v>
      </c>
      <c r="H32" s="8">
        <v>0</v>
      </c>
      <c r="I32" s="8">
        <f t="shared" si="5"/>
        <v>0</v>
      </c>
      <c r="J32" s="8">
        <f t="shared" si="6"/>
        <v>0</v>
      </c>
      <c r="K32" s="8">
        <v>11.3</v>
      </c>
      <c r="L32" s="8">
        <f t="shared" si="7"/>
        <v>1.4125E-2</v>
      </c>
      <c r="M32" s="8">
        <f t="shared" si="8"/>
        <v>7.0625000000000002E-3</v>
      </c>
      <c r="N32" s="8">
        <v>4.0999999999999996</v>
      </c>
      <c r="O32" s="5">
        <f t="shared" si="9"/>
        <v>5.1249999999999993E-3</v>
      </c>
      <c r="P32" s="5">
        <f t="shared" si="10"/>
        <v>2.5624999999999997E-3</v>
      </c>
      <c r="Q32" s="8">
        <v>1.0500000000000001E-2</v>
      </c>
      <c r="R32" s="5">
        <f t="shared" si="11"/>
        <v>1.3125000000000001E-5</v>
      </c>
      <c r="S32" s="5">
        <f t="shared" si="12"/>
        <v>6.5625000000000003E-6</v>
      </c>
      <c r="T32" s="8">
        <v>0</v>
      </c>
      <c r="U32" s="8">
        <f t="shared" si="0"/>
        <v>0</v>
      </c>
      <c r="V32" s="5">
        <f t="shared" si="13"/>
        <v>0</v>
      </c>
      <c r="W32" s="5">
        <f t="shared" si="1"/>
        <v>0</v>
      </c>
      <c r="X32" s="5">
        <f t="shared" si="14"/>
        <v>0</v>
      </c>
    </row>
    <row r="33" spans="1:24" ht="15" customHeight="1" x14ac:dyDescent="0.15">
      <c r="A33" s="7" t="s">
        <v>18</v>
      </c>
      <c r="B33" s="8">
        <v>44900</v>
      </c>
      <c r="C33" s="8">
        <f t="shared" si="2"/>
        <v>56.125</v>
      </c>
      <c r="D33" s="9" t="s">
        <v>418</v>
      </c>
      <c r="E33" s="8">
        <v>47549</v>
      </c>
      <c r="F33" s="8">
        <f t="shared" si="3"/>
        <v>59.436250000000001</v>
      </c>
      <c r="G33" s="8">
        <f t="shared" si="4"/>
        <v>29.718125000000001</v>
      </c>
      <c r="H33" s="8">
        <v>0</v>
      </c>
      <c r="I33" s="8">
        <f t="shared" si="5"/>
        <v>0</v>
      </c>
      <c r="J33" s="8">
        <f t="shared" si="6"/>
        <v>0</v>
      </c>
      <c r="K33" s="8">
        <v>10776</v>
      </c>
      <c r="L33" s="8">
        <f t="shared" si="7"/>
        <v>13.47</v>
      </c>
      <c r="M33" s="8">
        <f t="shared" si="8"/>
        <v>6.7350000000000003</v>
      </c>
      <c r="N33" s="8">
        <v>494</v>
      </c>
      <c r="O33" s="5">
        <f t="shared" si="9"/>
        <v>0.61750000000000005</v>
      </c>
      <c r="P33" s="5">
        <f t="shared" si="10"/>
        <v>0.30875000000000002</v>
      </c>
      <c r="Q33" s="8">
        <v>117</v>
      </c>
      <c r="R33" s="5">
        <f t="shared" si="11"/>
        <v>0.14624999999999999</v>
      </c>
      <c r="S33" s="5">
        <f t="shared" si="12"/>
        <v>7.3124999999999996E-2</v>
      </c>
      <c r="T33" s="8">
        <v>149526</v>
      </c>
      <c r="U33" s="8">
        <f t="shared" si="0"/>
        <v>149.52600000000001</v>
      </c>
      <c r="V33" s="5">
        <f t="shared" si="13"/>
        <v>186.9075</v>
      </c>
      <c r="W33" s="5">
        <f t="shared" si="1"/>
        <v>0.1869075</v>
      </c>
      <c r="X33" s="5">
        <f t="shared" si="14"/>
        <v>9.3453750000000002E-2</v>
      </c>
    </row>
    <row r="34" spans="1:24" ht="15" customHeight="1" x14ac:dyDescent="0.15">
      <c r="A34" s="7" t="s">
        <v>20</v>
      </c>
      <c r="B34" s="8">
        <v>4000</v>
      </c>
      <c r="C34" s="8">
        <f t="shared" si="2"/>
        <v>5</v>
      </c>
      <c r="D34" s="9" t="s">
        <v>419</v>
      </c>
      <c r="E34" s="8">
        <v>7792</v>
      </c>
      <c r="F34" s="8">
        <f t="shared" si="3"/>
        <v>9.74</v>
      </c>
      <c r="G34" s="8">
        <f t="shared" si="4"/>
        <v>4.87</v>
      </c>
      <c r="H34" s="8">
        <v>0</v>
      </c>
      <c r="I34" s="8">
        <f t="shared" si="5"/>
        <v>0</v>
      </c>
      <c r="J34" s="8">
        <f t="shared" si="6"/>
        <v>0</v>
      </c>
      <c r="K34" s="8">
        <v>1012</v>
      </c>
      <c r="L34" s="8">
        <f t="shared" si="7"/>
        <v>1.2649999999999999</v>
      </c>
      <c r="M34" s="8">
        <f t="shared" si="8"/>
        <v>0.63249999999999995</v>
      </c>
      <c r="N34" s="8">
        <v>416</v>
      </c>
      <c r="O34" s="5">
        <f t="shared" si="9"/>
        <v>0.52</v>
      </c>
      <c r="P34" s="5">
        <f t="shared" si="10"/>
        <v>0.26</v>
      </c>
      <c r="Q34" s="8">
        <v>16.399999999999999</v>
      </c>
      <c r="R34" s="5">
        <f t="shared" si="11"/>
        <v>2.0499999999999997E-2</v>
      </c>
      <c r="S34" s="5">
        <f t="shared" si="12"/>
        <v>1.0249999999999999E-2</v>
      </c>
      <c r="T34" s="8">
        <v>17300</v>
      </c>
      <c r="U34" s="8">
        <f t="shared" si="0"/>
        <v>17.3</v>
      </c>
      <c r="V34" s="5">
        <f t="shared" si="13"/>
        <v>21.625</v>
      </c>
      <c r="W34" s="5">
        <f t="shared" si="1"/>
        <v>2.1624999999999998E-2</v>
      </c>
      <c r="X34" s="5">
        <f t="shared" si="14"/>
        <v>1.0812499999999999E-2</v>
      </c>
    </row>
    <row r="35" spans="1:24" s="12" customFormat="1" ht="15" customHeight="1" x14ac:dyDescent="0.2">
      <c r="A35" s="10"/>
      <c r="B35" s="10"/>
      <c r="C35" s="7"/>
      <c r="D35" s="11" t="s">
        <v>11</v>
      </c>
      <c r="E35" s="7">
        <v>105573</v>
      </c>
      <c r="F35" s="7">
        <f t="shared" si="3"/>
        <v>131.96625</v>
      </c>
      <c r="G35" s="7">
        <f t="shared" si="4"/>
        <v>65.983125000000001</v>
      </c>
      <c r="H35" s="7">
        <v>0</v>
      </c>
      <c r="I35" s="7">
        <f t="shared" si="5"/>
        <v>0</v>
      </c>
      <c r="J35" s="7">
        <f t="shared" si="6"/>
        <v>0</v>
      </c>
      <c r="K35" s="7">
        <v>15692</v>
      </c>
      <c r="L35" s="7">
        <f t="shared" si="7"/>
        <v>19.614999999999998</v>
      </c>
      <c r="M35" s="7">
        <f t="shared" si="8"/>
        <v>9.8074999999999992</v>
      </c>
      <c r="N35" s="7">
        <v>4756</v>
      </c>
      <c r="O35" s="12">
        <f t="shared" si="9"/>
        <v>5.9450000000000003</v>
      </c>
      <c r="P35" s="12">
        <f t="shared" si="10"/>
        <v>2.9725000000000001</v>
      </c>
      <c r="Q35" s="7">
        <v>195</v>
      </c>
      <c r="R35" s="12">
        <f t="shared" si="11"/>
        <v>0.24374999999999999</v>
      </c>
      <c r="S35" s="12">
        <f t="shared" si="12"/>
        <v>0.121875</v>
      </c>
      <c r="T35" s="7">
        <v>223439</v>
      </c>
      <c r="U35" s="7">
        <f t="shared" si="0"/>
        <v>223.43899999999999</v>
      </c>
      <c r="V35" s="12">
        <f t="shared" si="13"/>
        <v>279.29874999999998</v>
      </c>
      <c r="W35" s="12">
        <f t="shared" si="1"/>
        <v>0.27929874999999998</v>
      </c>
      <c r="X35" s="12">
        <f t="shared" si="14"/>
        <v>0.13964937499999999</v>
      </c>
    </row>
    <row r="36" spans="1:24" ht="15" customHeight="1" x14ac:dyDescent="0.2">
      <c r="A36" s="6" t="s">
        <v>854</v>
      </c>
      <c r="B36" s="3"/>
      <c r="C36" s="8"/>
      <c r="D36" s="4"/>
      <c r="E36" s="3"/>
      <c r="F36" s="8"/>
      <c r="G36" s="8"/>
      <c r="H36" s="3"/>
      <c r="I36" s="8"/>
      <c r="J36" s="8"/>
      <c r="K36" s="3"/>
      <c r="L36" s="8"/>
      <c r="M36" s="8"/>
      <c r="N36" s="3"/>
      <c r="Q36" s="3"/>
      <c r="T36" s="3"/>
      <c r="U36" s="8"/>
    </row>
    <row r="37" spans="1:24" ht="15" customHeight="1" x14ac:dyDescent="0.15">
      <c r="A37" s="7" t="s">
        <v>15</v>
      </c>
      <c r="B37" s="8">
        <v>13700</v>
      </c>
      <c r="C37" s="8">
        <f t="shared" si="2"/>
        <v>17.125</v>
      </c>
      <c r="D37" s="9" t="s">
        <v>416</v>
      </c>
      <c r="E37" s="8">
        <v>18002</v>
      </c>
      <c r="F37" s="8">
        <f t="shared" si="3"/>
        <v>22.502500000000001</v>
      </c>
      <c r="G37" s="8">
        <f t="shared" si="4"/>
        <v>11.251250000000001</v>
      </c>
      <c r="H37" s="8">
        <v>0</v>
      </c>
      <c r="I37" s="8">
        <f t="shared" si="5"/>
        <v>0</v>
      </c>
      <c r="J37" s="8">
        <f t="shared" si="6"/>
        <v>0</v>
      </c>
      <c r="K37" s="8">
        <v>1726</v>
      </c>
      <c r="L37" s="8">
        <f t="shared" si="7"/>
        <v>2.1575000000000002</v>
      </c>
      <c r="M37" s="8">
        <f t="shared" si="8"/>
        <v>1.0787500000000001</v>
      </c>
      <c r="N37" s="8">
        <v>1233</v>
      </c>
      <c r="O37" s="5">
        <f t="shared" si="9"/>
        <v>1.54125</v>
      </c>
      <c r="P37" s="5">
        <f t="shared" si="10"/>
        <v>0.770625</v>
      </c>
      <c r="Q37" s="8">
        <v>47</v>
      </c>
      <c r="R37" s="5">
        <f t="shared" si="11"/>
        <v>5.8749999999999997E-2</v>
      </c>
      <c r="S37" s="5">
        <f t="shared" si="12"/>
        <v>2.9374999999999998E-2</v>
      </c>
      <c r="T37" s="8">
        <v>49758</v>
      </c>
      <c r="U37" s="8">
        <f t="shared" si="0"/>
        <v>49.758000000000003</v>
      </c>
      <c r="V37" s="5">
        <f t="shared" si="13"/>
        <v>62.197499999999998</v>
      </c>
      <c r="W37" s="5">
        <f t="shared" si="1"/>
        <v>6.2197499999999996E-2</v>
      </c>
      <c r="X37" s="5">
        <f t="shared" si="14"/>
        <v>3.1098749999999998E-2</v>
      </c>
    </row>
    <row r="38" spans="1:24" s="12" customFormat="1" ht="15" customHeight="1" x14ac:dyDescent="0.2">
      <c r="A38" s="10"/>
      <c r="B38" s="10"/>
      <c r="C38" s="7"/>
      <c r="D38" s="11" t="s">
        <v>11</v>
      </c>
      <c r="E38" s="7">
        <v>18002</v>
      </c>
      <c r="F38" s="7">
        <f t="shared" si="3"/>
        <v>22.502500000000001</v>
      </c>
      <c r="G38" s="7">
        <f t="shared" si="4"/>
        <v>11.251250000000001</v>
      </c>
      <c r="H38" s="7">
        <v>0</v>
      </c>
      <c r="I38" s="7">
        <f t="shared" si="5"/>
        <v>0</v>
      </c>
      <c r="J38" s="7">
        <f t="shared" si="6"/>
        <v>0</v>
      </c>
      <c r="K38" s="7">
        <v>1726</v>
      </c>
      <c r="L38" s="7">
        <f t="shared" si="7"/>
        <v>2.1575000000000002</v>
      </c>
      <c r="M38" s="7">
        <f t="shared" si="8"/>
        <v>1.0787500000000001</v>
      </c>
      <c r="N38" s="7">
        <v>1233</v>
      </c>
      <c r="O38" s="12">
        <f t="shared" si="9"/>
        <v>1.54125</v>
      </c>
      <c r="P38" s="12">
        <f t="shared" si="10"/>
        <v>0.770625</v>
      </c>
      <c r="Q38" s="7">
        <v>47</v>
      </c>
      <c r="R38" s="12">
        <f t="shared" si="11"/>
        <v>5.8749999999999997E-2</v>
      </c>
      <c r="S38" s="12">
        <f t="shared" si="12"/>
        <v>2.9374999999999998E-2</v>
      </c>
      <c r="T38" s="7">
        <v>49758</v>
      </c>
      <c r="U38" s="7">
        <f t="shared" si="0"/>
        <v>49.758000000000003</v>
      </c>
      <c r="V38" s="12">
        <f t="shared" si="13"/>
        <v>62.197499999999998</v>
      </c>
      <c r="W38" s="12">
        <f t="shared" si="1"/>
        <v>6.2197499999999996E-2</v>
      </c>
      <c r="X38" s="12">
        <f t="shared" si="14"/>
        <v>3.1098749999999998E-2</v>
      </c>
    </row>
    <row r="39" spans="1:24" ht="15" customHeight="1" x14ac:dyDescent="0.2">
      <c r="A39" s="6" t="s">
        <v>855</v>
      </c>
      <c r="B39" s="3"/>
      <c r="C39" s="8"/>
      <c r="D39" s="4"/>
      <c r="E39" s="3"/>
      <c r="F39" s="8"/>
      <c r="G39" s="8"/>
      <c r="H39" s="3"/>
      <c r="I39" s="8"/>
      <c r="J39" s="8"/>
      <c r="K39" s="3"/>
      <c r="L39" s="8"/>
      <c r="M39" s="8"/>
      <c r="N39" s="3"/>
      <c r="Q39" s="3"/>
      <c r="T39" s="3"/>
      <c r="U39" s="8"/>
    </row>
    <row r="40" spans="1:24" s="12" customFormat="1" ht="15" customHeight="1" x14ac:dyDescent="0.2">
      <c r="A40" s="10"/>
      <c r="B40" s="10"/>
      <c r="C40" s="7"/>
      <c r="D40" s="11" t="s">
        <v>11</v>
      </c>
      <c r="E40" s="10">
        <v>0</v>
      </c>
      <c r="F40" s="7">
        <v>0</v>
      </c>
      <c r="G40" s="10">
        <v>0</v>
      </c>
      <c r="H40" s="7">
        <v>0</v>
      </c>
      <c r="I40" s="10">
        <v>0</v>
      </c>
      <c r="J40" s="7">
        <v>0</v>
      </c>
      <c r="K40" s="10">
        <v>0</v>
      </c>
      <c r="L40" s="7">
        <v>0</v>
      </c>
      <c r="M40" s="10">
        <v>0</v>
      </c>
      <c r="N40" s="7">
        <v>0</v>
      </c>
      <c r="O40" s="10">
        <v>0</v>
      </c>
      <c r="P40" s="7">
        <v>0</v>
      </c>
      <c r="Q40" s="10">
        <v>0</v>
      </c>
      <c r="R40" s="7">
        <v>0</v>
      </c>
      <c r="S40" s="10">
        <v>0</v>
      </c>
      <c r="T40" s="7">
        <v>0</v>
      </c>
      <c r="U40" s="10">
        <v>0</v>
      </c>
      <c r="V40" s="7">
        <v>0</v>
      </c>
      <c r="W40" s="10">
        <v>0</v>
      </c>
      <c r="X40" s="7">
        <v>0</v>
      </c>
    </row>
    <row r="41" spans="1:24" ht="15" customHeight="1" x14ac:dyDescent="0.2">
      <c r="A41" s="6" t="s">
        <v>856</v>
      </c>
      <c r="B41" s="3"/>
      <c r="C41" s="8"/>
      <c r="D41" s="4"/>
      <c r="E41" s="3"/>
      <c r="F41" s="8"/>
      <c r="G41" s="8"/>
      <c r="H41" s="3"/>
      <c r="I41" s="8"/>
      <c r="J41" s="8"/>
      <c r="K41" s="3"/>
      <c r="L41" s="8"/>
      <c r="M41" s="8"/>
      <c r="N41" s="3"/>
      <c r="Q41" s="3"/>
      <c r="T41" s="3"/>
      <c r="U41" s="8"/>
    </row>
    <row r="42" spans="1:24" ht="15" customHeight="1" x14ac:dyDescent="0.15">
      <c r="A42" s="7" t="s">
        <v>208</v>
      </c>
      <c r="B42" s="8">
        <v>3500</v>
      </c>
      <c r="C42" s="8">
        <f t="shared" si="2"/>
        <v>4.375</v>
      </c>
      <c r="D42" s="9" t="s">
        <v>658</v>
      </c>
      <c r="E42" s="8">
        <v>21217</v>
      </c>
      <c r="F42" s="8">
        <f t="shared" si="3"/>
        <v>26.521249999999998</v>
      </c>
      <c r="G42" s="8">
        <f t="shared" si="4"/>
        <v>13.260624999999999</v>
      </c>
      <c r="H42" s="8">
        <v>427</v>
      </c>
      <c r="I42" s="8">
        <f t="shared" si="5"/>
        <v>0.53374999999999995</v>
      </c>
      <c r="J42" s="8">
        <f t="shared" si="6"/>
        <v>0.26687499999999997</v>
      </c>
      <c r="K42" s="8">
        <v>798</v>
      </c>
      <c r="L42" s="8">
        <f t="shared" si="7"/>
        <v>0.99750000000000005</v>
      </c>
      <c r="M42" s="8">
        <f t="shared" si="8"/>
        <v>0.49875000000000003</v>
      </c>
      <c r="N42" s="8">
        <v>1813</v>
      </c>
      <c r="O42" s="5">
        <f t="shared" si="9"/>
        <v>2.2662499999999999</v>
      </c>
      <c r="P42" s="5">
        <f t="shared" si="10"/>
        <v>1.1331249999999999</v>
      </c>
      <c r="Q42" s="8">
        <v>2.9</v>
      </c>
      <c r="R42" s="5">
        <f t="shared" si="11"/>
        <v>3.6249999999999998E-3</v>
      </c>
      <c r="S42" s="5">
        <f t="shared" si="12"/>
        <v>1.8124999999999999E-3</v>
      </c>
      <c r="T42" s="8">
        <v>11823</v>
      </c>
      <c r="U42" s="8">
        <f t="shared" si="0"/>
        <v>11.823</v>
      </c>
      <c r="V42" s="5">
        <f t="shared" si="13"/>
        <v>14.77875</v>
      </c>
      <c r="W42" s="5">
        <f t="shared" si="1"/>
        <v>1.477875E-2</v>
      </c>
      <c r="X42" s="5">
        <f t="shared" si="14"/>
        <v>7.3893750000000001E-3</v>
      </c>
    </row>
    <row r="43" spans="1:24" s="12" customFormat="1" ht="15" customHeight="1" x14ac:dyDescent="0.2">
      <c r="A43" s="10"/>
      <c r="B43" s="10"/>
      <c r="C43" s="7"/>
      <c r="D43" s="11" t="s">
        <v>11</v>
      </c>
      <c r="E43" s="7">
        <v>21217</v>
      </c>
      <c r="F43" s="7">
        <f t="shared" si="3"/>
        <v>26.521249999999998</v>
      </c>
      <c r="G43" s="7">
        <f t="shared" si="4"/>
        <v>13.260624999999999</v>
      </c>
      <c r="H43" s="7">
        <v>427</v>
      </c>
      <c r="I43" s="7">
        <f t="shared" si="5"/>
        <v>0.53374999999999995</v>
      </c>
      <c r="J43" s="7">
        <f t="shared" si="6"/>
        <v>0.26687499999999997</v>
      </c>
      <c r="K43" s="7">
        <v>798</v>
      </c>
      <c r="L43" s="7">
        <f t="shared" si="7"/>
        <v>0.99750000000000005</v>
      </c>
      <c r="M43" s="7">
        <f t="shared" si="8"/>
        <v>0.49875000000000003</v>
      </c>
      <c r="N43" s="7">
        <v>1813</v>
      </c>
      <c r="O43" s="12">
        <f t="shared" si="9"/>
        <v>2.2662499999999999</v>
      </c>
      <c r="P43" s="12">
        <f t="shared" si="10"/>
        <v>1.1331249999999999</v>
      </c>
      <c r="Q43" s="7">
        <v>2.9</v>
      </c>
      <c r="R43" s="12">
        <f t="shared" si="11"/>
        <v>3.6249999999999998E-3</v>
      </c>
      <c r="S43" s="12">
        <f t="shared" si="12"/>
        <v>1.8124999999999999E-3</v>
      </c>
      <c r="T43" s="7">
        <v>11823</v>
      </c>
      <c r="U43" s="7">
        <f t="shared" si="0"/>
        <v>11.823</v>
      </c>
      <c r="V43" s="12">
        <f t="shared" si="13"/>
        <v>14.77875</v>
      </c>
      <c r="W43" s="12">
        <f t="shared" si="1"/>
        <v>1.477875E-2</v>
      </c>
      <c r="X43" s="12">
        <f t="shared" si="14"/>
        <v>7.3893750000000001E-3</v>
      </c>
    </row>
    <row r="44" spans="1:24" ht="15" customHeight="1" x14ac:dyDescent="0.2">
      <c r="A44" s="6" t="s">
        <v>857</v>
      </c>
      <c r="B44" s="3"/>
      <c r="C44" s="8"/>
      <c r="D44" s="4"/>
      <c r="E44" s="3"/>
      <c r="F44" s="8"/>
      <c r="G44" s="8"/>
      <c r="H44" s="3"/>
      <c r="I44" s="8"/>
      <c r="J44" s="8"/>
      <c r="K44" s="3"/>
      <c r="L44" s="8"/>
      <c r="M44" s="8"/>
      <c r="N44" s="3"/>
      <c r="Q44" s="3"/>
      <c r="T44" s="3"/>
      <c r="U44" s="8"/>
    </row>
    <row r="45" spans="1:24" ht="15" customHeight="1" x14ac:dyDescent="0.15">
      <c r="A45" s="7" t="s">
        <v>508</v>
      </c>
      <c r="B45" s="8">
        <v>800</v>
      </c>
      <c r="C45" s="8">
        <f t="shared" si="2"/>
        <v>1</v>
      </c>
      <c r="D45" s="9" t="s">
        <v>509</v>
      </c>
      <c r="E45" s="8">
        <v>788</v>
      </c>
      <c r="F45" s="8">
        <f t="shared" si="3"/>
        <v>0.98499999999999999</v>
      </c>
      <c r="G45" s="8">
        <f t="shared" si="4"/>
        <v>0.49249999999999999</v>
      </c>
      <c r="H45" s="8">
        <v>110</v>
      </c>
      <c r="I45" s="8">
        <f t="shared" si="5"/>
        <v>0.13750000000000001</v>
      </c>
      <c r="J45" s="8">
        <f t="shared" si="6"/>
        <v>6.8750000000000006E-2</v>
      </c>
      <c r="K45" s="8">
        <v>69</v>
      </c>
      <c r="L45" s="8">
        <f t="shared" si="7"/>
        <v>8.6249999999999993E-2</v>
      </c>
      <c r="M45" s="8">
        <f t="shared" si="8"/>
        <v>4.3124999999999997E-2</v>
      </c>
      <c r="N45" s="8">
        <v>8</v>
      </c>
      <c r="O45" s="5">
        <f t="shared" si="9"/>
        <v>0.01</v>
      </c>
      <c r="P45" s="5">
        <f t="shared" si="10"/>
        <v>5.0000000000000001E-3</v>
      </c>
      <c r="Q45" s="8">
        <v>1.7</v>
      </c>
      <c r="R45" s="5">
        <f t="shared" si="11"/>
        <v>2.1250000000000002E-3</v>
      </c>
      <c r="S45" s="5">
        <f t="shared" si="12"/>
        <v>1.0625000000000001E-3</v>
      </c>
      <c r="T45" s="8">
        <v>641</v>
      </c>
      <c r="U45" s="8">
        <f t="shared" si="0"/>
        <v>0.64100000000000001</v>
      </c>
      <c r="V45" s="5">
        <f t="shared" si="13"/>
        <v>0.80125000000000002</v>
      </c>
      <c r="W45" s="5">
        <f t="shared" si="1"/>
        <v>8.0124999999999999E-4</v>
      </c>
      <c r="X45" s="5">
        <f t="shared" si="14"/>
        <v>4.0062499999999999E-4</v>
      </c>
    </row>
    <row r="46" spans="1:24" ht="15" customHeight="1" x14ac:dyDescent="0.15">
      <c r="A46" s="7" t="s">
        <v>152</v>
      </c>
      <c r="B46" s="8">
        <v>6500</v>
      </c>
      <c r="C46" s="8">
        <f t="shared" si="2"/>
        <v>8.125</v>
      </c>
      <c r="D46" s="9" t="s">
        <v>510</v>
      </c>
      <c r="E46" s="8">
        <v>5209</v>
      </c>
      <c r="F46" s="8">
        <f t="shared" si="3"/>
        <v>6.5112500000000004</v>
      </c>
      <c r="G46" s="8">
        <f t="shared" si="4"/>
        <v>3.2556250000000002</v>
      </c>
      <c r="H46" s="8">
        <v>904</v>
      </c>
      <c r="I46" s="8">
        <f t="shared" si="5"/>
        <v>1.1299999999999999</v>
      </c>
      <c r="J46" s="8">
        <f t="shared" si="6"/>
        <v>0.56499999999999995</v>
      </c>
      <c r="K46" s="8">
        <v>325</v>
      </c>
      <c r="L46" s="8">
        <f t="shared" si="7"/>
        <v>0.40625</v>
      </c>
      <c r="M46" s="8">
        <f t="shared" si="8"/>
        <v>0.203125</v>
      </c>
      <c r="N46" s="8">
        <v>32.5</v>
      </c>
      <c r="O46" s="5">
        <f t="shared" si="9"/>
        <v>4.0625000000000001E-2</v>
      </c>
      <c r="P46" s="5">
        <f t="shared" si="10"/>
        <v>2.0312500000000001E-2</v>
      </c>
      <c r="Q46" s="8">
        <v>9.4</v>
      </c>
      <c r="R46" s="5">
        <f t="shared" si="11"/>
        <v>1.175E-2</v>
      </c>
      <c r="S46" s="5">
        <f t="shared" si="12"/>
        <v>5.875E-3</v>
      </c>
      <c r="T46" s="8">
        <v>5207</v>
      </c>
      <c r="U46" s="8">
        <f t="shared" si="0"/>
        <v>5.2069999999999999</v>
      </c>
      <c r="V46" s="5">
        <f t="shared" si="13"/>
        <v>6.50875</v>
      </c>
      <c r="W46" s="5">
        <f t="shared" si="1"/>
        <v>6.5087499999999998E-3</v>
      </c>
      <c r="X46" s="5">
        <f t="shared" si="14"/>
        <v>3.2543749999999999E-3</v>
      </c>
    </row>
    <row r="47" spans="1:24" s="12" customFormat="1" ht="15" customHeight="1" x14ac:dyDescent="0.2">
      <c r="A47" s="10"/>
      <c r="B47" s="10"/>
      <c r="C47" s="7"/>
      <c r="D47" s="11" t="s">
        <v>11</v>
      </c>
      <c r="E47" s="7">
        <v>5997</v>
      </c>
      <c r="F47" s="7">
        <f t="shared" si="3"/>
        <v>7.4962499999999999</v>
      </c>
      <c r="G47" s="7">
        <f t="shared" si="4"/>
        <v>3.7481249999999999</v>
      </c>
      <c r="H47" s="7">
        <v>1014</v>
      </c>
      <c r="I47" s="7">
        <f t="shared" si="5"/>
        <v>1.2675000000000001</v>
      </c>
      <c r="J47" s="7">
        <f t="shared" si="6"/>
        <v>0.63375000000000004</v>
      </c>
      <c r="K47" s="7">
        <v>394</v>
      </c>
      <c r="L47" s="7">
        <f t="shared" si="7"/>
        <v>0.49249999999999999</v>
      </c>
      <c r="M47" s="7">
        <f t="shared" si="8"/>
        <v>0.24625</v>
      </c>
      <c r="N47" s="7">
        <v>41</v>
      </c>
      <c r="O47" s="12">
        <f t="shared" si="9"/>
        <v>5.1249999999999997E-2</v>
      </c>
      <c r="P47" s="12">
        <f t="shared" si="10"/>
        <v>2.5624999999999998E-2</v>
      </c>
      <c r="Q47" s="7">
        <v>11.1</v>
      </c>
      <c r="R47" s="12">
        <f t="shared" si="11"/>
        <v>1.3875E-2</v>
      </c>
      <c r="S47" s="12">
        <f t="shared" si="12"/>
        <v>6.9375000000000001E-3</v>
      </c>
      <c r="T47" s="7">
        <v>5847</v>
      </c>
      <c r="U47" s="7">
        <f t="shared" si="0"/>
        <v>5.8470000000000004</v>
      </c>
      <c r="V47" s="12">
        <f t="shared" si="13"/>
        <v>7.3087499999999999</v>
      </c>
      <c r="W47" s="12">
        <f t="shared" si="1"/>
        <v>7.3087500000000001E-3</v>
      </c>
      <c r="X47" s="12">
        <f t="shared" si="14"/>
        <v>3.6543750000000001E-3</v>
      </c>
    </row>
    <row r="48" spans="1:24" ht="15" customHeight="1" x14ac:dyDescent="0.2">
      <c r="A48" s="6" t="s">
        <v>858</v>
      </c>
      <c r="B48" s="3"/>
      <c r="C48" s="8"/>
      <c r="D48" s="4"/>
      <c r="E48" s="3"/>
      <c r="F48" s="8"/>
      <c r="G48" s="8"/>
      <c r="H48" s="3"/>
      <c r="I48" s="8"/>
      <c r="J48" s="8"/>
      <c r="K48" s="3"/>
      <c r="L48" s="8"/>
      <c r="M48" s="8"/>
      <c r="N48" s="3"/>
      <c r="Q48" s="3"/>
      <c r="T48" s="3"/>
      <c r="U48" s="8"/>
    </row>
    <row r="49" spans="1:24" ht="15" customHeight="1" x14ac:dyDescent="0.15">
      <c r="A49" s="7" t="s">
        <v>44</v>
      </c>
      <c r="B49" s="8">
        <v>2500</v>
      </c>
      <c r="C49" s="8">
        <f t="shared" si="2"/>
        <v>3.125</v>
      </c>
      <c r="D49" s="9" t="s">
        <v>426</v>
      </c>
      <c r="E49" s="8">
        <v>1695</v>
      </c>
      <c r="F49" s="8">
        <f t="shared" si="3"/>
        <v>2.1187499999999999</v>
      </c>
      <c r="G49" s="8">
        <f t="shared" si="4"/>
        <v>1.059375</v>
      </c>
      <c r="H49" s="8">
        <v>252</v>
      </c>
      <c r="I49" s="8">
        <f t="shared" si="5"/>
        <v>0.315</v>
      </c>
      <c r="J49" s="8">
        <f t="shared" si="6"/>
        <v>0.1575</v>
      </c>
      <c r="K49" s="8">
        <v>133</v>
      </c>
      <c r="L49" s="8">
        <f t="shared" si="7"/>
        <v>0.16625000000000001</v>
      </c>
      <c r="M49" s="8">
        <f t="shared" si="8"/>
        <v>8.3125000000000004E-2</v>
      </c>
      <c r="N49" s="8">
        <v>17.5</v>
      </c>
      <c r="O49" s="5">
        <f t="shared" si="9"/>
        <v>2.1874999999999999E-2</v>
      </c>
      <c r="P49" s="5">
        <f t="shared" si="10"/>
        <v>1.0937499999999999E-2</v>
      </c>
      <c r="Q49" s="8">
        <v>6.4</v>
      </c>
      <c r="R49" s="5">
        <f t="shared" si="11"/>
        <v>8.0000000000000002E-3</v>
      </c>
      <c r="S49" s="5">
        <f t="shared" si="12"/>
        <v>4.0000000000000001E-3</v>
      </c>
      <c r="T49" s="8">
        <v>4948</v>
      </c>
      <c r="U49" s="8">
        <f t="shared" si="0"/>
        <v>4.9480000000000004</v>
      </c>
      <c r="V49" s="5">
        <f t="shared" si="13"/>
        <v>6.1849999999999996</v>
      </c>
      <c r="W49" s="5">
        <f t="shared" si="1"/>
        <v>6.1849999999999995E-3</v>
      </c>
      <c r="X49" s="5">
        <f t="shared" si="14"/>
        <v>3.0924999999999998E-3</v>
      </c>
    </row>
    <row r="50" spans="1:24" ht="15" customHeight="1" x14ac:dyDescent="0.15">
      <c r="A50" s="7" t="s">
        <v>443</v>
      </c>
      <c r="B50" s="8">
        <v>1500</v>
      </c>
      <c r="C50" s="8">
        <f t="shared" si="2"/>
        <v>1.875</v>
      </c>
      <c r="D50" s="9" t="s">
        <v>444</v>
      </c>
      <c r="E50" s="8">
        <v>489</v>
      </c>
      <c r="F50" s="8">
        <f t="shared" si="3"/>
        <v>0.61124999999999996</v>
      </c>
      <c r="G50" s="8">
        <f t="shared" si="4"/>
        <v>0.30562499999999998</v>
      </c>
      <c r="H50" s="8">
        <v>62</v>
      </c>
      <c r="I50" s="8">
        <f t="shared" si="5"/>
        <v>7.7499999999999999E-2</v>
      </c>
      <c r="J50" s="8">
        <f t="shared" si="6"/>
        <v>3.875E-2</v>
      </c>
      <c r="K50" s="8">
        <v>54</v>
      </c>
      <c r="L50" s="8">
        <f t="shared" si="7"/>
        <v>6.7500000000000004E-2</v>
      </c>
      <c r="M50" s="8">
        <f t="shared" si="8"/>
        <v>3.3750000000000002E-2</v>
      </c>
      <c r="N50" s="8">
        <v>3</v>
      </c>
      <c r="O50" s="5">
        <f t="shared" si="9"/>
        <v>3.7499999999999999E-3</v>
      </c>
      <c r="P50" s="5">
        <f t="shared" si="10"/>
        <v>1.8749999999999999E-3</v>
      </c>
      <c r="Q50" s="8">
        <v>3.8</v>
      </c>
      <c r="R50" s="5">
        <f t="shared" si="11"/>
        <v>4.7499999999999999E-3</v>
      </c>
      <c r="S50" s="5">
        <f t="shared" si="12"/>
        <v>2.3749999999999999E-3</v>
      </c>
      <c r="T50" s="8">
        <v>2969</v>
      </c>
      <c r="U50" s="8">
        <f t="shared" si="0"/>
        <v>2.9689999999999999</v>
      </c>
      <c r="V50" s="5">
        <f t="shared" si="13"/>
        <v>3.7112500000000002</v>
      </c>
      <c r="W50" s="5">
        <f t="shared" si="1"/>
        <v>3.7112500000000001E-3</v>
      </c>
      <c r="X50" s="5">
        <f t="shared" si="14"/>
        <v>1.8556250000000001E-3</v>
      </c>
    </row>
    <row r="51" spans="1:24" ht="15" customHeight="1" x14ac:dyDescent="0.15">
      <c r="A51" s="7" t="s">
        <v>79</v>
      </c>
      <c r="B51" s="8">
        <v>2250</v>
      </c>
      <c r="C51" s="8">
        <f t="shared" si="2"/>
        <v>2.8125</v>
      </c>
      <c r="D51" s="9" t="s">
        <v>473</v>
      </c>
      <c r="E51" s="8">
        <v>782</v>
      </c>
      <c r="F51" s="8">
        <f t="shared" si="3"/>
        <v>0.97750000000000004</v>
      </c>
      <c r="G51" s="8">
        <f t="shared" si="4"/>
        <v>0.48875000000000002</v>
      </c>
      <c r="H51" s="8">
        <v>109</v>
      </c>
      <c r="I51" s="8">
        <f t="shared" si="5"/>
        <v>0.13625000000000001</v>
      </c>
      <c r="J51" s="8">
        <f t="shared" si="6"/>
        <v>6.8125000000000005E-2</v>
      </c>
      <c r="K51" s="8">
        <v>77</v>
      </c>
      <c r="L51" s="8">
        <f t="shared" si="7"/>
        <v>9.6250000000000002E-2</v>
      </c>
      <c r="M51" s="8">
        <f t="shared" si="8"/>
        <v>4.8125000000000001E-2</v>
      </c>
      <c r="N51" s="8">
        <v>4.5</v>
      </c>
      <c r="O51" s="5">
        <f t="shared" si="9"/>
        <v>5.6249999999999998E-3</v>
      </c>
      <c r="P51" s="5">
        <f t="shared" si="10"/>
        <v>2.8124999999999999E-3</v>
      </c>
      <c r="Q51" s="8">
        <v>5.7</v>
      </c>
      <c r="R51" s="5">
        <f t="shared" si="11"/>
        <v>7.1250000000000003E-3</v>
      </c>
      <c r="S51" s="5">
        <f t="shared" si="12"/>
        <v>3.5625000000000001E-3</v>
      </c>
      <c r="T51" s="8">
        <v>4453</v>
      </c>
      <c r="U51" s="8">
        <f t="shared" si="0"/>
        <v>4.4530000000000003</v>
      </c>
      <c r="V51" s="5">
        <f t="shared" si="13"/>
        <v>5.5662500000000001</v>
      </c>
      <c r="W51" s="5">
        <f t="shared" si="1"/>
        <v>5.56625E-3</v>
      </c>
      <c r="X51" s="5">
        <f t="shared" si="14"/>
        <v>2.783125E-3</v>
      </c>
    </row>
    <row r="52" spans="1:24" s="12" customFormat="1" ht="15" customHeight="1" x14ac:dyDescent="0.2">
      <c r="A52" s="10"/>
      <c r="B52" s="10"/>
      <c r="C52" s="7"/>
      <c r="D52" s="11" t="s">
        <v>11</v>
      </c>
      <c r="E52" s="7">
        <v>2966</v>
      </c>
      <c r="F52" s="7">
        <f t="shared" si="3"/>
        <v>3.7075</v>
      </c>
      <c r="G52" s="7">
        <f t="shared" si="4"/>
        <v>1.85375</v>
      </c>
      <c r="H52" s="7">
        <v>422</v>
      </c>
      <c r="I52" s="7">
        <f t="shared" si="5"/>
        <v>0.52749999999999997</v>
      </c>
      <c r="J52" s="7">
        <f t="shared" si="6"/>
        <v>0.26374999999999998</v>
      </c>
      <c r="K52" s="7">
        <v>263</v>
      </c>
      <c r="L52" s="7">
        <f t="shared" si="7"/>
        <v>0.32874999999999999</v>
      </c>
      <c r="M52" s="7">
        <f t="shared" si="8"/>
        <v>0.16437499999999999</v>
      </c>
      <c r="N52" s="7">
        <v>25</v>
      </c>
      <c r="O52" s="12">
        <f t="shared" si="9"/>
        <v>3.125E-2</v>
      </c>
      <c r="P52" s="12">
        <f t="shared" si="10"/>
        <v>1.5625E-2</v>
      </c>
      <c r="Q52" s="7">
        <v>15.9</v>
      </c>
      <c r="R52" s="12">
        <f t="shared" si="11"/>
        <v>1.9875E-2</v>
      </c>
      <c r="S52" s="12">
        <f t="shared" si="12"/>
        <v>9.9375000000000002E-3</v>
      </c>
      <c r="T52" s="7">
        <v>12369</v>
      </c>
      <c r="U52" s="7">
        <f t="shared" si="0"/>
        <v>12.369</v>
      </c>
      <c r="V52" s="12">
        <f t="shared" si="13"/>
        <v>15.46125</v>
      </c>
      <c r="W52" s="12">
        <f t="shared" si="1"/>
        <v>1.5461249999999999E-2</v>
      </c>
      <c r="X52" s="12">
        <f t="shared" si="14"/>
        <v>7.7306249999999996E-3</v>
      </c>
    </row>
    <row r="53" spans="1:24" ht="15" customHeight="1" x14ac:dyDescent="0.2">
      <c r="A53" s="6" t="s">
        <v>207</v>
      </c>
      <c r="B53" s="3"/>
      <c r="C53" s="8"/>
      <c r="D53" s="4"/>
      <c r="E53" s="3"/>
      <c r="F53" s="8"/>
      <c r="G53" s="8"/>
      <c r="H53" s="3"/>
      <c r="I53" s="8"/>
      <c r="J53" s="8"/>
      <c r="K53" s="3"/>
      <c r="L53" s="8"/>
      <c r="M53" s="8"/>
      <c r="N53" s="3"/>
      <c r="Q53" s="3"/>
      <c r="T53" s="3"/>
      <c r="U53" s="8"/>
    </row>
    <row r="54" spans="1:24" s="12" customFormat="1" ht="15" customHeight="1" x14ac:dyDescent="0.2">
      <c r="A54" s="10"/>
      <c r="B54" s="10"/>
      <c r="C54" s="7"/>
      <c r="D54" s="11" t="s">
        <v>11</v>
      </c>
      <c r="E54" s="10"/>
      <c r="F54" s="7">
        <f t="shared" si="3"/>
        <v>0</v>
      </c>
      <c r="G54" s="7">
        <f t="shared" si="4"/>
        <v>0</v>
      </c>
      <c r="H54" s="10">
        <v>0</v>
      </c>
      <c r="I54" s="7">
        <f t="shared" si="5"/>
        <v>0</v>
      </c>
      <c r="J54" s="7">
        <f t="shared" si="6"/>
        <v>0</v>
      </c>
      <c r="K54" s="10">
        <v>0</v>
      </c>
      <c r="L54" s="7">
        <f t="shared" si="7"/>
        <v>0</v>
      </c>
      <c r="M54" s="7">
        <f t="shared" si="8"/>
        <v>0</v>
      </c>
      <c r="N54" s="10">
        <v>0</v>
      </c>
      <c r="O54" s="12">
        <f t="shared" si="9"/>
        <v>0</v>
      </c>
      <c r="P54" s="12">
        <f t="shared" si="10"/>
        <v>0</v>
      </c>
      <c r="Q54" s="10">
        <v>0</v>
      </c>
      <c r="R54" s="12">
        <f t="shared" si="11"/>
        <v>0</v>
      </c>
      <c r="S54" s="12">
        <f t="shared" si="12"/>
        <v>0</v>
      </c>
      <c r="T54" s="10">
        <v>0</v>
      </c>
      <c r="U54" s="7">
        <f t="shared" si="0"/>
        <v>0</v>
      </c>
      <c r="V54" s="12">
        <f t="shared" si="13"/>
        <v>0</v>
      </c>
      <c r="W54" s="12">
        <f t="shared" si="1"/>
        <v>0</v>
      </c>
      <c r="X54" s="12">
        <f t="shared" si="14"/>
        <v>0</v>
      </c>
    </row>
    <row r="55" spans="1:24" ht="15" customHeight="1" x14ac:dyDescent="0.2">
      <c r="A55" s="6" t="s">
        <v>893</v>
      </c>
      <c r="B55" s="3"/>
      <c r="C55" s="8"/>
      <c r="D55" s="4"/>
      <c r="E55" s="3"/>
      <c r="F55" s="8"/>
      <c r="G55" s="8"/>
      <c r="H55" s="3"/>
      <c r="I55" s="8"/>
      <c r="J55" s="8"/>
      <c r="K55" s="3"/>
      <c r="L55" s="8"/>
      <c r="M55" s="8"/>
      <c r="N55" s="3"/>
      <c r="Q55" s="3"/>
      <c r="T55" s="3"/>
      <c r="U55" s="8"/>
    </row>
    <row r="56" spans="1:24" ht="15" customHeight="1" x14ac:dyDescent="0.15">
      <c r="A56" s="7" t="s">
        <v>622</v>
      </c>
      <c r="B56" s="8">
        <v>1500</v>
      </c>
      <c r="C56" s="8">
        <f t="shared" si="2"/>
        <v>1.875</v>
      </c>
      <c r="D56" s="9" t="s">
        <v>623</v>
      </c>
      <c r="E56" s="8">
        <v>2871</v>
      </c>
      <c r="F56" s="8">
        <f t="shared" si="3"/>
        <v>3.5887500000000001</v>
      </c>
      <c r="G56" s="8">
        <f t="shared" si="4"/>
        <v>1.7943750000000001</v>
      </c>
      <c r="H56" s="8">
        <v>392</v>
      </c>
      <c r="I56" s="8">
        <f t="shared" si="5"/>
        <v>0.49</v>
      </c>
      <c r="J56" s="8">
        <f t="shared" si="6"/>
        <v>0.245</v>
      </c>
      <c r="K56" s="8">
        <v>131</v>
      </c>
      <c r="L56" s="8">
        <f t="shared" si="7"/>
        <v>0.16375000000000001</v>
      </c>
      <c r="M56" s="8">
        <f t="shared" si="8"/>
        <v>8.1875000000000003E-2</v>
      </c>
      <c r="N56" s="8">
        <v>87</v>
      </c>
      <c r="O56" s="5">
        <f t="shared" si="9"/>
        <v>0.10875</v>
      </c>
      <c r="P56" s="5">
        <f t="shared" si="10"/>
        <v>5.4375E-2</v>
      </c>
      <c r="Q56" s="8">
        <v>4.7</v>
      </c>
      <c r="R56" s="5">
        <f t="shared" si="11"/>
        <v>5.875E-3</v>
      </c>
      <c r="S56" s="5">
        <f t="shared" si="12"/>
        <v>2.9375E-3</v>
      </c>
      <c r="T56" s="8">
        <v>6956</v>
      </c>
      <c r="U56" s="8">
        <f t="shared" si="0"/>
        <v>6.9560000000000004</v>
      </c>
      <c r="V56" s="5">
        <f t="shared" si="13"/>
        <v>8.6950000000000003</v>
      </c>
      <c r="W56" s="5">
        <f t="shared" si="1"/>
        <v>8.6949999999999996E-3</v>
      </c>
      <c r="X56" s="5">
        <f t="shared" si="14"/>
        <v>4.3474999999999998E-3</v>
      </c>
    </row>
    <row r="57" spans="1:24" ht="15" customHeight="1" x14ac:dyDescent="0.15">
      <c r="A57" s="7" t="s">
        <v>624</v>
      </c>
      <c r="B57" s="8">
        <v>500</v>
      </c>
      <c r="C57" s="8">
        <f t="shared" si="2"/>
        <v>0.625</v>
      </c>
      <c r="D57" s="9" t="s">
        <v>625</v>
      </c>
      <c r="E57" s="8">
        <v>1858</v>
      </c>
      <c r="F57" s="8">
        <f t="shared" si="3"/>
        <v>2.3224999999999998</v>
      </c>
      <c r="G57" s="8">
        <f t="shared" si="4"/>
        <v>1.1612499999999999</v>
      </c>
      <c r="H57" s="8">
        <v>416</v>
      </c>
      <c r="I57" s="8">
        <f t="shared" si="5"/>
        <v>0.52</v>
      </c>
      <c r="J57" s="8">
        <f t="shared" si="6"/>
        <v>0.26</v>
      </c>
      <c r="K57" s="8">
        <v>23</v>
      </c>
      <c r="L57" s="8">
        <f t="shared" si="7"/>
        <v>2.8750000000000001E-2</v>
      </c>
      <c r="M57" s="8">
        <f t="shared" si="8"/>
        <v>1.4375000000000001E-2</v>
      </c>
      <c r="N57" s="8">
        <v>11.5</v>
      </c>
      <c r="O57" s="5">
        <f t="shared" si="9"/>
        <v>1.4375000000000001E-2</v>
      </c>
      <c r="P57" s="5">
        <f t="shared" si="10"/>
        <v>7.1875000000000003E-3</v>
      </c>
      <c r="Q57" s="8">
        <v>1.3</v>
      </c>
      <c r="R57" s="5">
        <f t="shared" si="11"/>
        <v>1.6250000000000001E-3</v>
      </c>
      <c r="S57" s="5">
        <f t="shared" si="12"/>
        <v>8.1250000000000007E-4</v>
      </c>
      <c r="T57" s="8">
        <v>0</v>
      </c>
      <c r="U57" s="8">
        <f t="shared" si="0"/>
        <v>0</v>
      </c>
      <c r="V57" s="5">
        <f t="shared" si="13"/>
        <v>0</v>
      </c>
      <c r="W57" s="5">
        <f t="shared" si="1"/>
        <v>0</v>
      </c>
      <c r="X57" s="5">
        <f t="shared" si="14"/>
        <v>0</v>
      </c>
    </row>
    <row r="58" spans="1:24" ht="15" customHeight="1" x14ac:dyDescent="0.15">
      <c r="A58" s="7" t="s">
        <v>626</v>
      </c>
      <c r="B58" s="8">
        <v>1500</v>
      </c>
      <c r="C58" s="8">
        <f t="shared" si="2"/>
        <v>1.875</v>
      </c>
      <c r="D58" s="9" t="s">
        <v>627</v>
      </c>
      <c r="E58" s="8">
        <v>4868</v>
      </c>
      <c r="F58" s="8">
        <f t="shared" si="3"/>
        <v>6.085</v>
      </c>
      <c r="G58" s="8">
        <f t="shared" si="4"/>
        <v>3.0425</v>
      </c>
      <c r="H58" s="8">
        <v>995</v>
      </c>
      <c r="I58" s="8">
        <f t="shared" si="5"/>
        <v>1.2437499999999999</v>
      </c>
      <c r="J58" s="8">
        <f t="shared" si="6"/>
        <v>0.62187499999999996</v>
      </c>
      <c r="K58" s="8">
        <v>158</v>
      </c>
      <c r="L58" s="8">
        <f t="shared" si="7"/>
        <v>0.19750000000000001</v>
      </c>
      <c r="M58" s="8">
        <f t="shared" si="8"/>
        <v>9.8750000000000004E-2</v>
      </c>
      <c r="N58" s="8">
        <v>28.5</v>
      </c>
      <c r="O58" s="5">
        <f t="shared" si="9"/>
        <v>3.5624999999999997E-2</v>
      </c>
      <c r="P58" s="5">
        <f t="shared" si="10"/>
        <v>1.7812499999999998E-2</v>
      </c>
      <c r="Q58" s="8">
        <v>2.1</v>
      </c>
      <c r="R58" s="5">
        <f t="shared" si="11"/>
        <v>2.6250000000000002E-3</v>
      </c>
      <c r="S58" s="5">
        <f t="shared" si="12"/>
        <v>1.3125000000000001E-3</v>
      </c>
      <c r="T58" s="8">
        <v>0</v>
      </c>
      <c r="U58" s="8">
        <f t="shared" si="0"/>
        <v>0</v>
      </c>
      <c r="V58" s="5">
        <f t="shared" si="13"/>
        <v>0</v>
      </c>
      <c r="W58" s="5">
        <f t="shared" si="1"/>
        <v>0</v>
      </c>
      <c r="X58" s="5">
        <f t="shared" si="14"/>
        <v>0</v>
      </c>
    </row>
    <row r="59" spans="1:24" ht="15" customHeight="1" x14ac:dyDescent="0.15">
      <c r="A59" s="7" t="s">
        <v>628</v>
      </c>
      <c r="B59" s="8">
        <v>2000</v>
      </c>
      <c r="C59" s="8">
        <f t="shared" si="2"/>
        <v>2.5</v>
      </c>
      <c r="D59" s="9" t="s">
        <v>629</v>
      </c>
      <c r="E59" s="8">
        <v>6934</v>
      </c>
      <c r="F59" s="8">
        <f t="shared" si="3"/>
        <v>8.6675000000000004</v>
      </c>
      <c r="G59" s="8">
        <f t="shared" si="4"/>
        <v>4.3337500000000002</v>
      </c>
      <c r="H59" s="8">
        <v>1617</v>
      </c>
      <c r="I59" s="8">
        <f t="shared" si="5"/>
        <v>2.0212500000000002</v>
      </c>
      <c r="J59" s="8">
        <f t="shared" si="6"/>
        <v>1.0106250000000001</v>
      </c>
      <c r="K59" s="8">
        <v>94</v>
      </c>
      <c r="L59" s="8">
        <f t="shared" si="7"/>
        <v>0.11749999999999999</v>
      </c>
      <c r="M59" s="8">
        <f t="shared" si="8"/>
        <v>5.8749999999999997E-2</v>
      </c>
      <c r="N59" s="8">
        <v>10</v>
      </c>
      <c r="O59" s="5">
        <f t="shared" si="9"/>
        <v>1.2500000000000001E-2</v>
      </c>
      <c r="P59" s="5">
        <f t="shared" si="10"/>
        <v>6.2500000000000003E-3</v>
      </c>
      <c r="Q59" s="8">
        <v>5.3</v>
      </c>
      <c r="R59" s="5">
        <f t="shared" si="11"/>
        <v>6.6249999999999998E-3</v>
      </c>
      <c r="S59" s="5">
        <f t="shared" si="12"/>
        <v>3.3124999999999999E-3</v>
      </c>
      <c r="T59" s="8">
        <v>0</v>
      </c>
      <c r="U59" s="8">
        <f t="shared" si="0"/>
        <v>0</v>
      </c>
      <c r="V59" s="5">
        <f t="shared" si="13"/>
        <v>0</v>
      </c>
      <c r="W59" s="5">
        <f t="shared" si="1"/>
        <v>0</v>
      </c>
      <c r="X59" s="5">
        <f t="shared" si="14"/>
        <v>0</v>
      </c>
    </row>
    <row r="60" spans="1:24" ht="15" customHeight="1" x14ac:dyDescent="0.15">
      <c r="A60" s="7" t="s">
        <v>632</v>
      </c>
      <c r="B60" s="8">
        <v>960</v>
      </c>
      <c r="C60" s="8">
        <f t="shared" si="2"/>
        <v>1.2</v>
      </c>
      <c r="D60" s="9" t="s">
        <v>633</v>
      </c>
      <c r="E60" s="8">
        <v>4068</v>
      </c>
      <c r="F60" s="8">
        <f t="shared" si="3"/>
        <v>5.085</v>
      </c>
      <c r="G60" s="8">
        <f t="shared" si="4"/>
        <v>2.5425</v>
      </c>
      <c r="H60" s="8">
        <v>613</v>
      </c>
      <c r="I60" s="8">
        <f t="shared" si="5"/>
        <v>0.76624999999999999</v>
      </c>
      <c r="J60" s="8">
        <f t="shared" si="6"/>
        <v>0.38312499999999999</v>
      </c>
      <c r="K60" s="8">
        <v>62</v>
      </c>
      <c r="L60" s="8">
        <f t="shared" si="7"/>
        <v>7.7499999999999999E-2</v>
      </c>
      <c r="M60" s="8">
        <f t="shared" si="8"/>
        <v>3.875E-2</v>
      </c>
      <c r="N60" s="8">
        <v>152</v>
      </c>
      <c r="O60" s="5">
        <f t="shared" si="9"/>
        <v>0.19</v>
      </c>
      <c r="P60" s="5">
        <f t="shared" si="10"/>
        <v>9.5000000000000001E-2</v>
      </c>
      <c r="Q60" s="8">
        <v>2.4</v>
      </c>
      <c r="R60" s="5">
        <f t="shared" si="11"/>
        <v>3.0000000000000001E-3</v>
      </c>
      <c r="S60" s="5">
        <f t="shared" si="12"/>
        <v>1.5E-3</v>
      </c>
      <c r="T60" s="8">
        <v>0</v>
      </c>
      <c r="U60" s="8">
        <f t="shared" si="0"/>
        <v>0</v>
      </c>
      <c r="V60" s="5">
        <f t="shared" si="13"/>
        <v>0</v>
      </c>
      <c r="W60" s="5">
        <f t="shared" si="1"/>
        <v>0</v>
      </c>
      <c r="X60" s="5">
        <f t="shared" si="14"/>
        <v>0</v>
      </c>
    </row>
    <row r="61" spans="1:24" ht="15" customHeight="1" x14ac:dyDescent="0.15">
      <c r="A61" s="7" t="s">
        <v>634</v>
      </c>
      <c r="B61" s="8">
        <v>400</v>
      </c>
      <c r="C61" s="8">
        <f t="shared" si="2"/>
        <v>0.5</v>
      </c>
      <c r="D61" s="9" t="s">
        <v>160</v>
      </c>
      <c r="E61" s="8">
        <v>1322</v>
      </c>
      <c r="F61" s="8">
        <f t="shared" si="3"/>
        <v>1.6525000000000001</v>
      </c>
      <c r="G61" s="8">
        <f t="shared" si="4"/>
        <v>0.82625000000000004</v>
      </c>
      <c r="H61" s="8">
        <v>265</v>
      </c>
      <c r="I61" s="8">
        <f t="shared" si="5"/>
        <v>0.33124999999999999</v>
      </c>
      <c r="J61" s="8">
        <f t="shared" si="6"/>
        <v>0.16562499999999999</v>
      </c>
      <c r="K61" s="8">
        <v>48</v>
      </c>
      <c r="L61" s="8">
        <f t="shared" si="7"/>
        <v>0.06</v>
      </c>
      <c r="M61" s="8">
        <f t="shared" si="8"/>
        <v>0.03</v>
      </c>
      <c r="N61" s="8">
        <v>8</v>
      </c>
      <c r="O61" s="5">
        <f t="shared" si="9"/>
        <v>0.01</v>
      </c>
      <c r="P61" s="5">
        <f t="shared" si="10"/>
        <v>5.0000000000000001E-3</v>
      </c>
      <c r="Q61" s="8">
        <v>1.3</v>
      </c>
      <c r="R61" s="5">
        <f t="shared" si="11"/>
        <v>1.6250000000000001E-3</v>
      </c>
      <c r="S61" s="5">
        <f t="shared" si="12"/>
        <v>8.1250000000000007E-4</v>
      </c>
      <c r="T61" s="8">
        <v>1855</v>
      </c>
      <c r="U61" s="8">
        <f t="shared" si="0"/>
        <v>1.855</v>
      </c>
      <c r="V61" s="5">
        <f t="shared" si="13"/>
        <v>2.3187500000000001</v>
      </c>
      <c r="W61" s="5">
        <f t="shared" si="1"/>
        <v>2.3187500000000001E-3</v>
      </c>
      <c r="X61" s="5">
        <f t="shared" si="14"/>
        <v>1.159375E-3</v>
      </c>
    </row>
    <row r="62" spans="1:24" ht="15" customHeight="1" x14ac:dyDescent="0.15">
      <c r="A62" s="7" t="s">
        <v>639</v>
      </c>
      <c r="B62" s="8">
        <v>750</v>
      </c>
      <c r="C62" s="8">
        <f t="shared" si="2"/>
        <v>0.9375</v>
      </c>
      <c r="D62" s="9" t="s">
        <v>640</v>
      </c>
      <c r="E62" s="8">
        <v>2556</v>
      </c>
      <c r="F62" s="8">
        <f t="shared" si="3"/>
        <v>3.1949999999999998</v>
      </c>
      <c r="G62" s="8">
        <f t="shared" si="4"/>
        <v>1.5974999999999999</v>
      </c>
      <c r="H62" s="8">
        <v>522</v>
      </c>
      <c r="I62" s="8">
        <f t="shared" si="5"/>
        <v>0.65249999999999997</v>
      </c>
      <c r="J62" s="8">
        <f t="shared" si="6"/>
        <v>0.32624999999999998</v>
      </c>
      <c r="K62" s="8">
        <v>52</v>
      </c>
      <c r="L62" s="8">
        <f t="shared" si="7"/>
        <v>6.5000000000000002E-2</v>
      </c>
      <c r="M62" s="8">
        <f t="shared" si="8"/>
        <v>3.2500000000000001E-2</v>
      </c>
      <c r="N62" s="8">
        <v>29</v>
      </c>
      <c r="O62" s="5">
        <f t="shared" si="9"/>
        <v>3.6249999999999998E-2</v>
      </c>
      <c r="P62" s="5">
        <f t="shared" si="10"/>
        <v>1.8124999999999999E-2</v>
      </c>
      <c r="Q62" s="8">
        <v>0.88500000000000001</v>
      </c>
      <c r="R62" s="5">
        <f t="shared" si="11"/>
        <v>1.10625E-3</v>
      </c>
      <c r="S62" s="5">
        <f t="shared" si="12"/>
        <v>5.5312500000000001E-4</v>
      </c>
      <c r="T62" s="8">
        <v>1387</v>
      </c>
      <c r="U62" s="8">
        <f t="shared" si="0"/>
        <v>1.387</v>
      </c>
      <c r="V62" s="5">
        <f t="shared" si="13"/>
        <v>1.7337499999999999</v>
      </c>
      <c r="W62" s="5">
        <f t="shared" si="1"/>
        <v>1.7337499999999998E-3</v>
      </c>
      <c r="X62" s="5">
        <f t="shared" si="14"/>
        <v>8.6687499999999992E-4</v>
      </c>
    </row>
    <row r="63" spans="1:24" ht="15" customHeight="1" x14ac:dyDescent="0.15">
      <c r="A63" s="7" t="s">
        <v>200</v>
      </c>
      <c r="B63" s="8">
        <v>15000</v>
      </c>
      <c r="C63" s="8">
        <f t="shared" si="2"/>
        <v>18.75</v>
      </c>
      <c r="D63" s="9" t="s">
        <v>641</v>
      </c>
      <c r="E63" s="8">
        <v>50280</v>
      </c>
      <c r="F63" s="8">
        <f t="shared" si="3"/>
        <v>62.85</v>
      </c>
      <c r="G63" s="8">
        <f t="shared" si="4"/>
        <v>31.425000000000001</v>
      </c>
      <c r="H63" s="8">
        <v>10335</v>
      </c>
      <c r="I63" s="8">
        <f t="shared" si="5"/>
        <v>12.918749999999999</v>
      </c>
      <c r="J63" s="8">
        <f t="shared" si="6"/>
        <v>6.4593749999999996</v>
      </c>
      <c r="K63" s="8">
        <v>1695</v>
      </c>
      <c r="L63" s="8">
        <f t="shared" si="7"/>
        <v>2.1187499999999999</v>
      </c>
      <c r="M63" s="8">
        <f t="shared" si="8"/>
        <v>1.059375</v>
      </c>
      <c r="N63" s="8">
        <v>240</v>
      </c>
      <c r="O63" s="5">
        <f t="shared" si="9"/>
        <v>0.3</v>
      </c>
      <c r="P63" s="5">
        <f t="shared" si="10"/>
        <v>0.15</v>
      </c>
      <c r="Q63" s="8">
        <v>15.2</v>
      </c>
      <c r="R63" s="5">
        <f t="shared" si="11"/>
        <v>1.9E-2</v>
      </c>
      <c r="S63" s="5">
        <f t="shared" si="12"/>
        <v>9.4999999999999998E-3</v>
      </c>
      <c r="T63" s="8">
        <v>19920</v>
      </c>
      <c r="U63" s="8">
        <f t="shared" si="0"/>
        <v>19.920000000000002</v>
      </c>
      <c r="V63" s="5">
        <f t="shared" si="13"/>
        <v>24.9</v>
      </c>
      <c r="W63" s="5">
        <f t="shared" si="1"/>
        <v>2.4899999999999999E-2</v>
      </c>
      <c r="X63" s="5">
        <f t="shared" si="14"/>
        <v>1.2449999999999999E-2</v>
      </c>
    </row>
    <row r="64" spans="1:24" s="12" customFormat="1" ht="15" customHeight="1" x14ac:dyDescent="0.2">
      <c r="A64" s="10"/>
      <c r="B64" s="10"/>
      <c r="C64" s="7"/>
      <c r="D64" s="11" t="s">
        <v>11</v>
      </c>
      <c r="E64" s="7">
        <v>74758</v>
      </c>
      <c r="F64" s="7">
        <f t="shared" si="3"/>
        <v>93.447500000000005</v>
      </c>
      <c r="G64" s="7">
        <f t="shared" si="4"/>
        <v>46.723750000000003</v>
      </c>
      <c r="H64" s="7">
        <v>15154</v>
      </c>
      <c r="I64" s="7">
        <f t="shared" si="5"/>
        <v>18.942499999999999</v>
      </c>
      <c r="J64" s="7">
        <f t="shared" si="6"/>
        <v>9.4712499999999995</v>
      </c>
      <c r="K64" s="7">
        <v>2262</v>
      </c>
      <c r="L64" s="7">
        <f t="shared" si="7"/>
        <v>2.8275000000000001</v>
      </c>
      <c r="M64" s="7">
        <f t="shared" si="8"/>
        <v>1.4137500000000001</v>
      </c>
      <c r="N64" s="7">
        <v>566</v>
      </c>
      <c r="O64" s="12">
        <f t="shared" si="9"/>
        <v>0.70750000000000002</v>
      </c>
      <c r="P64" s="12">
        <f t="shared" si="10"/>
        <v>0.35375000000000001</v>
      </c>
      <c r="Q64" s="7">
        <v>33.200000000000003</v>
      </c>
      <c r="R64" s="12">
        <f t="shared" si="11"/>
        <v>4.1500000000000002E-2</v>
      </c>
      <c r="S64" s="12">
        <f t="shared" si="12"/>
        <v>2.0750000000000001E-2</v>
      </c>
      <c r="T64" s="7">
        <v>30117</v>
      </c>
      <c r="U64" s="7">
        <f t="shared" si="0"/>
        <v>30.117000000000001</v>
      </c>
      <c r="V64" s="12">
        <f t="shared" si="13"/>
        <v>37.646250000000002</v>
      </c>
      <c r="W64" s="12">
        <f t="shared" si="1"/>
        <v>3.7646249999999999E-2</v>
      </c>
      <c r="X64" s="12">
        <f t="shared" si="14"/>
        <v>1.8823125E-2</v>
      </c>
    </row>
    <row r="65" spans="1:24" ht="15" customHeight="1" x14ac:dyDescent="0.2">
      <c r="A65" s="6" t="s">
        <v>860</v>
      </c>
      <c r="B65" s="3"/>
      <c r="C65" s="8"/>
      <c r="D65" s="4"/>
      <c r="E65" s="3"/>
      <c r="F65" s="8"/>
      <c r="G65" s="8"/>
      <c r="H65" s="3"/>
      <c r="I65" s="8"/>
      <c r="J65" s="8"/>
      <c r="K65" s="3"/>
      <c r="L65" s="8"/>
      <c r="M65" s="8"/>
      <c r="N65" s="3"/>
      <c r="Q65" s="3"/>
      <c r="T65" s="3"/>
      <c r="U65" s="8"/>
    </row>
    <row r="66" spans="1:24" ht="15" customHeight="1" x14ac:dyDescent="0.15">
      <c r="A66" s="7" t="s">
        <v>527</v>
      </c>
      <c r="B66" s="8">
        <v>875</v>
      </c>
      <c r="C66" s="8">
        <f t="shared" si="2"/>
        <v>1.09375</v>
      </c>
      <c r="D66" s="9" t="s">
        <v>297</v>
      </c>
      <c r="E66" s="8">
        <v>3568</v>
      </c>
      <c r="F66" s="8">
        <f t="shared" si="3"/>
        <v>4.46</v>
      </c>
      <c r="G66" s="8">
        <f t="shared" si="4"/>
        <v>2.23</v>
      </c>
      <c r="H66" s="8">
        <v>4.4000000000000004</v>
      </c>
      <c r="I66" s="8">
        <f t="shared" si="5"/>
        <v>5.5000000000000005E-3</v>
      </c>
      <c r="J66" s="8">
        <f t="shared" si="6"/>
        <v>2.7500000000000003E-3</v>
      </c>
      <c r="K66" s="8">
        <v>1.8</v>
      </c>
      <c r="L66" s="8">
        <f t="shared" si="7"/>
        <v>2.2500000000000003E-3</v>
      </c>
      <c r="M66" s="8">
        <f t="shared" si="8"/>
        <v>1.1250000000000001E-3</v>
      </c>
      <c r="N66" s="8">
        <v>394</v>
      </c>
      <c r="O66" s="5">
        <f t="shared" si="9"/>
        <v>0.49249999999999999</v>
      </c>
      <c r="P66" s="5">
        <f t="shared" si="10"/>
        <v>0.24625</v>
      </c>
      <c r="Q66" s="8">
        <v>3.7</v>
      </c>
      <c r="R66" s="5">
        <f t="shared" si="11"/>
        <v>4.6250000000000006E-3</v>
      </c>
      <c r="S66" s="5">
        <f t="shared" si="12"/>
        <v>2.3125000000000003E-3</v>
      </c>
      <c r="T66" s="8">
        <v>4859</v>
      </c>
      <c r="U66" s="8">
        <f t="shared" si="0"/>
        <v>4.859</v>
      </c>
      <c r="V66" s="5">
        <f t="shared" si="13"/>
        <v>6.0737500000000004</v>
      </c>
      <c r="W66" s="5">
        <f t="shared" si="1"/>
        <v>6.0737500000000002E-3</v>
      </c>
      <c r="X66" s="5">
        <f t="shared" si="14"/>
        <v>3.0368750000000001E-3</v>
      </c>
    </row>
    <row r="67" spans="1:24" ht="15" customHeight="1" x14ac:dyDescent="0.15">
      <c r="A67" s="7" t="s">
        <v>159</v>
      </c>
      <c r="B67" s="8">
        <v>1008</v>
      </c>
      <c r="C67" s="8">
        <f t="shared" si="2"/>
        <v>1.26</v>
      </c>
      <c r="D67" s="9" t="s">
        <v>300</v>
      </c>
      <c r="E67" s="8">
        <v>7504</v>
      </c>
      <c r="F67" s="8">
        <f t="shared" si="3"/>
        <v>9.3800000000000008</v>
      </c>
      <c r="G67" s="8">
        <f t="shared" si="4"/>
        <v>4.6900000000000004</v>
      </c>
      <c r="H67" s="8">
        <v>5.7</v>
      </c>
      <c r="I67" s="8">
        <f t="shared" si="5"/>
        <v>7.1250000000000003E-3</v>
      </c>
      <c r="J67" s="8">
        <f t="shared" si="6"/>
        <v>3.5625000000000001E-3</v>
      </c>
      <c r="K67" s="8">
        <v>6</v>
      </c>
      <c r="L67" s="8">
        <f t="shared" si="7"/>
        <v>7.4999999999999997E-3</v>
      </c>
      <c r="M67" s="8">
        <f t="shared" si="8"/>
        <v>3.7499999999999999E-3</v>
      </c>
      <c r="N67" s="8">
        <v>829</v>
      </c>
      <c r="O67" s="5">
        <f t="shared" si="9"/>
        <v>1.0362499999999999</v>
      </c>
      <c r="P67" s="5">
        <f t="shared" si="10"/>
        <v>0.51812499999999995</v>
      </c>
      <c r="Q67" s="8">
        <v>9.1</v>
      </c>
      <c r="R67" s="5">
        <f t="shared" si="11"/>
        <v>1.1375E-2</v>
      </c>
      <c r="S67" s="5">
        <f t="shared" si="12"/>
        <v>5.6874999999999998E-3</v>
      </c>
      <c r="T67" s="8">
        <v>5597</v>
      </c>
      <c r="U67" s="8">
        <f t="shared" si="0"/>
        <v>5.5970000000000004</v>
      </c>
      <c r="V67" s="5">
        <f t="shared" si="13"/>
        <v>6.9962499999999999</v>
      </c>
      <c r="W67" s="5">
        <f t="shared" si="1"/>
        <v>6.9962499999999999E-3</v>
      </c>
      <c r="X67" s="5">
        <f t="shared" si="14"/>
        <v>3.4981249999999999E-3</v>
      </c>
    </row>
    <row r="68" spans="1:24" ht="15" customHeight="1" x14ac:dyDescent="0.15">
      <c r="A68" s="7" t="s">
        <v>528</v>
      </c>
      <c r="B68" s="8">
        <v>6250</v>
      </c>
      <c r="C68" s="8">
        <f t="shared" si="2"/>
        <v>7.8125</v>
      </c>
      <c r="D68" s="9" t="s">
        <v>529</v>
      </c>
      <c r="E68" s="8">
        <v>5008</v>
      </c>
      <c r="F68" s="8">
        <f t="shared" si="3"/>
        <v>6.26</v>
      </c>
      <c r="G68" s="8">
        <f t="shared" si="4"/>
        <v>3.13</v>
      </c>
      <c r="H68" s="8">
        <v>474</v>
      </c>
      <c r="I68" s="8">
        <f t="shared" si="5"/>
        <v>0.59250000000000003</v>
      </c>
      <c r="J68" s="8">
        <f t="shared" si="6"/>
        <v>0.29625000000000001</v>
      </c>
      <c r="K68" s="8">
        <v>356</v>
      </c>
      <c r="L68" s="8">
        <f t="shared" si="7"/>
        <v>0.44500000000000001</v>
      </c>
      <c r="M68" s="8">
        <f t="shared" si="8"/>
        <v>0.2225</v>
      </c>
      <c r="N68" s="8">
        <v>188</v>
      </c>
      <c r="O68" s="5">
        <f t="shared" si="9"/>
        <v>0.23499999999999999</v>
      </c>
      <c r="P68" s="5">
        <f t="shared" si="10"/>
        <v>0.11749999999999999</v>
      </c>
      <c r="Q68" s="8">
        <v>12.5</v>
      </c>
      <c r="R68" s="5">
        <f t="shared" si="11"/>
        <v>1.5625E-2</v>
      </c>
      <c r="S68" s="5">
        <f t="shared" si="12"/>
        <v>7.8125E-3</v>
      </c>
      <c r="T68" s="8">
        <v>10369</v>
      </c>
      <c r="U68" s="8">
        <f t="shared" si="0"/>
        <v>10.369</v>
      </c>
      <c r="V68" s="5">
        <f t="shared" si="13"/>
        <v>12.96125</v>
      </c>
      <c r="W68" s="5">
        <f t="shared" si="1"/>
        <v>1.2961250000000001E-2</v>
      </c>
      <c r="X68" s="5">
        <f t="shared" si="14"/>
        <v>6.4806250000000003E-3</v>
      </c>
    </row>
    <row r="69" spans="1:24" ht="15" customHeight="1" x14ac:dyDescent="0.15">
      <c r="A69" s="7" t="s">
        <v>530</v>
      </c>
      <c r="B69" s="8">
        <v>2700</v>
      </c>
      <c r="C69" s="8">
        <f t="shared" si="2"/>
        <v>3.375</v>
      </c>
      <c r="D69" s="9" t="s">
        <v>531</v>
      </c>
      <c r="E69" s="8">
        <v>1569</v>
      </c>
      <c r="F69" s="8">
        <f t="shared" si="3"/>
        <v>1.9612499999999999</v>
      </c>
      <c r="G69" s="8">
        <f t="shared" si="4"/>
        <v>0.98062499999999997</v>
      </c>
      <c r="H69" s="8">
        <v>157</v>
      </c>
      <c r="I69" s="8">
        <f t="shared" si="5"/>
        <v>0.19625000000000001</v>
      </c>
      <c r="J69" s="8">
        <f t="shared" si="6"/>
        <v>9.8125000000000004E-2</v>
      </c>
      <c r="K69" s="8">
        <v>132</v>
      </c>
      <c r="L69" s="8">
        <f t="shared" si="7"/>
        <v>0.16500000000000001</v>
      </c>
      <c r="M69" s="8">
        <f t="shared" si="8"/>
        <v>8.2500000000000004E-2</v>
      </c>
      <c r="N69" s="8">
        <v>46</v>
      </c>
      <c r="O69" s="5">
        <f t="shared" si="9"/>
        <v>5.7500000000000002E-2</v>
      </c>
      <c r="P69" s="5">
        <f t="shared" si="10"/>
        <v>2.8750000000000001E-2</v>
      </c>
      <c r="Q69" s="8">
        <v>5.4</v>
      </c>
      <c r="R69" s="5">
        <f t="shared" si="11"/>
        <v>6.7500000000000008E-3</v>
      </c>
      <c r="S69" s="5">
        <f t="shared" si="12"/>
        <v>3.3750000000000004E-3</v>
      </c>
      <c r="T69" s="8">
        <v>4479</v>
      </c>
      <c r="U69" s="8">
        <f t="shared" ref="U69:U132" si="16">SUM(T69/1000)</f>
        <v>4.4790000000000001</v>
      </c>
      <c r="V69" s="5">
        <f t="shared" si="13"/>
        <v>5.5987499999999999</v>
      </c>
      <c r="W69" s="5">
        <f t="shared" ref="W69:W132" si="17">SUM(V69/1000)</f>
        <v>5.5987499999999996E-3</v>
      </c>
      <c r="X69" s="5">
        <f t="shared" si="14"/>
        <v>2.7993749999999998E-3</v>
      </c>
    </row>
    <row r="70" spans="1:24" ht="15" customHeight="1" x14ac:dyDescent="0.15">
      <c r="A70" s="7" t="s">
        <v>532</v>
      </c>
      <c r="B70" s="8">
        <v>22080</v>
      </c>
      <c r="C70" s="8">
        <f t="shared" ref="C70:C133" si="18">SUM(B70/4/200)</f>
        <v>27.6</v>
      </c>
      <c r="D70" s="9" t="s">
        <v>533</v>
      </c>
      <c r="E70" s="8">
        <v>17474</v>
      </c>
      <c r="F70" s="8">
        <f t="shared" ref="F70:F133" si="19">SUM(E70/4/200)</f>
        <v>21.842500000000001</v>
      </c>
      <c r="G70" s="8">
        <f t="shared" ref="G70:G133" si="20">SUM(F70/2)</f>
        <v>10.921250000000001</v>
      </c>
      <c r="H70" s="8">
        <v>2895</v>
      </c>
      <c r="I70" s="8">
        <f t="shared" ref="I70:I133" si="21">SUM(H70/4/200)</f>
        <v>3.6187499999999999</v>
      </c>
      <c r="J70" s="8">
        <f t="shared" ref="J70:J133" si="22">SUM(I70/2)</f>
        <v>1.809375</v>
      </c>
      <c r="K70" s="8">
        <v>927</v>
      </c>
      <c r="L70" s="8">
        <f t="shared" ref="L70:L133" si="23">SUM(K70/4/200)</f>
        <v>1.1587499999999999</v>
      </c>
      <c r="M70" s="8">
        <f t="shared" ref="M70:M133" si="24">SUM(L70/2)</f>
        <v>0.57937499999999997</v>
      </c>
      <c r="N70" s="8">
        <v>243</v>
      </c>
      <c r="O70" s="5">
        <f t="shared" ref="O70:O133" si="25">SUM(N70/4/200)</f>
        <v>0.30375000000000002</v>
      </c>
      <c r="P70" s="5">
        <f t="shared" ref="P70:P133" si="26">SUM(O70/2)</f>
        <v>0.15187500000000001</v>
      </c>
      <c r="Q70" s="8">
        <v>44</v>
      </c>
      <c r="R70" s="5">
        <f t="shared" ref="R70:R133" si="27">SUM(Q70/4/200)</f>
        <v>5.5E-2</v>
      </c>
      <c r="S70" s="5">
        <f t="shared" ref="S70:S133" si="28">SUM(R70/2)</f>
        <v>2.75E-2</v>
      </c>
      <c r="T70" s="8">
        <v>36631</v>
      </c>
      <c r="U70" s="8">
        <f t="shared" si="16"/>
        <v>36.631</v>
      </c>
      <c r="V70" s="5">
        <f t="shared" ref="V70:V133" si="29">SUM(T70/4/200)</f>
        <v>45.78875</v>
      </c>
      <c r="W70" s="5">
        <f t="shared" si="17"/>
        <v>4.5788750000000003E-2</v>
      </c>
      <c r="X70" s="5">
        <f t="shared" ref="X70:X133" si="30">SUM(W70/2)</f>
        <v>2.2894375000000002E-2</v>
      </c>
    </row>
    <row r="71" spans="1:24" ht="15" customHeight="1" x14ac:dyDescent="0.15">
      <c r="A71" s="7" t="s">
        <v>534</v>
      </c>
      <c r="B71" s="8">
        <v>2820</v>
      </c>
      <c r="C71" s="8">
        <f t="shared" si="18"/>
        <v>3.5249999999999999</v>
      </c>
      <c r="D71" s="9" t="s">
        <v>535</v>
      </c>
      <c r="E71" s="8">
        <v>13992</v>
      </c>
      <c r="F71" s="8">
        <f t="shared" si="19"/>
        <v>17.489999999999998</v>
      </c>
      <c r="G71" s="8">
        <f t="shared" si="20"/>
        <v>8.7449999999999992</v>
      </c>
      <c r="H71" s="8">
        <v>46</v>
      </c>
      <c r="I71" s="8">
        <f t="shared" si="21"/>
        <v>5.7500000000000002E-2</v>
      </c>
      <c r="J71" s="8">
        <f t="shared" si="22"/>
        <v>2.8750000000000001E-2</v>
      </c>
      <c r="K71" s="8">
        <v>45</v>
      </c>
      <c r="L71" s="8">
        <f t="shared" si="23"/>
        <v>5.6250000000000001E-2</v>
      </c>
      <c r="M71" s="8">
        <f t="shared" si="24"/>
        <v>2.8125000000000001E-2</v>
      </c>
      <c r="N71" s="8">
        <v>1514</v>
      </c>
      <c r="O71" s="5">
        <f t="shared" si="25"/>
        <v>1.8925000000000001</v>
      </c>
      <c r="P71" s="5">
        <f t="shared" si="26"/>
        <v>0.94625000000000004</v>
      </c>
      <c r="Q71" s="8">
        <v>15.9</v>
      </c>
      <c r="R71" s="5">
        <f t="shared" si="27"/>
        <v>1.9875E-2</v>
      </c>
      <c r="S71" s="5">
        <f t="shared" si="28"/>
        <v>9.9375000000000002E-3</v>
      </c>
      <c r="T71" s="8">
        <v>10823</v>
      </c>
      <c r="U71" s="8">
        <f t="shared" si="16"/>
        <v>10.823</v>
      </c>
      <c r="V71" s="5">
        <f t="shared" si="29"/>
        <v>13.52875</v>
      </c>
      <c r="W71" s="5">
        <f t="shared" si="17"/>
        <v>1.3528750000000001E-2</v>
      </c>
      <c r="X71" s="5">
        <f t="shared" si="30"/>
        <v>6.7643750000000004E-3</v>
      </c>
    </row>
    <row r="72" spans="1:24" ht="15" customHeight="1" x14ac:dyDescent="0.15">
      <c r="A72" s="7" t="s">
        <v>162</v>
      </c>
      <c r="B72" s="8">
        <v>55620</v>
      </c>
      <c r="C72" s="8">
        <f t="shared" si="18"/>
        <v>69.525000000000006</v>
      </c>
      <c r="D72" s="9" t="s">
        <v>538</v>
      </c>
      <c r="E72" s="8">
        <v>26264</v>
      </c>
      <c r="F72" s="8">
        <f t="shared" si="19"/>
        <v>32.83</v>
      </c>
      <c r="G72" s="8">
        <f t="shared" si="20"/>
        <v>16.414999999999999</v>
      </c>
      <c r="H72" s="8">
        <v>2492</v>
      </c>
      <c r="I72" s="8">
        <f t="shared" si="21"/>
        <v>3.1150000000000002</v>
      </c>
      <c r="J72" s="8">
        <f t="shared" si="22"/>
        <v>1.5575000000000001</v>
      </c>
      <c r="K72" s="8">
        <v>1947</v>
      </c>
      <c r="L72" s="8">
        <f t="shared" si="23"/>
        <v>2.4337499999999999</v>
      </c>
      <c r="M72" s="8">
        <f t="shared" si="24"/>
        <v>1.2168749999999999</v>
      </c>
      <c r="N72" s="8">
        <v>946</v>
      </c>
      <c r="O72" s="5">
        <f t="shared" si="25"/>
        <v>1.1825000000000001</v>
      </c>
      <c r="P72" s="5">
        <f t="shared" si="26"/>
        <v>0.59125000000000005</v>
      </c>
      <c r="Q72" s="8">
        <v>85</v>
      </c>
      <c r="R72" s="5">
        <f t="shared" si="27"/>
        <v>0.10625</v>
      </c>
      <c r="S72" s="5">
        <f t="shared" si="28"/>
        <v>5.3124999999999999E-2</v>
      </c>
      <c r="T72" s="8">
        <v>88936</v>
      </c>
      <c r="U72" s="8">
        <f t="shared" si="16"/>
        <v>88.936000000000007</v>
      </c>
      <c r="V72" s="5">
        <f t="shared" si="29"/>
        <v>111.17</v>
      </c>
      <c r="W72" s="5">
        <f t="shared" si="17"/>
        <v>0.11117</v>
      </c>
      <c r="X72" s="5">
        <f t="shared" si="30"/>
        <v>5.5585000000000002E-2</v>
      </c>
    </row>
    <row r="73" spans="1:24" ht="15" customHeight="1" x14ac:dyDescent="0.15">
      <c r="A73" s="7" t="s">
        <v>163</v>
      </c>
      <c r="B73" s="8">
        <v>7000</v>
      </c>
      <c r="C73" s="8">
        <f t="shared" si="18"/>
        <v>8.75</v>
      </c>
      <c r="D73" s="9" t="s">
        <v>539</v>
      </c>
      <c r="E73" s="8">
        <v>8218</v>
      </c>
      <c r="F73" s="8">
        <f t="shared" si="19"/>
        <v>10.272500000000001</v>
      </c>
      <c r="G73" s="8">
        <f t="shared" si="20"/>
        <v>5.1362500000000004</v>
      </c>
      <c r="H73" s="8">
        <v>266</v>
      </c>
      <c r="I73" s="8">
        <f t="shared" si="21"/>
        <v>0.33250000000000002</v>
      </c>
      <c r="J73" s="8">
        <f t="shared" si="22"/>
        <v>0.16625000000000001</v>
      </c>
      <c r="K73" s="8">
        <v>686</v>
      </c>
      <c r="L73" s="8">
        <f t="shared" si="23"/>
        <v>0.85750000000000004</v>
      </c>
      <c r="M73" s="8">
        <f t="shared" si="24"/>
        <v>0.42875000000000002</v>
      </c>
      <c r="N73" s="8">
        <v>490</v>
      </c>
      <c r="O73" s="5">
        <f t="shared" si="25"/>
        <v>0.61250000000000004</v>
      </c>
      <c r="P73" s="5">
        <f t="shared" si="26"/>
        <v>0.30625000000000002</v>
      </c>
      <c r="Q73" s="8">
        <v>14</v>
      </c>
      <c r="R73" s="5">
        <f t="shared" si="27"/>
        <v>1.7500000000000002E-2</v>
      </c>
      <c r="S73" s="5">
        <f t="shared" si="28"/>
        <v>8.7500000000000008E-3</v>
      </c>
      <c r="T73" s="8">
        <v>11613</v>
      </c>
      <c r="U73" s="8">
        <f t="shared" si="16"/>
        <v>11.613</v>
      </c>
      <c r="V73" s="5">
        <f t="shared" si="29"/>
        <v>14.516249999999999</v>
      </c>
      <c r="W73" s="5">
        <f t="shared" si="17"/>
        <v>1.451625E-2</v>
      </c>
      <c r="X73" s="5">
        <f t="shared" si="30"/>
        <v>7.2581249999999998E-3</v>
      </c>
    </row>
    <row r="74" spans="1:24" ht="15" customHeight="1" x14ac:dyDescent="0.15">
      <c r="A74" s="7" t="s">
        <v>654</v>
      </c>
      <c r="B74" s="8">
        <v>1250</v>
      </c>
      <c r="C74" s="8">
        <f t="shared" si="18"/>
        <v>1.5625</v>
      </c>
      <c r="D74" s="9" t="s">
        <v>655</v>
      </c>
      <c r="E74" s="8">
        <v>6531</v>
      </c>
      <c r="F74" s="8">
        <f t="shared" si="19"/>
        <v>8.1637500000000003</v>
      </c>
      <c r="G74" s="8">
        <f t="shared" si="20"/>
        <v>4.0818750000000001</v>
      </c>
      <c r="H74" s="8">
        <v>667</v>
      </c>
      <c r="I74" s="8">
        <f t="shared" si="21"/>
        <v>0.83374999999999999</v>
      </c>
      <c r="J74" s="8">
        <f t="shared" si="22"/>
        <v>0.416875</v>
      </c>
      <c r="K74" s="8">
        <v>91</v>
      </c>
      <c r="L74" s="8">
        <f t="shared" si="23"/>
        <v>0.11375</v>
      </c>
      <c r="M74" s="8">
        <f t="shared" si="24"/>
        <v>5.6875000000000002E-2</v>
      </c>
      <c r="N74" s="8">
        <v>389</v>
      </c>
      <c r="O74" s="5">
        <f t="shared" si="25"/>
        <v>0.48625000000000002</v>
      </c>
      <c r="P74" s="5">
        <f t="shared" si="26"/>
        <v>0.24312500000000001</v>
      </c>
      <c r="Q74" s="8">
        <v>4.5</v>
      </c>
      <c r="R74" s="5">
        <f t="shared" si="27"/>
        <v>5.6249999999999998E-3</v>
      </c>
      <c r="S74" s="5">
        <f t="shared" si="28"/>
        <v>2.8124999999999999E-3</v>
      </c>
      <c r="T74" s="8">
        <v>0</v>
      </c>
      <c r="U74" s="8">
        <f t="shared" si="16"/>
        <v>0</v>
      </c>
      <c r="V74" s="5">
        <f t="shared" si="29"/>
        <v>0</v>
      </c>
      <c r="W74" s="5">
        <f t="shared" si="17"/>
        <v>0</v>
      </c>
      <c r="X74" s="5">
        <f t="shared" si="30"/>
        <v>0</v>
      </c>
    </row>
    <row r="75" spans="1:24" ht="15" customHeight="1" x14ac:dyDescent="0.15">
      <c r="A75" s="7" t="s">
        <v>642</v>
      </c>
      <c r="B75" s="8">
        <v>4500</v>
      </c>
      <c r="C75" s="8">
        <f t="shared" si="18"/>
        <v>5.625</v>
      </c>
      <c r="D75" s="9" t="s">
        <v>643</v>
      </c>
      <c r="E75" s="8">
        <v>7711</v>
      </c>
      <c r="F75" s="8">
        <f t="shared" si="19"/>
        <v>9.6387499999999999</v>
      </c>
      <c r="G75" s="8">
        <f t="shared" si="20"/>
        <v>4.819375</v>
      </c>
      <c r="H75" s="8">
        <v>954</v>
      </c>
      <c r="I75" s="8">
        <f t="shared" si="21"/>
        <v>1.1924999999999999</v>
      </c>
      <c r="J75" s="8">
        <f t="shared" si="22"/>
        <v>0.59624999999999995</v>
      </c>
      <c r="K75" s="8">
        <v>144</v>
      </c>
      <c r="L75" s="8">
        <f t="shared" si="23"/>
        <v>0.18</v>
      </c>
      <c r="M75" s="8">
        <f t="shared" si="24"/>
        <v>0.09</v>
      </c>
      <c r="N75" s="8">
        <v>369</v>
      </c>
      <c r="O75" s="5">
        <f t="shared" si="25"/>
        <v>0.46124999999999999</v>
      </c>
      <c r="P75" s="5">
        <f t="shared" si="26"/>
        <v>0.230625</v>
      </c>
      <c r="Q75" s="8">
        <v>4.5999999999999996</v>
      </c>
      <c r="R75" s="5">
        <f t="shared" si="27"/>
        <v>5.7499999999999999E-3</v>
      </c>
      <c r="S75" s="5">
        <f t="shared" si="28"/>
        <v>2.875E-3</v>
      </c>
      <c r="T75" s="8">
        <v>0</v>
      </c>
      <c r="U75" s="8">
        <f t="shared" si="16"/>
        <v>0</v>
      </c>
      <c r="V75" s="5">
        <f t="shared" si="29"/>
        <v>0</v>
      </c>
      <c r="W75" s="5">
        <f t="shared" si="17"/>
        <v>0</v>
      </c>
      <c r="X75" s="5">
        <f t="shared" si="30"/>
        <v>0</v>
      </c>
    </row>
    <row r="76" spans="1:24" s="12" customFormat="1" ht="15" customHeight="1" x14ac:dyDescent="0.2">
      <c r="A76" s="10"/>
      <c r="B76" s="10"/>
      <c r="C76" s="7"/>
      <c r="D76" s="11" t="s">
        <v>11</v>
      </c>
      <c r="E76" s="7">
        <v>97839</v>
      </c>
      <c r="F76" s="7">
        <f t="shared" si="19"/>
        <v>122.29875</v>
      </c>
      <c r="G76" s="7">
        <f t="shared" si="20"/>
        <v>61.149374999999999</v>
      </c>
      <c r="H76" s="7">
        <v>7959</v>
      </c>
      <c r="I76" s="7">
        <f t="shared" si="21"/>
        <v>9.9487500000000004</v>
      </c>
      <c r="J76" s="7">
        <f t="shared" si="22"/>
        <v>4.9743750000000002</v>
      </c>
      <c r="K76" s="7">
        <v>4337</v>
      </c>
      <c r="L76" s="7">
        <f t="shared" si="23"/>
        <v>5.4212499999999997</v>
      </c>
      <c r="M76" s="7">
        <f t="shared" si="24"/>
        <v>2.7106249999999998</v>
      </c>
      <c r="N76" s="7">
        <v>5406</v>
      </c>
      <c r="O76" s="12">
        <f t="shared" si="25"/>
        <v>6.7575000000000003</v>
      </c>
      <c r="P76" s="12">
        <f t="shared" si="26"/>
        <v>3.3787500000000001</v>
      </c>
      <c r="Q76" s="7">
        <v>199</v>
      </c>
      <c r="R76" s="12">
        <f t="shared" si="27"/>
        <v>0.24875</v>
      </c>
      <c r="S76" s="12">
        <f t="shared" si="28"/>
        <v>0.124375</v>
      </c>
      <c r="T76" s="7">
        <v>173308</v>
      </c>
      <c r="U76" s="7">
        <f t="shared" si="16"/>
        <v>173.30799999999999</v>
      </c>
      <c r="V76" s="12">
        <f t="shared" si="29"/>
        <v>216.63499999999999</v>
      </c>
      <c r="W76" s="12">
        <f t="shared" si="17"/>
        <v>0.21663499999999999</v>
      </c>
      <c r="X76" s="12">
        <f t="shared" si="30"/>
        <v>0.1083175</v>
      </c>
    </row>
    <row r="77" spans="1:24" ht="15" customHeight="1" x14ac:dyDescent="0.2">
      <c r="A77" s="6" t="s">
        <v>861</v>
      </c>
      <c r="B77" s="3"/>
      <c r="C77" s="8"/>
      <c r="D77" s="4"/>
      <c r="E77" s="3"/>
      <c r="F77" s="8"/>
      <c r="G77" s="8"/>
      <c r="H77" s="3"/>
      <c r="I77" s="8"/>
      <c r="J77" s="8"/>
      <c r="K77" s="3"/>
      <c r="L77" s="8"/>
      <c r="M77" s="8"/>
      <c r="N77" s="3"/>
      <c r="Q77" s="3"/>
      <c r="T77" s="3"/>
      <c r="U77" s="8"/>
    </row>
    <row r="78" spans="1:24" ht="15" customHeight="1" x14ac:dyDescent="0.15">
      <c r="A78" s="7" t="s">
        <v>525</v>
      </c>
      <c r="B78" s="8">
        <v>1200</v>
      </c>
      <c r="C78" s="8">
        <f t="shared" si="18"/>
        <v>1.5</v>
      </c>
      <c r="D78" s="9" t="s">
        <v>526</v>
      </c>
      <c r="E78" s="8">
        <v>560</v>
      </c>
      <c r="F78" s="8">
        <f t="shared" si="19"/>
        <v>0.7</v>
      </c>
      <c r="G78" s="8">
        <f t="shared" si="20"/>
        <v>0.35</v>
      </c>
      <c r="H78" s="8">
        <v>28.8</v>
      </c>
      <c r="I78" s="8">
        <f t="shared" si="21"/>
        <v>3.6000000000000004E-2</v>
      </c>
      <c r="J78" s="8">
        <f t="shared" si="22"/>
        <v>1.8000000000000002E-2</v>
      </c>
      <c r="K78" s="8">
        <v>49</v>
      </c>
      <c r="L78" s="8">
        <f t="shared" si="23"/>
        <v>6.1249999999999999E-2</v>
      </c>
      <c r="M78" s="8">
        <f t="shared" si="24"/>
        <v>3.0624999999999999E-2</v>
      </c>
      <c r="N78" s="8">
        <v>27.6</v>
      </c>
      <c r="O78" s="5">
        <f t="shared" si="25"/>
        <v>3.4500000000000003E-2</v>
      </c>
      <c r="P78" s="5">
        <f t="shared" si="26"/>
        <v>1.7250000000000001E-2</v>
      </c>
      <c r="Q78" s="8">
        <v>2.4</v>
      </c>
      <c r="R78" s="5">
        <f t="shared" si="27"/>
        <v>3.0000000000000001E-3</v>
      </c>
      <c r="S78" s="5">
        <f t="shared" si="28"/>
        <v>1.5E-3</v>
      </c>
      <c r="T78" s="8">
        <v>1991</v>
      </c>
      <c r="U78" s="8">
        <f t="shared" si="16"/>
        <v>1.9910000000000001</v>
      </c>
      <c r="V78" s="5">
        <f t="shared" si="29"/>
        <v>2.48875</v>
      </c>
      <c r="W78" s="5">
        <f t="shared" si="17"/>
        <v>2.4887500000000001E-3</v>
      </c>
      <c r="X78" s="5">
        <f t="shared" si="30"/>
        <v>1.244375E-3</v>
      </c>
    </row>
    <row r="79" spans="1:24" s="12" customFormat="1" ht="15" customHeight="1" x14ac:dyDescent="0.2">
      <c r="A79" s="10"/>
      <c r="B79" s="10"/>
      <c r="C79" s="7"/>
      <c r="D79" s="11" t="s">
        <v>11</v>
      </c>
      <c r="E79" s="7">
        <v>560</v>
      </c>
      <c r="F79" s="7">
        <f t="shared" si="19"/>
        <v>0.7</v>
      </c>
      <c r="G79" s="7">
        <f t="shared" si="20"/>
        <v>0.35</v>
      </c>
      <c r="H79" s="7">
        <v>28.8</v>
      </c>
      <c r="I79" s="7">
        <f t="shared" si="21"/>
        <v>3.6000000000000004E-2</v>
      </c>
      <c r="J79" s="7">
        <f t="shared" si="22"/>
        <v>1.8000000000000002E-2</v>
      </c>
      <c r="K79" s="7">
        <v>49</v>
      </c>
      <c r="L79" s="7">
        <f t="shared" si="23"/>
        <v>6.1249999999999999E-2</v>
      </c>
      <c r="M79" s="7">
        <f t="shared" si="24"/>
        <v>3.0624999999999999E-2</v>
      </c>
      <c r="N79" s="7">
        <v>27.6</v>
      </c>
      <c r="O79" s="12">
        <f t="shared" si="25"/>
        <v>3.4500000000000003E-2</v>
      </c>
      <c r="P79" s="12">
        <f t="shared" si="26"/>
        <v>1.7250000000000001E-2</v>
      </c>
      <c r="Q79" s="7">
        <v>2.4</v>
      </c>
      <c r="R79" s="12">
        <f t="shared" si="27"/>
        <v>3.0000000000000001E-3</v>
      </c>
      <c r="S79" s="12">
        <f t="shared" si="28"/>
        <v>1.5E-3</v>
      </c>
      <c r="T79" s="7">
        <v>1991</v>
      </c>
      <c r="U79" s="7">
        <f t="shared" si="16"/>
        <v>1.9910000000000001</v>
      </c>
      <c r="V79" s="12">
        <f t="shared" si="29"/>
        <v>2.48875</v>
      </c>
      <c r="W79" s="12">
        <f t="shared" si="17"/>
        <v>2.4887500000000001E-3</v>
      </c>
      <c r="X79" s="12">
        <f t="shared" si="30"/>
        <v>1.244375E-3</v>
      </c>
    </row>
    <row r="80" spans="1:24" ht="15" customHeight="1" x14ac:dyDescent="0.2">
      <c r="A80" s="6" t="s">
        <v>894</v>
      </c>
      <c r="B80" s="3"/>
      <c r="C80" s="8"/>
      <c r="D80" s="4"/>
      <c r="E80" s="3"/>
      <c r="F80" s="8"/>
      <c r="G80" s="8"/>
      <c r="H80" s="3"/>
      <c r="I80" s="8"/>
      <c r="J80" s="8"/>
      <c r="K80" s="3"/>
      <c r="L80" s="8"/>
      <c r="M80" s="8"/>
      <c r="N80" s="3"/>
      <c r="Q80" s="3"/>
      <c r="T80" s="3"/>
      <c r="U80" s="8"/>
    </row>
    <row r="81" spans="1:24" ht="15" customHeight="1" x14ac:dyDescent="0.15">
      <c r="A81" s="7" t="s">
        <v>216</v>
      </c>
      <c r="B81" s="8">
        <v>1500</v>
      </c>
      <c r="C81" s="8">
        <f t="shared" si="18"/>
        <v>1.875</v>
      </c>
      <c r="D81" s="9" t="s">
        <v>676</v>
      </c>
      <c r="E81" s="8">
        <v>613</v>
      </c>
      <c r="F81" s="8">
        <f t="shared" si="19"/>
        <v>0.76624999999999999</v>
      </c>
      <c r="G81" s="8">
        <f t="shared" si="20"/>
        <v>0.38312499999999999</v>
      </c>
      <c r="H81" s="8">
        <v>7.4</v>
      </c>
      <c r="I81" s="8">
        <f t="shared" si="21"/>
        <v>9.2500000000000013E-3</v>
      </c>
      <c r="J81" s="8">
        <f t="shared" si="22"/>
        <v>4.6250000000000006E-3</v>
      </c>
      <c r="K81" s="8">
        <v>22</v>
      </c>
      <c r="L81" s="8">
        <f t="shared" si="23"/>
        <v>2.75E-2</v>
      </c>
      <c r="M81" s="8">
        <f t="shared" si="24"/>
        <v>1.375E-2</v>
      </c>
      <c r="N81" s="8">
        <v>55</v>
      </c>
      <c r="O81" s="5">
        <f t="shared" si="25"/>
        <v>6.8750000000000006E-2</v>
      </c>
      <c r="P81" s="5">
        <f t="shared" si="26"/>
        <v>3.4375000000000003E-2</v>
      </c>
      <c r="Q81" s="8">
        <v>1.5</v>
      </c>
      <c r="R81" s="5">
        <f t="shared" si="27"/>
        <v>1.8749999999999999E-3</v>
      </c>
      <c r="S81" s="5">
        <f t="shared" si="28"/>
        <v>9.3749999999999997E-4</v>
      </c>
      <c r="T81" s="8">
        <v>5645</v>
      </c>
      <c r="U81" s="8">
        <f t="shared" si="16"/>
        <v>5.6449999999999996</v>
      </c>
      <c r="V81" s="5">
        <f t="shared" si="29"/>
        <v>7.0562500000000004</v>
      </c>
      <c r="W81" s="5">
        <f t="shared" si="17"/>
        <v>7.05625E-3</v>
      </c>
      <c r="X81" s="5">
        <f t="shared" si="30"/>
        <v>3.528125E-3</v>
      </c>
    </row>
    <row r="82" spans="1:24" s="12" customFormat="1" ht="15" customHeight="1" x14ac:dyDescent="0.2">
      <c r="A82" s="10"/>
      <c r="B82" s="10"/>
      <c r="C82" s="7"/>
      <c r="D82" s="11" t="s">
        <v>11</v>
      </c>
      <c r="E82" s="7">
        <v>613</v>
      </c>
      <c r="F82" s="7">
        <f t="shared" si="19"/>
        <v>0.76624999999999999</v>
      </c>
      <c r="G82" s="7">
        <f t="shared" si="20"/>
        <v>0.38312499999999999</v>
      </c>
      <c r="H82" s="7">
        <v>7.4</v>
      </c>
      <c r="I82" s="7">
        <f t="shared" si="21"/>
        <v>9.2500000000000013E-3</v>
      </c>
      <c r="J82" s="7">
        <f t="shared" si="22"/>
        <v>4.6250000000000006E-3</v>
      </c>
      <c r="K82" s="7">
        <v>22</v>
      </c>
      <c r="L82" s="7">
        <f t="shared" si="23"/>
        <v>2.75E-2</v>
      </c>
      <c r="M82" s="7">
        <f t="shared" si="24"/>
        <v>1.375E-2</v>
      </c>
      <c r="N82" s="7">
        <v>55</v>
      </c>
      <c r="O82" s="12">
        <f t="shared" si="25"/>
        <v>6.8750000000000006E-2</v>
      </c>
      <c r="P82" s="12">
        <f t="shared" si="26"/>
        <v>3.4375000000000003E-2</v>
      </c>
      <c r="Q82" s="7">
        <v>1.5</v>
      </c>
      <c r="R82" s="12">
        <f t="shared" si="27"/>
        <v>1.8749999999999999E-3</v>
      </c>
      <c r="S82" s="12">
        <f t="shared" si="28"/>
        <v>9.3749999999999997E-4</v>
      </c>
      <c r="T82" s="7">
        <v>5645</v>
      </c>
      <c r="U82" s="7">
        <f t="shared" si="16"/>
        <v>5.6449999999999996</v>
      </c>
      <c r="V82" s="12">
        <f t="shared" si="29"/>
        <v>7.0562500000000004</v>
      </c>
      <c r="W82" s="12">
        <f t="shared" si="17"/>
        <v>7.05625E-3</v>
      </c>
      <c r="X82" s="12">
        <f t="shared" si="30"/>
        <v>3.528125E-3</v>
      </c>
    </row>
    <row r="83" spans="1:24" ht="15" customHeight="1" x14ac:dyDescent="0.2">
      <c r="A83" s="6" t="s">
        <v>863</v>
      </c>
      <c r="B83" s="3"/>
      <c r="C83" s="8"/>
      <c r="D83" s="4"/>
      <c r="E83" s="3"/>
      <c r="F83" s="8"/>
      <c r="G83" s="8"/>
      <c r="H83" s="3"/>
      <c r="I83" s="8"/>
      <c r="J83" s="8"/>
      <c r="K83" s="3"/>
      <c r="L83" s="8"/>
      <c r="M83" s="8"/>
      <c r="N83" s="3"/>
      <c r="Q83" s="3"/>
      <c r="T83" s="3"/>
      <c r="U83" s="8"/>
    </row>
    <row r="84" spans="1:24" s="12" customFormat="1" ht="15" customHeight="1" x14ac:dyDescent="0.2">
      <c r="A84" s="10"/>
      <c r="B84" s="10"/>
      <c r="C84" s="7"/>
      <c r="D84" s="11" t="s">
        <v>11</v>
      </c>
      <c r="E84" s="10">
        <v>0</v>
      </c>
      <c r="F84" s="7">
        <v>0</v>
      </c>
      <c r="G84" s="7">
        <f t="shared" si="20"/>
        <v>0</v>
      </c>
      <c r="H84" s="10">
        <v>0</v>
      </c>
      <c r="I84" s="7">
        <v>0</v>
      </c>
      <c r="J84" s="7">
        <f t="shared" si="22"/>
        <v>0</v>
      </c>
      <c r="K84" s="10">
        <v>0</v>
      </c>
      <c r="L84" s="7">
        <v>0</v>
      </c>
      <c r="M84" s="7">
        <f t="shared" si="24"/>
        <v>0</v>
      </c>
      <c r="N84" s="10">
        <v>0</v>
      </c>
      <c r="O84" s="12">
        <v>0</v>
      </c>
      <c r="P84" s="12">
        <f t="shared" si="26"/>
        <v>0</v>
      </c>
      <c r="Q84" s="10">
        <v>0</v>
      </c>
      <c r="R84" s="12">
        <v>0</v>
      </c>
      <c r="S84" s="12">
        <f t="shared" si="28"/>
        <v>0</v>
      </c>
      <c r="T84" s="10">
        <v>0</v>
      </c>
      <c r="U84" s="7">
        <v>0</v>
      </c>
      <c r="V84" s="12">
        <v>0</v>
      </c>
      <c r="W84" s="12">
        <v>0</v>
      </c>
      <c r="X84" s="12">
        <f t="shared" si="30"/>
        <v>0</v>
      </c>
    </row>
    <row r="85" spans="1:24" ht="15" customHeight="1" x14ac:dyDescent="0.2">
      <c r="A85" s="6" t="s">
        <v>864</v>
      </c>
      <c r="B85" s="3"/>
      <c r="C85" s="8"/>
      <c r="D85" s="4"/>
      <c r="E85" s="3"/>
      <c r="F85" s="8"/>
      <c r="G85" s="8"/>
      <c r="H85" s="3"/>
      <c r="I85" s="8"/>
      <c r="J85" s="8"/>
      <c r="K85" s="3"/>
      <c r="L85" s="8"/>
      <c r="M85" s="8"/>
      <c r="N85" s="3"/>
      <c r="Q85" s="3"/>
      <c r="T85" s="3"/>
      <c r="U85" s="8"/>
    </row>
    <row r="86" spans="1:24" ht="15" customHeight="1" x14ac:dyDescent="0.15">
      <c r="A86" s="7" t="s">
        <v>630</v>
      </c>
      <c r="B86" s="8">
        <v>1500</v>
      </c>
      <c r="C86" s="8">
        <f t="shared" si="18"/>
        <v>1.875</v>
      </c>
      <c r="D86" s="9" t="s">
        <v>631</v>
      </c>
      <c r="E86" s="8">
        <v>3536</v>
      </c>
      <c r="F86" s="8">
        <f t="shared" si="19"/>
        <v>4.42</v>
      </c>
      <c r="G86" s="8">
        <f t="shared" si="20"/>
        <v>2.21</v>
      </c>
      <c r="H86" s="8">
        <v>695</v>
      </c>
      <c r="I86" s="8">
        <f t="shared" si="21"/>
        <v>0.86875000000000002</v>
      </c>
      <c r="J86" s="8">
        <f t="shared" si="22"/>
        <v>0.43437500000000001</v>
      </c>
      <c r="K86" s="8">
        <v>78</v>
      </c>
      <c r="L86" s="8">
        <f t="shared" si="23"/>
        <v>9.7500000000000003E-2</v>
      </c>
      <c r="M86" s="8">
        <f t="shared" si="24"/>
        <v>4.8750000000000002E-2</v>
      </c>
      <c r="N86" s="8">
        <v>50</v>
      </c>
      <c r="O86" s="5">
        <f t="shared" si="25"/>
        <v>6.25E-2</v>
      </c>
      <c r="P86" s="5">
        <f t="shared" si="26"/>
        <v>3.125E-2</v>
      </c>
      <c r="Q86" s="8">
        <v>3</v>
      </c>
      <c r="R86" s="5">
        <f t="shared" si="27"/>
        <v>3.7499999999999999E-3</v>
      </c>
      <c r="S86" s="5">
        <f t="shared" si="28"/>
        <v>1.8749999999999999E-3</v>
      </c>
      <c r="T86" s="8">
        <v>2757</v>
      </c>
      <c r="U86" s="8">
        <f t="shared" si="16"/>
        <v>2.7570000000000001</v>
      </c>
      <c r="V86" s="5">
        <f t="shared" si="29"/>
        <v>3.44625</v>
      </c>
      <c r="W86" s="5">
        <f t="shared" si="17"/>
        <v>3.4462500000000001E-3</v>
      </c>
      <c r="X86" s="5">
        <f t="shared" si="30"/>
        <v>1.723125E-3</v>
      </c>
    </row>
    <row r="87" spans="1:24" ht="15" customHeight="1" x14ac:dyDescent="0.15">
      <c r="A87" s="7" t="s">
        <v>635</v>
      </c>
      <c r="B87" s="8">
        <v>3000</v>
      </c>
      <c r="C87" s="8">
        <f t="shared" si="18"/>
        <v>3.75</v>
      </c>
      <c r="D87" s="9" t="s">
        <v>636</v>
      </c>
      <c r="E87" s="8">
        <v>10473</v>
      </c>
      <c r="F87" s="8">
        <f t="shared" si="19"/>
        <v>13.09125</v>
      </c>
      <c r="G87" s="8">
        <f t="shared" si="20"/>
        <v>6.5456250000000002</v>
      </c>
      <c r="H87" s="8">
        <v>2346</v>
      </c>
      <c r="I87" s="8">
        <f t="shared" si="21"/>
        <v>2.9325000000000001</v>
      </c>
      <c r="J87" s="8">
        <f t="shared" si="22"/>
        <v>1.4662500000000001</v>
      </c>
      <c r="K87" s="8">
        <v>225</v>
      </c>
      <c r="L87" s="8">
        <f t="shared" si="23"/>
        <v>0.28125</v>
      </c>
      <c r="M87" s="8">
        <f t="shared" si="24"/>
        <v>0.140625</v>
      </c>
      <c r="N87" s="8">
        <v>21</v>
      </c>
      <c r="O87" s="5">
        <f t="shared" si="25"/>
        <v>2.6249999999999999E-2</v>
      </c>
      <c r="P87" s="5">
        <f t="shared" si="26"/>
        <v>1.3125E-2</v>
      </c>
      <c r="Q87" s="8">
        <v>7.7</v>
      </c>
      <c r="R87" s="5">
        <f t="shared" si="27"/>
        <v>9.6249999999999999E-3</v>
      </c>
      <c r="S87" s="5">
        <f t="shared" si="28"/>
        <v>4.8124999999999999E-3</v>
      </c>
      <c r="T87" s="8">
        <v>7491</v>
      </c>
      <c r="U87" s="8">
        <f t="shared" si="16"/>
        <v>7.4909999999999997</v>
      </c>
      <c r="V87" s="5">
        <f t="shared" si="29"/>
        <v>9.3637499999999996</v>
      </c>
      <c r="W87" s="5">
        <f t="shared" si="17"/>
        <v>9.3637499999999988E-3</v>
      </c>
      <c r="X87" s="5">
        <f t="shared" si="30"/>
        <v>4.6818749999999994E-3</v>
      </c>
    </row>
    <row r="88" spans="1:24" ht="15" customHeight="1" x14ac:dyDescent="0.15">
      <c r="A88" s="7" t="s">
        <v>637</v>
      </c>
      <c r="B88" s="8">
        <v>5000</v>
      </c>
      <c r="C88" s="8">
        <f t="shared" si="18"/>
        <v>6.25</v>
      </c>
      <c r="D88" s="9" t="s">
        <v>638</v>
      </c>
      <c r="E88" s="8">
        <v>17246</v>
      </c>
      <c r="F88" s="8">
        <f t="shared" si="19"/>
        <v>21.557500000000001</v>
      </c>
      <c r="G88" s="8">
        <f t="shared" si="20"/>
        <v>10.77875</v>
      </c>
      <c r="H88" s="8">
        <v>3864</v>
      </c>
      <c r="I88" s="8">
        <f t="shared" si="21"/>
        <v>4.83</v>
      </c>
      <c r="J88" s="8">
        <f t="shared" si="22"/>
        <v>2.415</v>
      </c>
      <c r="K88" s="8">
        <v>335</v>
      </c>
      <c r="L88" s="8">
        <f t="shared" si="23"/>
        <v>0.41875000000000001</v>
      </c>
      <c r="M88" s="8">
        <f t="shared" si="24"/>
        <v>0.20937500000000001</v>
      </c>
      <c r="N88" s="8">
        <v>50</v>
      </c>
      <c r="O88" s="5">
        <f t="shared" si="25"/>
        <v>6.25E-2</v>
      </c>
      <c r="P88" s="5">
        <f t="shared" si="26"/>
        <v>3.125E-2</v>
      </c>
      <c r="Q88" s="8">
        <v>14.3</v>
      </c>
      <c r="R88" s="5">
        <f t="shared" si="27"/>
        <v>1.7875000000000002E-2</v>
      </c>
      <c r="S88" s="5">
        <f t="shared" si="28"/>
        <v>8.937500000000001E-3</v>
      </c>
      <c r="T88" s="8">
        <v>516790</v>
      </c>
      <c r="U88" s="8">
        <f t="shared" si="16"/>
        <v>516.79</v>
      </c>
      <c r="V88" s="5">
        <f t="shared" si="29"/>
        <v>645.98749999999995</v>
      </c>
      <c r="W88" s="5">
        <f t="shared" si="17"/>
        <v>0.64598749999999994</v>
      </c>
      <c r="X88" s="5">
        <f t="shared" si="30"/>
        <v>0.32299374999999997</v>
      </c>
    </row>
    <row r="89" spans="1:24" s="12" customFormat="1" ht="15" customHeight="1" x14ac:dyDescent="0.2">
      <c r="A89" s="10"/>
      <c r="B89" s="10"/>
      <c r="C89" s="7"/>
      <c r="D89" s="11" t="s">
        <v>11</v>
      </c>
      <c r="E89" s="7">
        <v>31255</v>
      </c>
      <c r="F89" s="7">
        <f t="shared" si="19"/>
        <v>39.068750000000001</v>
      </c>
      <c r="G89" s="7">
        <f t="shared" si="20"/>
        <v>19.534375000000001</v>
      </c>
      <c r="H89" s="7">
        <v>6905</v>
      </c>
      <c r="I89" s="7">
        <f t="shared" si="21"/>
        <v>8.6312499999999996</v>
      </c>
      <c r="J89" s="7">
        <f t="shared" si="22"/>
        <v>4.3156249999999998</v>
      </c>
      <c r="K89" s="7">
        <v>638</v>
      </c>
      <c r="L89" s="7">
        <f t="shared" si="23"/>
        <v>0.79749999999999999</v>
      </c>
      <c r="M89" s="7">
        <f t="shared" si="24"/>
        <v>0.39874999999999999</v>
      </c>
      <c r="N89" s="7">
        <v>121</v>
      </c>
      <c r="O89" s="12">
        <f t="shared" si="25"/>
        <v>0.15125</v>
      </c>
      <c r="P89" s="12">
        <f t="shared" si="26"/>
        <v>7.5624999999999998E-2</v>
      </c>
      <c r="Q89" s="7">
        <v>25</v>
      </c>
      <c r="R89" s="12">
        <f t="shared" si="27"/>
        <v>3.125E-2</v>
      </c>
      <c r="S89" s="12">
        <f t="shared" si="28"/>
        <v>1.5625E-2</v>
      </c>
      <c r="T89" s="7">
        <v>527038</v>
      </c>
      <c r="U89" s="7">
        <f t="shared" si="16"/>
        <v>527.03800000000001</v>
      </c>
      <c r="V89" s="12">
        <f t="shared" si="29"/>
        <v>658.79750000000001</v>
      </c>
      <c r="W89" s="12">
        <f t="shared" si="17"/>
        <v>0.65879750000000004</v>
      </c>
      <c r="X89" s="12">
        <f t="shared" si="30"/>
        <v>0.32939875000000002</v>
      </c>
    </row>
    <row r="90" spans="1:24" ht="15" customHeight="1" x14ac:dyDescent="0.2">
      <c r="A90" s="6" t="s">
        <v>865</v>
      </c>
      <c r="B90" s="3"/>
      <c r="C90" s="8"/>
      <c r="D90" s="4"/>
      <c r="E90" s="3"/>
      <c r="F90" s="8"/>
      <c r="G90" s="8"/>
      <c r="H90" s="3"/>
      <c r="I90" s="8"/>
      <c r="J90" s="8"/>
      <c r="K90" s="3"/>
      <c r="L90" s="8"/>
      <c r="M90" s="8"/>
      <c r="N90" s="3"/>
      <c r="Q90" s="3"/>
      <c r="T90" s="3"/>
      <c r="U90" s="8"/>
    </row>
    <row r="91" spans="1:24" ht="15" customHeight="1" x14ac:dyDescent="0.15">
      <c r="A91" s="7" t="s">
        <v>190</v>
      </c>
      <c r="B91" s="8">
        <v>1500</v>
      </c>
      <c r="C91" s="8">
        <f t="shared" si="18"/>
        <v>1.875</v>
      </c>
      <c r="D91" s="9" t="s">
        <v>319</v>
      </c>
      <c r="E91" s="8">
        <v>7221</v>
      </c>
      <c r="F91" s="8">
        <f t="shared" si="19"/>
        <v>9.0262499999999992</v>
      </c>
      <c r="G91" s="8">
        <f t="shared" si="20"/>
        <v>4.5131249999999996</v>
      </c>
      <c r="H91" s="8">
        <v>649</v>
      </c>
      <c r="I91" s="8">
        <f t="shared" si="21"/>
        <v>0.81125000000000003</v>
      </c>
      <c r="J91" s="8">
        <f t="shared" si="22"/>
        <v>0.40562500000000001</v>
      </c>
      <c r="K91" s="8">
        <v>146</v>
      </c>
      <c r="L91" s="8">
        <f t="shared" si="23"/>
        <v>0.1825</v>
      </c>
      <c r="M91" s="8">
        <f t="shared" si="24"/>
        <v>9.1249999999999998E-2</v>
      </c>
      <c r="N91" s="8">
        <v>425</v>
      </c>
      <c r="O91" s="5">
        <f t="shared" si="25"/>
        <v>0.53125</v>
      </c>
      <c r="P91" s="5">
        <f t="shared" si="26"/>
        <v>0.265625</v>
      </c>
      <c r="Q91" s="8">
        <v>1.8</v>
      </c>
      <c r="R91" s="5">
        <f t="shared" si="27"/>
        <v>2.2500000000000003E-3</v>
      </c>
      <c r="S91" s="5">
        <f t="shared" si="28"/>
        <v>1.1250000000000001E-3</v>
      </c>
      <c r="T91" s="8">
        <v>0</v>
      </c>
      <c r="U91" s="8">
        <f t="shared" si="16"/>
        <v>0</v>
      </c>
      <c r="V91" s="5">
        <f t="shared" si="29"/>
        <v>0</v>
      </c>
      <c r="W91" s="5">
        <f t="shared" si="17"/>
        <v>0</v>
      </c>
      <c r="X91" s="5">
        <f t="shared" si="30"/>
        <v>0</v>
      </c>
    </row>
    <row r="92" spans="1:24" ht="15" customHeight="1" x14ac:dyDescent="0.15">
      <c r="A92" s="7" t="s">
        <v>203</v>
      </c>
      <c r="B92" s="8">
        <v>1250</v>
      </c>
      <c r="C92" s="8">
        <f t="shared" si="18"/>
        <v>1.5625</v>
      </c>
      <c r="D92" s="9" t="s">
        <v>204</v>
      </c>
      <c r="E92" s="8">
        <v>4671</v>
      </c>
      <c r="F92" s="8">
        <f t="shared" si="19"/>
        <v>5.8387500000000001</v>
      </c>
      <c r="G92" s="8">
        <f t="shared" si="20"/>
        <v>2.9193750000000001</v>
      </c>
      <c r="H92" s="8">
        <v>804</v>
      </c>
      <c r="I92" s="8">
        <f t="shared" si="21"/>
        <v>1.0049999999999999</v>
      </c>
      <c r="J92" s="8">
        <f t="shared" si="22"/>
        <v>0.50249999999999995</v>
      </c>
      <c r="K92" s="8">
        <v>136</v>
      </c>
      <c r="L92" s="8">
        <f t="shared" si="23"/>
        <v>0.17</v>
      </c>
      <c r="M92" s="8">
        <f t="shared" si="24"/>
        <v>8.5000000000000006E-2</v>
      </c>
      <c r="N92" s="8">
        <v>101</v>
      </c>
      <c r="O92" s="5">
        <f t="shared" si="25"/>
        <v>0.12625</v>
      </c>
      <c r="P92" s="5">
        <f t="shared" si="26"/>
        <v>6.3125000000000001E-2</v>
      </c>
      <c r="Q92" s="8">
        <v>0.47499999999999998</v>
      </c>
      <c r="R92" s="5">
        <f t="shared" si="27"/>
        <v>5.9374999999999999E-4</v>
      </c>
      <c r="S92" s="5">
        <f t="shared" si="28"/>
        <v>2.9687499999999999E-4</v>
      </c>
      <c r="T92" s="8">
        <v>3020</v>
      </c>
      <c r="U92" s="8">
        <f t="shared" si="16"/>
        <v>3.02</v>
      </c>
      <c r="V92" s="5">
        <f t="shared" si="29"/>
        <v>3.7749999999999999</v>
      </c>
      <c r="W92" s="5">
        <f t="shared" si="17"/>
        <v>3.7749999999999997E-3</v>
      </c>
      <c r="X92" s="5">
        <f t="shared" si="30"/>
        <v>1.8874999999999999E-3</v>
      </c>
    </row>
    <row r="93" spans="1:24" s="12" customFormat="1" ht="15" customHeight="1" x14ac:dyDescent="0.2">
      <c r="A93" s="10"/>
      <c r="B93" s="10"/>
      <c r="C93" s="7"/>
      <c r="D93" s="11" t="s">
        <v>11</v>
      </c>
      <c r="E93" s="7">
        <v>11892</v>
      </c>
      <c r="F93" s="7">
        <f t="shared" si="19"/>
        <v>14.865</v>
      </c>
      <c r="G93" s="7">
        <f t="shared" si="20"/>
        <v>7.4325000000000001</v>
      </c>
      <c r="H93" s="7">
        <v>1452</v>
      </c>
      <c r="I93" s="7">
        <f t="shared" si="21"/>
        <v>1.8149999999999999</v>
      </c>
      <c r="J93" s="7">
        <f t="shared" si="22"/>
        <v>0.90749999999999997</v>
      </c>
      <c r="K93" s="7">
        <v>283</v>
      </c>
      <c r="L93" s="7">
        <f t="shared" si="23"/>
        <v>0.35375000000000001</v>
      </c>
      <c r="M93" s="7">
        <f t="shared" si="24"/>
        <v>0.176875</v>
      </c>
      <c r="N93" s="7">
        <v>527</v>
      </c>
      <c r="O93" s="12">
        <f t="shared" si="25"/>
        <v>0.65874999999999995</v>
      </c>
      <c r="P93" s="12">
        <f t="shared" si="26"/>
        <v>0.32937499999999997</v>
      </c>
      <c r="Q93" s="7">
        <v>2.2000000000000002</v>
      </c>
      <c r="R93" s="12">
        <f t="shared" si="27"/>
        <v>2.7500000000000003E-3</v>
      </c>
      <c r="S93" s="12">
        <f t="shared" si="28"/>
        <v>1.3750000000000001E-3</v>
      </c>
      <c r="T93" s="7">
        <v>3020</v>
      </c>
      <c r="U93" s="7">
        <f t="shared" si="16"/>
        <v>3.02</v>
      </c>
      <c r="V93" s="12">
        <f t="shared" si="29"/>
        <v>3.7749999999999999</v>
      </c>
      <c r="W93" s="12">
        <f t="shared" si="17"/>
        <v>3.7749999999999997E-3</v>
      </c>
      <c r="X93" s="12">
        <f t="shared" si="30"/>
        <v>1.8874999999999999E-3</v>
      </c>
    </row>
    <row r="94" spans="1:24" ht="15" customHeight="1" x14ac:dyDescent="0.2">
      <c r="A94" s="6" t="s">
        <v>866</v>
      </c>
      <c r="B94" s="3"/>
      <c r="C94" s="8"/>
      <c r="D94" s="4"/>
      <c r="E94" s="3"/>
      <c r="F94" s="8"/>
      <c r="G94" s="8"/>
      <c r="H94" s="3"/>
      <c r="I94" s="8"/>
      <c r="J94" s="8"/>
      <c r="K94" s="3"/>
      <c r="L94" s="8"/>
      <c r="M94" s="8"/>
      <c r="N94" s="3"/>
      <c r="Q94" s="3"/>
      <c r="T94" s="3"/>
      <c r="U94" s="8"/>
    </row>
    <row r="95" spans="1:24" ht="15" customHeight="1" x14ac:dyDescent="0.15">
      <c r="A95" s="7" t="s">
        <v>39</v>
      </c>
      <c r="B95" s="8">
        <v>20000</v>
      </c>
      <c r="C95" s="8">
        <f t="shared" si="18"/>
        <v>25</v>
      </c>
      <c r="D95" s="9" t="s">
        <v>454</v>
      </c>
      <c r="E95" s="8">
        <v>17236</v>
      </c>
      <c r="F95" s="8">
        <f t="shared" si="19"/>
        <v>21.545000000000002</v>
      </c>
      <c r="G95" s="8">
        <f t="shared" si="20"/>
        <v>10.772500000000001</v>
      </c>
      <c r="H95" s="8">
        <v>3934</v>
      </c>
      <c r="I95" s="8">
        <f t="shared" si="21"/>
        <v>4.9175000000000004</v>
      </c>
      <c r="J95" s="8">
        <f t="shared" si="22"/>
        <v>2.4587500000000002</v>
      </c>
      <c r="K95" s="8">
        <v>240</v>
      </c>
      <c r="L95" s="8">
        <f t="shared" si="23"/>
        <v>0.3</v>
      </c>
      <c r="M95" s="8">
        <f t="shared" si="24"/>
        <v>0.15</v>
      </c>
      <c r="N95" s="8">
        <v>60</v>
      </c>
      <c r="O95" s="5">
        <f t="shared" si="25"/>
        <v>7.4999999999999997E-2</v>
      </c>
      <c r="P95" s="5">
        <f t="shared" si="26"/>
        <v>3.7499999999999999E-2</v>
      </c>
      <c r="Q95" s="8">
        <v>10</v>
      </c>
      <c r="R95" s="5">
        <f t="shared" si="27"/>
        <v>1.2500000000000001E-2</v>
      </c>
      <c r="S95" s="5">
        <f t="shared" si="28"/>
        <v>6.2500000000000003E-3</v>
      </c>
      <c r="T95" s="8">
        <v>7660</v>
      </c>
      <c r="U95" s="8">
        <f t="shared" si="16"/>
        <v>7.66</v>
      </c>
      <c r="V95" s="5">
        <f t="shared" si="29"/>
        <v>9.5749999999999993</v>
      </c>
      <c r="W95" s="5">
        <f t="shared" si="17"/>
        <v>9.5749999999999984E-3</v>
      </c>
      <c r="X95" s="5">
        <f t="shared" si="30"/>
        <v>4.7874999999999992E-3</v>
      </c>
    </row>
    <row r="96" spans="1:24" ht="15" customHeight="1" x14ac:dyDescent="0.15">
      <c r="A96" s="7" t="s">
        <v>40</v>
      </c>
      <c r="B96" s="8">
        <v>29500</v>
      </c>
      <c r="C96" s="8">
        <f t="shared" si="18"/>
        <v>36.875</v>
      </c>
      <c r="D96" s="9" t="s">
        <v>455</v>
      </c>
      <c r="E96" s="8">
        <v>23630</v>
      </c>
      <c r="F96" s="8">
        <f t="shared" si="19"/>
        <v>29.537500000000001</v>
      </c>
      <c r="G96" s="8">
        <f t="shared" si="20"/>
        <v>14.768750000000001</v>
      </c>
      <c r="H96" s="8">
        <v>5281</v>
      </c>
      <c r="I96" s="8">
        <f t="shared" si="21"/>
        <v>6.6012500000000003</v>
      </c>
      <c r="J96" s="8">
        <f t="shared" si="22"/>
        <v>3.3006250000000001</v>
      </c>
      <c r="K96" s="8">
        <v>561</v>
      </c>
      <c r="L96" s="8">
        <f t="shared" si="23"/>
        <v>0.70125000000000004</v>
      </c>
      <c r="M96" s="8">
        <f t="shared" si="24"/>
        <v>0.35062500000000002</v>
      </c>
      <c r="N96" s="8">
        <v>29.5</v>
      </c>
      <c r="O96" s="5">
        <f t="shared" si="25"/>
        <v>3.6874999999999998E-2</v>
      </c>
      <c r="P96" s="5">
        <f t="shared" si="26"/>
        <v>1.8437499999999999E-2</v>
      </c>
      <c r="Q96" s="8">
        <v>17.600000000000001</v>
      </c>
      <c r="R96" s="5">
        <f t="shared" si="27"/>
        <v>2.2000000000000002E-2</v>
      </c>
      <c r="S96" s="5">
        <f t="shared" si="28"/>
        <v>1.1000000000000001E-2</v>
      </c>
      <c r="T96" s="8">
        <v>330132</v>
      </c>
      <c r="U96" s="8">
        <f t="shared" si="16"/>
        <v>330.13200000000001</v>
      </c>
      <c r="V96" s="5">
        <f t="shared" si="29"/>
        <v>412.66500000000002</v>
      </c>
      <c r="W96" s="5">
        <f t="shared" si="17"/>
        <v>0.412665</v>
      </c>
      <c r="X96" s="5">
        <f t="shared" si="30"/>
        <v>0.2063325</v>
      </c>
    </row>
    <row r="97" spans="1:24" ht="15" customHeight="1" x14ac:dyDescent="0.15">
      <c r="A97" s="7" t="s">
        <v>41</v>
      </c>
      <c r="B97" s="8">
        <v>10000</v>
      </c>
      <c r="C97" s="8">
        <f t="shared" si="18"/>
        <v>12.5</v>
      </c>
      <c r="D97" s="9" t="s">
        <v>244</v>
      </c>
      <c r="E97" s="8">
        <v>6658</v>
      </c>
      <c r="F97" s="8">
        <f t="shared" si="19"/>
        <v>8.3224999999999998</v>
      </c>
      <c r="G97" s="8">
        <f t="shared" si="20"/>
        <v>4.1612499999999999</v>
      </c>
      <c r="H97" s="8">
        <v>1472</v>
      </c>
      <c r="I97" s="8">
        <f t="shared" si="21"/>
        <v>1.84</v>
      </c>
      <c r="J97" s="8">
        <f t="shared" si="22"/>
        <v>0.92</v>
      </c>
      <c r="K97" s="8">
        <v>170</v>
      </c>
      <c r="L97" s="8">
        <f t="shared" si="23"/>
        <v>0.21249999999999999</v>
      </c>
      <c r="M97" s="8">
        <f t="shared" si="24"/>
        <v>0.10625</v>
      </c>
      <c r="N97" s="8">
        <v>10</v>
      </c>
      <c r="O97" s="5">
        <f t="shared" si="25"/>
        <v>1.2500000000000001E-2</v>
      </c>
      <c r="P97" s="5">
        <f t="shared" si="26"/>
        <v>6.2500000000000003E-3</v>
      </c>
      <c r="Q97" s="8">
        <v>6</v>
      </c>
      <c r="R97" s="5">
        <f t="shared" si="27"/>
        <v>7.4999999999999997E-3</v>
      </c>
      <c r="S97" s="5">
        <f t="shared" si="28"/>
        <v>3.7499999999999999E-3</v>
      </c>
      <c r="T97" s="8">
        <v>111909</v>
      </c>
      <c r="U97" s="8">
        <f t="shared" si="16"/>
        <v>111.90900000000001</v>
      </c>
      <c r="V97" s="5">
        <f t="shared" si="29"/>
        <v>139.88624999999999</v>
      </c>
      <c r="W97" s="5">
        <f t="shared" si="17"/>
        <v>0.13988624999999999</v>
      </c>
      <c r="X97" s="5">
        <f t="shared" si="30"/>
        <v>6.9943124999999995E-2</v>
      </c>
    </row>
    <row r="98" spans="1:24" ht="15" customHeight="1" x14ac:dyDescent="0.15">
      <c r="A98" s="7" t="s">
        <v>431</v>
      </c>
      <c r="B98" s="8">
        <v>15000</v>
      </c>
      <c r="C98" s="8">
        <f t="shared" si="18"/>
        <v>18.75</v>
      </c>
      <c r="D98" s="9" t="s">
        <v>432</v>
      </c>
      <c r="E98" s="8">
        <v>20850</v>
      </c>
      <c r="F98" s="8">
        <f t="shared" si="19"/>
        <v>26.0625</v>
      </c>
      <c r="G98" s="8">
        <f t="shared" si="20"/>
        <v>13.03125</v>
      </c>
      <c r="H98" s="8">
        <v>3660</v>
      </c>
      <c r="I98" s="8">
        <f t="shared" si="21"/>
        <v>4.5750000000000002</v>
      </c>
      <c r="J98" s="8">
        <f t="shared" si="22"/>
        <v>2.2875000000000001</v>
      </c>
      <c r="K98" s="8">
        <v>420</v>
      </c>
      <c r="L98" s="8">
        <f t="shared" si="23"/>
        <v>0.52500000000000002</v>
      </c>
      <c r="M98" s="8">
        <f t="shared" si="24"/>
        <v>0.26250000000000001</v>
      </c>
      <c r="N98" s="8">
        <v>510</v>
      </c>
      <c r="O98" s="5">
        <f t="shared" si="25"/>
        <v>0.63749999999999996</v>
      </c>
      <c r="P98" s="5">
        <f t="shared" si="26"/>
        <v>0.31874999999999998</v>
      </c>
      <c r="Q98" s="8">
        <v>9</v>
      </c>
      <c r="R98" s="5">
        <f t="shared" si="27"/>
        <v>1.125E-2</v>
      </c>
      <c r="S98" s="5">
        <f t="shared" si="28"/>
        <v>5.6249999999999998E-3</v>
      </c>
      <c r="T98" s="8">
        <v>167864</v>
      </c>
      <c r="U98" s="8">
        <f t="shared" si="16"/>
        <v>167.864</v>
      </c>
      <c r="V98" s="5">
        <f t="shared" si="29"/>
        <v>209.83</v>
      </c>
      <c r="W98" s="5">
        <f t="shared" si="17"/>
        <v>0.20983000000000002</v>
      </c>
      <c r="X98" s="5">
        <f t="shared" si="30"/>
        <v>0.10491500000000001</v>
      </c>
    </row>
    <row r="99" spans="1:24" ht="15" customHeight="1" x14ac:dyDescent="0.15">
      <c r="A99" s="7" t="s">
        <v>427</v>
      </c>
      <c r="B99" s="8">
        <v>6000</v>
      </c>
      <c r="C99" s="8">
        <f t="shared" si="18"/>
        <v>7.5</v>
      </c>
      <c r="D99" s="9" t="s">
        <v>428</v>
      </c>
      <c r="E99" s="8">
        <v>8640</v>
      </c>
      <c r="F99" s="8">
        <f t="shared" si="19"/>
        <v>10.8</v>
      </c>
      <c r="G99" s="8">
        <f t="shared" si="20"/>
        <v>5.4</v>
      </c>
      <c r="H99" s="8">
        <v>1260</v>
      </c>
      <c r="I99" s="8">
        <f t="shared" si="21"/>
        <v>1.575</v>
      </c>
      <c r="J99" s="8">
        <f t="shared" si="22"/>
        <v>0.78749999999999998</v>
      </c>
      <c r="K99" s="8">
        <v>138</v>
      </c>
      <c r="L99" s="8">
        <f t="shared" si="23"/>
        <v>0.17249999999999999</v>
      </c>
      <c r="M99" s="8">
        <f t="shared" si="24"/>
        <v>8.6249999999999993E-2</v>
      </c>
      <c r="N99" s="8">
        <v>336</v>
      </c>
      <c r="O99" s="5">
        <f t="shared" si="25"/>
        <v>0.42</v>
      </c>
      <c r="P99" s="5">
        <f t="shared" si="26"/>
        <v>0.21</v>
      </c>
      <c r="Q99" s="8">
        <v>4.3</v>
      </c>
      <c r="R99" s="5">
        <f t="shared" si="27"/>
        <v>5.3749999999999996E-3</v>
      </c>
      <c r="S99" s="5">
        <f t="shared" si="28"/>
        <v>2.6874999999999998E-3</v>
      </c>
      <c r="T99" s="8">
        <v>2034</v>
      </c>
      <c r="U99" s="8">
        <f t="shared" si="16"/>
        <v>2.0339999999999998</v>
      </c>
      <c r="V99" s="5">
        <f t="shared" si="29"/>
        <v>2.5425</v>
      </c>
      <c r="W99" s="5">
        <f t="shared" si="17"/>
        <v>2.5425000000000001E-3</v>
      </c>
      <c r="X99" s="5">
        <f t="shared" si="30"/>
        <v>1.27125E-3</v>
      </c>
    </row>
    <row r="100" spans="1:24" s="12" customFormat="1" ht="15" customHeight="1" x14ac:dyDescent="0.2">
      <c r="A100" s="10"/>
      <c r="B100" s="10"/>
      <c r="C100" s="7"/>
      <c r="D100" s="11" t="s">
        <v>11</v>
      </c>
      <c r="E100" s="7">
        <v>77014</v>
      </c>
      <c r="F100" s="7">
        <f t="shared" si="19"/>
        <v>96.267499999999998</v>
      </c>
      <c r="G100" s="7">
        <f t="shared" si="20"/>
        <v>48.133749999999999</v>
      </c>
      <c r="H100" s="7">
        <v>15607</v>
      </c>
      <c r="I100" s="7">
        <f t="shared" si="21"/>
        <v>19.508749999999999</v>
      </c>
      <c r="J100" s="7">
        <f t="shared" si="22"/>
        <v>9.7543749999999996</v>
      </c>
      <c r="K100" s="7">
        <v>1529</v>
      </c>
      <c r="L100" s="7">
        <f t="shared" si="23"/>
        <v>1.9112499999999999</v>
      </c>
      <c r="M100" s="7">
        <f t="shared" si="24"/>
        <v>0.95562499999999995</v>
      </c>
      <c r="N100" s="7">
        <v>946</v>
      </c>
      <c r="O100" s="12">
        <f t="shared" si="25"/>
        <v>1.1825000000000001</v>
      </c>
      <c r="P100" s="12">
        <f t="shared" si="26"/>
        <v>0.59125000000000005</v>
      </c>
      <c r="Q100" s="7">
        <v>47</v>
      </c>
      <c r="R100" s="12">
        <f t="shared" si="27"/>
        <v>5.8749999999999997E-2</v>
      </c>
      <c r="S100" s="12">
        <f t="shared" si="28"/>
        <v>2.9374999999999998E-2</v>
      </c>
      <c r="T100" s="7">
        <v>619598</v>
      </c>
      <c r="U100" s="7">
        <f t="shared" si="16"/>
        <v>619.59799999999996</v>
      </c>
      <c r="V100" s="12">
        <f t="shared" si="29"/>
        <v>774.49749999999995</v>
      </c>
      <c r="W100" s="12">
        <f t="shared" si="17"/>
        <v>0.77449749999999995</v>
      </c>
      <c r="X100" s="12">
        <f t="shared" si="30"/>
        <v>0.38724874999999997</v>
      </c>
    </row>
    <row r="101" spans="1:24" ht="15" customHeight="1" x14ac:dyDescent="0.2">
      <c r="A101" s="6" t="s">
        <v>867</v>
      </c>
      <c r="B101" s="3"/>
      <c r="C101" s="8"/>
      <c r="D101" s="4"/>
      <c r="E101" s="3"/>
      <c r="F101" s="8"/>
      <c r="G101" s="8"/>
      <c r="H101" s="3"/>
      <c r="I101" s="8"/>
      <c r="J101" s="8"/>
      <c r="K101" s="3"/>
      <c r="L101" s="8"/>
      <c r="M101" s="8"/>
      <c r="N101" s="3"/>
      <c r="Q101" s="3"/>
      <c r="T101" s="3"/>
      <c r="U101" s="8"/>
    </row>
    <row r="102" spans="1:24" ht="15" customHeight="1" x14ac:dyDescent="0.15">
      <c r="A102" s="7" t="s">
        <v>511</v>
      </c>
      <c r="B102" s="8">
        <v>3520</v>
      </c>
      <c r="C102" s="8">
        <f t="shared" si="18"/>
        <v>4.4000000000000004</v>
      </c>
      <c r="D102" s="9" t="s">
        <v>512</v>
      </c>
      <c r="E102" s="8">
        <v>7458</v>
      </c>
      <c r="F102" s="8">
        <f t="shared" si="19"/>
        <v>9.3224999999999998</v>
      </c>
      <c r="G102" s="8">
        <f t="shared" si="20"/>
        <v>4.6612499999999999</v>
      </c>
      <c r="H102" s="8">
        <v>1346</v>
      </c>
      <c r="I102" s="8">
        <f t="shared" si="21"/>
        <v>1.6825000000000001</v>
      </c>
      <c r="J102" s="8">
        <f t="shared" si="22"/>
        <v>0.84125000000000005</v>
      </c>
      <c r="K102" s="8">
        <v>331</v>
      </c>
      <c r="L102" s="8">
        <f t="shared" si="23"/>
        <v>0.41375000000000001</v>
      </c>
      <c r="M102" s="8">
        <f t="shared" si="24"/>
        <v>0.206875</v>
      </c>
      <c r="N102" s="8">
        <v>67</v>
      </c>
      <c r="O102" s="5">
        <f t="shared" si="25"/>
        <v>8.3750000000000005E-2</v>
      </c>
      <c r="P102" s="5">
        <f t="shared" si="26"/>
        <v>4.1875000000000002E-2</v>
      </c>
      <c r="Q102" s="8">
        <v>2.6</v>
      </c>
      <c r="R102" s="5">
        <f t="shared" si="27"/>
        <v>3.2500000000000003E-3</v>
      </c>
      <c r="S102" s="5">
        <f t="shared" si="28"/>
        <v>1.6250000000000001E-3</v>
      </c>
      <c r="T102" s="8">
        <v>2348</v>
      </c>
      <c r="U102" s="8">
        <f t="shared" si="16"/>
        <v>2.3479999999999999</v>
      </c>
      <c r="V102" s="5">
        <f t="shared" si="29"/>
        <v>2.9350000000000001</v>
      </c>
      <c r="W102" s="5">
        <f t="shared" si="17"/>
        <v>2.9350000000000001E-3</v>
      </c>
      <c r="X102" s="5">
        <f t="shared" si="30"/>
        <v>1.4675000000000001E-3</v>
      </c>
    </row>
    <row r="103" spans="1:24" ht="15" customHeight="1" x14ac:dyDescent="0.15">
      <c r="A103" s="7" t="s">
        <v>513</v>
      </c>
      <c r="B103" s="8">
        <v>500</v>
      </c>
      <c r="C103" s="8">
        <f t="shared" si="18"/>
        <v>0.625</v>
      </c>
      <c r="D103" s="9" t="s">
        <v>514</v>
      </c>
      <c r="E103" s="8">
        <v>1340</v>
      </c>
      <c r="F103" s="8">
        <f t="shared" si="19"/>
        <v>1.675</v>
      </c>
      <c r="G103" s="8">
        <f t="shared" si="20"/>
        <v>0.83750000000000002</v>
      </c>
      <c r="H103" s="8">
        <v>235</v>
      </c>
      <c r="I103" s="8">
        <f t="shared" si="21"/>
        <v>0.29375000000000001</v>
      </c>
      <c r="J103" s="8">
        <f t="shared" si="22"/>
        <v>0.14687500000000001</v>
      </c>
      <c r="K103" s="8">
        <v>38.5</v>
      </c>
      <c r="L103" s="8">
        <f t="shared" si="23"/>
        <v>4.8125000000000001E-2</v>
      </c>
      <c r="M103" s="8">
        <f t="shared" si="24"/>
        <v>2.4062500000000001E-2</v>
      </c>
      <c r="N103" s="8">
        <v>27.5</v>
      </c>
      <c r="O103" s="5">
        <f t="shared" si="25"/>
        <v>3.4375000000000003E-2</v>
      </c>
      <c r="P103" s="5">
        <f t="shared" si="26"/>
        <v>1.7187500000000001E-2</v>
      </c>
      <c r="Q103" s="8">
        <v>0</v>
      </c>
      <c r="R103" s="5">
        <f t="shared" si="27"/>
        <v>0</v>
      </c>
      <c r="S103" s="5">
        <f t="shared" si="28"/>
        <v>0</v>
      </c>
      <c r="T103" s="8">
        <v>0</v>
      </c>
      <c r="U103" s="8">
        <f t="shared" si="16"/>
        <v>0</v>
      </c>
      <c r="V103" s="5">
        <f t="shared" si="29"/>
        <v>0</v>
      </c>
      <c r="W103" s="5">
        <f t="shared" si="17"/>
        <v>0</v>
      </c>
      <c r="X103" s="5">
        <f t="shared" si="30"/>
        <v>0</v>
      </c>
    </row>
    <row r="104" spans="1:24" ht="15" customHeight="1" x14ac:dyDescent="0.15">
      <c r="A104" s="7" t="s">
        <v>515</v>
      </c>
      <c r="B104" s="8">
        <v>2880</v>
      </c>
      <c r="C104" s="8">
        <f t="shared" si="18"/>
        <v>3.6</v>
      </c>
      <c r="D104" s="9" t="s">
        <v>516</v>
      </c>
      <c r="E104" s="8">
        <v>8042</v>
      </c>
      <c r="F104" s="8">
        <f t="shared" si="19"/>
        <v>10.0525</v>
      </c>
      <c r="G104" s="8">
        <f t="shared" si="20"/>
        <v>5.0262500000000001</v>
      </c>
      <c r="H104" s="8">
        <v>1416</v>
      </c>
      <c r="I104" s="8">
        <f t="shared" si="21"/>
        <v>1.77</v>
      </c>
      <c r="J104" s="8">
        <f t="shared" si="22"/>
        <v>0.88500000000000001</v>
      </c>
      <c r="K104" s="8">
        <v>225</v>
      </c>
      <c r="L104" s="8">
        <f t="shared" si="23"/>
        <v>0.28125</v>
      </c>
      <c r="M104" s="8">
        <f t="shared" si="24"/>
        <v>0.140625</v>
      </c>
      <c r="N104" s="8">
        <v>164</v>
      </c>
      <c r="O104" s="5">
        <f t="shared" si="25"/>
        <v>0.20499999999999999</v>
      </c>
      <c r="P104" s="5">
        <f t="shared" si="26"/>
        <v>0.10249999999999999</v>
      </c>
      <c r="Q104" s="8">
        <v>2.8</v>
      </c>
      <c r="R104" s="5">
        <f t="shared" si="27"/>
        <v>3.4999999999999996E-3</v>
      </c>
      <c r="S104" s="5">
        <f t="shared" si="28"/>
        <v>1.7499999999999998E-3</v>
      </c>
      <c r="T104" s="8">
        <v>0</v>
      </c>
      <c r="U104" s="8">
        <f t="shared" si="16"/>
        <v>0</v>
      </c>
      <c r="V104" s="5">
        <f t="shared" si="29"/>
        <v>0</v>
      </c>
      <c r="W104" s="5">
        <f t="shared" si="17"/>
        <v>0</v>
      </c>
      <c r="X104" s="5">
        <f t="shared" si="30"/>
        <v>0</v>
      </c>
    </row>
    <row r="105" spans="1:24" ht="15" customHeight="1" x14ac:dyDescent="0.15">
      <c r="A105" s="7" t="s">
        <v>517</v>
      </c>
      <c r="B105" s="8">
        <v>8080</v>
      </c>
      <c r="C105" s="8">
        <f t="shared" si="18"/>
        <v>10.1</v>
      </c>
      <c r="D105" s="9" t="s">
        <v>518</v>
      </c>
      <c r="E105" s="8">
        <v>20741</v>
      </c>
      <c r="F105" s="8">
        <f t="shared" si="19"/>
        <v>25.92625</v>
      </c>
      <c r="G105" s="8">
        <f t="shared" si="20"/>
        <v>12.963125</v>
      </c>
      <c r="H105" s="8">
        <v>4113</v>
      </c>
      <c r="I105" s="8">
        <f t="shared" si="21"/>
        <v>5.1412500000000003</v>
      </c>
      <c r="J105" s="8">
        <f t="shared" si="22"/>
        <v>2.5706250000000002</v>
      </c>
      <c r="K105" s="8">
        <v>727</v>
      </c>
      <c r="L105" s="8">
        <f t="shared" si="23"/>
        <v>0.90874999999999995</v>
      </c>
      <c r="M105" s="8">
        <f t="shared" si="24"/>
        <v>0.45437499999999997</v>
      </c>
      <c r="N105" s="8">
        <v>154</v>
      </c>
      <c r="O105" s="5">
        <f t="shared" si="25"/>
        <v>0.1925</v>
      </c>
      <c r="P105" s="5">
        <f t="shared" si="26"/>
        <v>9.6250000000000002E-2</v>
      </c>
      <c r="Q105" s="8">
        <v>7.8</v>
      </c>
      <c r="R105" s="5">
        <f t="shared" si="27"/>
        <v>9.75E-3</v>
      </c>
      <c r="S105" s="5">
        <f t="shared" si="28"/>
        <v>4.875E-3</v>
      </c>
      <c r="T105" s="8">
        <v>5389</v>
      </c>
      <c r="U105" s="8">
        <f t="shared" si="16"/>
        <v>5.3890000000000002</v>
      </c>
      <c r="V105" s="5">
        <f t="shared" si="29"/>
        <v>6.7362500000000001</v>
      </c>
      <c r="W105" s="5">
        <f t="shared" si="17"/>
        <v>6.7362500000000001E-3</v>
      </c>
      <c r="X105" s="5">
        <f t="shared" si="30"/>
        <v>3.368125E-3</v>
      </c>
    </row>
    <row r="106" spans="1:24" ht="15" customHeight="1" x14ac:dyDescent="0.15">
      <c r="A106" s="7" t="s">
        <v>519</v>
      </c>
      <c r="B106" s="8">
        <v>2160</v>
      </c>
      <c r="C106" s="8">
        <f t="shared" si="18"/>
        <v>2.7</v>
      </c>
      <c r="D106" s="9" t="s">
        <v>520</v>
      </c>
      <c r="E106" s="8">
        <v>5791</v>
      </c>
      <c r="F106" s="8">
        <f t="shared" si="19"/>
        <v>7.2387499999999996</v>
      </c>
      <c r="G106" s="8">
        <f t="shared" si="20"/>
        <v>3.6193749999999998</v>
      </c>
      <c r="H106" s="8">
        <v>1144</v>
      </c>
      <c r="I106" s="8">
        <f t="shared" si="21"/>
        <v>1.43</v>
      </c>
      <c r="J106" s="8">
        <f t="shared" si="22"/>
        <v>0.71499999999999997</v>
      </c>
      <c r="K106" s="8">
        <v>216</v>
      </c>
      <c r="L106" s="8">
        <f t="shared" si="23"/>
        <v>0.27</v>
      </c>
      <c r="M106" s="8">
        <f t="shared" si="24"/>
        <v>0.13500000000000001</v>
      </c>
      <c r="N106" s="8">
        <v>38.9</v>
      </c>
      <c r="O106" s="5">
        <f t="shared" si="25"/>
        <v>4.8625000000000002E-2</v>
      </c>
      <c r="P106" s="5">
        <f t="shared" si="26"/>
        <v>2.4312500000000001E-2</v>
      </c>
      <c r="Q106" s="8">
        <v>1.6</v>
      </c>
      <c r="R106" s="5">
        <f t="shared" si="27"/>
        <v>2E-3</v>
      </c>
      <c r="S106" s="5">
        <f t="shared" si="28"/>
        <v>1E-3</v>
      </c>
      <c r="T106" s="8">
        <v>1441</v>
      </c>
      <c r="U106" s="8">
        <f t="shared" si="16"/>
        <v>1.4410000000000001</v>
      </c>
      <c r="V106" s="5">
        <f t="shared" si="29"/>
        <v>1.80125</v>
      </c>
      <c r="W106" s="5">
        <f t="shared" si="17"/>
        <v>1.8012500000000001E-3</v>
      </c>
      <c r="X106" s="5">
        <f t="shared" si="30"/>
        <v>9.0062500000000006E-4</v>
      </c>
    </row>
    <row r="107" spans="1:24" ht="15" customHeight="1" x14ac:dyDescent="0.15">
      <c r="A107" s="7" t="s">
        <v>521</v>
      </c>
      <c r="B107" s="8">
        <v>100</v>
      </c>
      <c r="C107" s="8">
        <f t="shared" si="18"/>
        <v>0.125</v>
      </c>
      <c r="D107" s="9" t="s">
        <v>522</v>
      </c>
      <c r="E107" s="8">
        <v>287</v>
      </c>
      <c r="F107" s="8">
        <f t="shared" si="19"/>
        <v>0.35875000000000001</v>
      </c>
      <c r="G107" s="8">
        <f t="shared" si="20"/>
        <v>0.17937500000000001</v>
      </c>
      <c r="H107" s="8">
        <v>51</v>
      </c>
      <c r="I107" s="8">
        <f t="shared" si="21"/>
        <v>6.3750000000000001E-2</v>
      </c>
      <c r="J107" s="8">
        <f t="shared" si="22"/>
        <v>3.1875000000000001E-2</v>
      </c>
      <c r="K107" s="8">
        <v>8.5</v>
      </c>
      <c r="L107" s="8">
        <f t="shared" si="23"/>
        <v>1.0625000000000001E-2</v>
      </c>
      <c r="M107" s="8">
        <f t="shared" si="24"/>
        <v>5.3125000000000004E-3</v>
      </c>
      <c r="N107" s="8">
        <v>5.3</v>
      </c>
      <c r="O107" s="5">
        <f t="shared" si="25"/>
        <v>6.6249999999999998E-3</v>
      </c>
      <c r="P107" s="5">
        <f t="shared" si="26"/>
        <v>3.3124999999999999E-3</v>
      </c>
      <c r="Q107" s="8">
        <v>9.7000000000000003E-2</v>
      </c>
      <c r="R107" s="5">
        <f t="shared" si="27"/>
        <v>1.2125000000000001E-4</v>
      </c>
      <c r="S107" s="5">
        <f t="shared" si="28"/>
        <v>6.0625000000000003E-5</v>
      </c>
      <c r="T107" s="8">
        <v>67</v>
      </c>
      <c r="U107" s="8">
        <f t="shared" si="16"/>
        <v>6.7000000000000004E-2</v>
      </c>
      <c r="V107" s="5">
        <f t="shared" si="29"/>
        <v>8.3750000000000005E-2</v>
      </c>
      <c r="W107" s="5">
        <f t="shared" si="17"/>
        <v>8.3750000000000003E-5</v>
      </c>
      <c r="X107" s="5">
        <f t="shared" si="30"/>
        <v>4.1875000000000001E-5</v>
      </c>
    </row>
    <row r="108" spans="1:24" ht="15" customHeight="1" x14ac:dyDescent="0.15">
      <c r="A108" s="7" t="s">
        <v>154</v>
      </c>
      <c r="B108" s="8">
        <v>500</v>
      </c>
      <c r="C108" s="8">
        <f t="shared" si="18"/>
        <v>0.625</v>
      </c>
      <c r="D108" s="9" t="s">
        <v>523</v>
      </c>
      <c r="E108" s="8">
        <v>1397</v>
      </c>
      <c r="F108" s="8">
        <f t="shared" si="19"/>
        <v>1.7462500000000001</v>
      </c>
      <c r="G108" s="8">
        <f t="shared" si="20"/>
        <v>0.87312500000000004</v>
      </c>
      <c r="H108" s="8">
        <v>270</v>
      </c>
      <c r="I108" s="8">
        <f t="shared" si="21"/>
        <v>0.33750000000000002</v>
      </c>
      <c r="J108" s="8">
        <f t="shared" si="22"/>
        <v>0.16875000000000001</v>
      </c>
      <c r="K108" s="8">
        <v>59</v>
      </c>
      <c r="L108" s="8">
        <f t="shared" si="23"/>
        <v>7.3749999999999996E-2</v>
      </c>
      <c r="M108" s="8">
        <f t="shared" si="24"/>
        <v>3.6874999999999998E-2</v>
      </c>
      <c r="N108" s="8">
        <v>9.1999999999999993</v>
      </c>
      <c r="O108" s="5">
        <f t="shared" si="25"/>
        <v>1.15E-2</v>
      </c>
      <c r="P108" s="5">
        <f t="shared" si="26"/>
        <v>5.7499999999999999E-3</v>
      </c>
      <c r="Q108" s="8">
        <v>0.46750000000000003</v>
      </c>
      <c r="R108" s="5">
        <f t="shared" si="27"/>
        <v>5.8437500000000004E-4</v>
      </c>
      <c r="S108" s="5">
        <f t="shared" si="28"/>
        <v>2.9218750000000002E-4</v>
      </c>
      <c r="T108" s="8">
        <v>516</v>
      </c>
      <c r="U108" s="8">
        <f t="shared" si="16"/>
        <v>0.51600000000000001</v>
      </c>
      <c r="V108" s="5">
        <f t="shared" si="29"/>
        <v>0.64500000000000002</v>
      </c>
      <c r="W108" s="5">
        <f t="shared" si="17"/>
        <v>6.4500000000000007E-4</v>
      </c>
      <c r="X108" s="5">
        <f t="shared" si="30"/>
        <v>3.2250000000000003E-4</v>
      </c>
    </row>
    <row r="109" spans="1:24" ht="15" customHeight="1" x14ac:dyDescent="0.15">
      <c r="A109" s="7" t="s">
        <v>156</v>
      </c>
      <c r="B109" s="8">
        <v>17600</v>
      </c>
      <c r="C109" s="8">
        <f t="shared" si="18"/>
        <v>22</v>
      </c>
      <c r="D109" s="9" t="s">
        <v>157</v>
      </c>
      <c r="E109" s="8">
        <v>40878</v>
      </c>
      <c r="F109" s="8">
        <f t="shared" si="19"/>
        <v>51.097499999999997</v>
      </c>
      <c r="G109" s="8">
        <f t="shared" si="20"/>
        <v>25.548749999999998</v>
      </c>
      <c r="H109" s="8">
        <v>7857</v>
      </c>
      <c r="I109" s="8">
        <f t="shared" si="21"/>
        <v>9.8212499999999991</v>
      </c>
      <c r="J109" s="8">
        <f t="shared" si="22"/>
        <v>4.9106249999999996</v>
      </c>
      <c r="K109" s="8">
        <v>1531</v>
      </c>
      <c r="L109" s="8">
        <f t="shared" si="23"/>
        <v>1.9137500000000001</v>
      </c>
      <c r="M109" s="8">
        <f t="shared" si="24"/>
        <v>0.95687500000000003</v>
      </c>
      <c r="N109" s="8">
        <v>370</v>
      </c>
      <c r="O109" s="5">
        <f t="shared" si="25"/>
        <v>0.46250000000000002</v>
      </c>
      <c r="P109" s="5">
        <f t="shared" si="26"/>
        <v>0.23125000000000001</v>
      </c>
      <c r="Q109" s="8">
        <v>16.5</v>
      </c>
      <c r="R109" s="5">
        <f t="shared" si="27"/>
        <v>2.0625000000000001E-2</v>
      </c>
      <c r="S109" s="5">
        <f t="shared" si="28"/>
        <v>1.03125E-2</v>
      </c>
      <c r="T109" s="8">
        <v>18146</v>
      </c>
      <c r="U109" s="8">
        <f t="shared" si="16"/>
        <v>18.146000000000001</v>
      </c>
      <c r="V109" s="5">
        <f t="shared" si="29"/>
        <v>22.682500000000001</v>
      </c>
      <c r="W109" s="5">
        <f t="shared" si="17"/>
        <v>2.2682500000000001E-2</v>
      </c>
      <c r="X109" s="5">
        <f t="shared" si="30"/>
        <v>1.1341250000000001E-2</v>
      </c>
    </row>
    <row r="110" spans="1:24" ht="15" customHeight="1" x14ac:dyDescent="0.15">
      <c r="A110" s="7" t="s">
        <v>158</v>
      </c>
      <c r="B110" s="8">
        <v>2800</v>
      </c>
      <c r="C110" s="8">
        <f t="shared" si="18"/>
        <v>3.5</v>
      </c>
      <c r="D110" s="9" t="s">
        <v>524</v>
      </c>
      <c r="E110" s="8">
        <v>5710</v>
      </c>
      <c r="F110" s="8">
        <f t="shared" si="19"/>
        <v>7.1375000000000002</v>
      </c>
      <c r="G110" s="8">
        <f t="shared" si="20"/>
        <v>3.5687500000000001</v>
      </c>
      <c r="H110" s="8">
        <v>1080</v>
      </c>
      <c r="I110" s="8">
        <f t="shared" si="21"/>
        <v>1.35</v>
      </c>
      <c r="J110" s="8">
        <f t="shared" si="22"/>
        <v>0.67500000000000004</v>
      </c>
      <c r="K110" s="8">
        <v>221</v>
      </c>
      <c r="L110" s="8">
        <f t="shared" si="23"/>
        <v>0.27625</v>
      </c>
      <c r="M110" s="8">
        <f t="shared" si="24"/>
        <v>0.138125</v>
      </c>
      <c r="N110" s="8">
        <v>56</v>
      </c>
      <c r="O110" s="5">
        <f t="shared" si="25"/>
        <v>7.0000000000000007E-2</v>
      </c>
      <c r="P110" s="5">
        <f t="shared" si="26"/>
        <v>3.5000000000000003E-2</v>
      </c>
      <c r="Q110" s="8">
        <v>2.6</v>
      </c>
      <c r="R110" s="5">
        <f t="shared" si="27"/>
        <v>3.2500000000000003E-3</v>
      </c>
      <c r="S110" s="5">
        <f t="shared" si="28"/>
        <v>1.6250000000000001E-3</v>
      </c>
      <c r="T110" s="8">
        <v>2887</v>
      </c>
      <c r="U110" s="8">
        <f t="shared" si="16"/>
        <v>2.887</v>
      </c>
      <c r="V110" s="5">
        <f t="shared" si="29"/>
        <v>3.6087500000000001</v>
      </c>
      <c r="W110" s="5">
        <f t="shared" si="17"/>
        <v>3.60875E-3</v>
      </c>
      <c r="X110" s="5">
        <f t="shared" si="30"/>
        <v>1.804375E-3</v>
      </c>
    </row>
    <row r="111" spans="1:24" s="12" customFormat="1" ht="15" customHeight="1" x14ac:dyDescent="0.2">
      <c r="A111" s="10"/>
      <c r="B111" s="10"/>
      <c r="C111" s="7"/>
      <c r="D111" s="11" t="s">
        <v>11</v>
      </c>
      <c r="E111" s="7">
        <v>91643</v>
      </c>
      <c r="F111" s="7">
        <f t="shared" si="19"/>
        <v>114.55374999999999</v>
      </c>
      <c r="G111" s="7">
        <f t="shared" si="20"/>
        <v>57.276874999999997</v>
      </c>
      <c r="H111" s="7">
        <v>17512</v>
      </c>
      <c r="I111" s="7">
        <f t="shared" si="21"/>
        <v>21.89</v>
      </c>
      <c r="J111" s="7">
        <f t="shared" si="22"/>
        <v>10.945</v>
      </c>
      <c r="K111" s="7">
        <v>3357</v>
      </c>
      <c r="L111" s="7">
        <f t="shared" si="23"/>
        <v>4.19625</v>
      </c>
      <c r="M111" s="7">
        <f t="shared" si="24"/>
        <v>2.098125</v>
      </c>
      <c r="N111" s="7">
        <v>891</v>
      </c>
      <c r="O111" s="12">
        <f t="shared" si="25"/>
        <v>1.11375</v>
      </c>
      <c r="P111" s="12">
        <f t="shared" si="26"/>
        <v>0.55687500000000001</v>
      </c>
      <c r="Q111" s="7">
        <v>34.5</v>
      </c>
      <c r="R111" s="12">
        <f t="shared" si="27"/>
        <v>4.3124999999999997E-2</v>
      </c>
      <c r="S111" s="12">
        <f t="shared" si="28"/>
        <v>2.1562499999999998E-2</v>
      </c>
      <c r="T111" s="7">
        <v>30793</v>
      </c>
      <c r="U111" s="7">
        <f t="shared" si="16"/>
        <v>30.792999999999999</v>
      </c>
      <c r="V111" s="12">
        <f t="shared" si="29"/>
        <v>38.491250000000001</v>
      </c>
      <c r="W111" s="12">
        <f t="shared" si="17"/>
        <v>3.8491249999999998E-2</v>
      </c>
      <c r="X111" s="12">
        <f t="shared" si="30"/>
        <v>1.9245624999999999E-2</v>
      </c>
    </row>
    <row r="112" spans="1:24" ht="15" customHeight="1" x14ac:dyDescent="0.2">
      <c r="A112" s="6" t="s">
        <v>895</v>
      </c>
      <c r="B112" s="3"/>
      <c r="C112" s="8"/>
      <c r="D112" s="4"/>
      <c r="E112" s="3"/>
      <c r="F112" s="8"/>
      <c r="G112" s="8"/>
      <c r="H112" s="3"/>
      <c r="I112" s="8"/>
      <c r="J112" s="8"/>
      <c r="K112" s="3"/>
      <c r="L112" s="8"/>
      <c r="M112" s="8"/>
      <c r="N112" s="3"/>
      <c r="Q112" s="3"/>
      <c r="T112" s="3"/>
      <c r="U112" s="8"/>
    </row>
    <row r="113" spans="1:24" ht="15" customHeight="1" x14ac:dyDescent="0.15">
      <c r="A113" s="7" t="s">
        <v>429</v>
      </c>
      <c r="B113" s="8">
        <v>5000</v>
      </c>
      <c r="C113" s="8">
        <f t="shared" si="18"/>
        <v>6.25</v>
      </c>
      <c r="D113" s="9" t="s">
        <v>430</v>
      </c>
      <c r="E113" s="8">
        <v>3000</v>
      </c>
      <c r="F113" s="8">
        <f t="shared" si="19"/>
        <v>3.75</v>
      </c>
      <c r="G113" s="8">
        <f t="shared" si="20"/>
        <v>1.875</v>
      </c>
      <c r="H113" s="8">
        <v>378</v>
      </c>
      <c r="I113" s="8">
        <f t="shared" si="21"/>
        <v>0.47249999999999998</v>
      </c>
      <c r="J113" s="8">
        <f t="shared" si="22"/>
        <v>0.23624999999999999</v>
      </c>
      <c r="K113" s="8">
        <v>170</v>
      </c>
      <c r="L113" s="8">
        <f t="shared" si="23"/>
        <v>0.21249999999999999</v>
      </c>
      <c r="M113" s="8">
        <f t="shared" si="24"/>
        <v>0.10625</v>
      </c>
      <c r="N113" s="8">
        <v>90</v>
      </c>
      <c r="O113" s="5">
        <f t="shared" si="25"/>
        <v>0.1125</v>
      </c>
      <c r="P113" s="5">
        <f t="shared" si="26"/>
        <v>5.6250000000000001E-2</v>
      </c>
      <c r="Q113" s="8">
        <v>8</v>
      </c>
      <c r="R113" s="5">
        <f t="shared" si="27"/>
        <v>0.01</v>
      </c>
      <c r="S113" s="5">
        <f t="shared" si="28"/>
        <v>5.0000000000000001E-3</v>
      </c>
      <c r="T113" s="8">
        <v>3500</v>
      </c>
      <c r="U113" s="8">
        <f t="shared" si="16"/>
        <v>3.5</v>
      </c>
      <c r="V113" s="5">
        <f t="shared" si="29"/>
        <v>4.375</v>
      </c>
      <c r="W113" s="5">
        <f t="shared" si="17"/>
        <v>4.3750000000000004E-3</v>
      </c>
      <c r="X113" s="5">
        <f t="shared" si="30"/>
        <v>2.1875000000000002E-3</v>
      </c>
    </row>
    <row r="114" spans="1:24" ht="15" customHeight="1" x14ac:dyDescent="0.15">
      <c r="A114" s="7" t="s">
        <v>64</v>
      </c>
      <c r="B114" s="8">
        <v>16000</v>
      </c>
      <c r="C114" s="8">
        <f t="shared" si="18"/>
        <v>20</v>
      </c>
      <c r="D114" s="9" t="s">
        <v>465</v>
      </c>
      <c r="E114" s="8">
        <v>5139</v>
      </c>
      <c r="F114" s="8">
        <f t="shared" si="19"/>
        <v>6.4237500000000001</v>
      </c>
      <c r="G114" s="8">
        <f t="shared" si="20"/>
        <v>3.211875</v>
      </c>
      <c r="H114" s="8">
        <v>717</v>
      </c>
      <c r="I114" s="8">
        <f t="shared" si="21"/>
        <v>0.89624999999999999</v>
      </c>
      <c r="J114" s="8">
        <f t="shared" si="22"/>
        <v>0.448125</v>
      </c>
      <c r="K114" s="8">
        <v>352</v>
      </c>
      <c r="L114" s="8">
        <f t="shared" si="23"/>
        <v>0.44</v>
      </c>
      <c r="M114" s="8">
        <f t="shared" si="24"/>
        <v>0.22</v>
      </c>
      <c r="N114" s="8">
        <v>96</v>
      </c>
      <c r="O114" s="5">
        <f t="shared" si="25"/>
        <v>0.12</v>
      </c>
      <c r="P114" s="5">
        <f t="shared" si="26"/>
        <v>0.06</v>
      </c>
      <c r="Q114" s="8">
        <v>25.7</v>
      </c>
      <c r="R114" s="5">
        <f t="shared" si="27"/>
        <v>3.2125000000000001E-2</v>
      </c>
      <c r="S114" s="5">
        <f t="shared" si="28"/>
        <v>1.60625E-2</v>
      </c>
      <c r="T114" s="8">
        <v>11200</v>
      </c>
      <c r="U114" s="8">
        <f t="shared" si="16"/>
        <v>11.2</v>
      </c>
      <c r="V114" s="5">
        <f t="shared" si="29"/>
        <v>14</v>
      </c>
      <c r="W114" s="5">
        <f t="shared" si="17"/>
        <v>1.4E-2</v>
      </c>
      <c r="X114" s="5">
        <f t="shared" si="30"/>
        <v>7.0000000000000001E-3</v>
      </c>
    </row>
    <row r="115" spans="1:24" s="12" customFormat="1" ht="15" customHeight="1" x14ac:dyDescent="0.2">
      <c r="A115" s="10"/>
      <c r="B115" s="10"/>
      <c r="C115" s="7"/>
      <c r="D115" s="11" t="s">
        <v>11</v>
      </c>
      <c r="E115" s="7">
        <v>8139</v>
      </c>
      <c r="F115" s="7">
        <f t="shared" si="19"/>
        <v>10.17375</v>
      </c>
      <c r="G115" s="7">
        <f t="shared" si="20"/>
        <v>5.086875</v>
      </c>
      <c r="H115" s="7">
        <v>1094</v>
      </c>
      <c r="I115" s="7">
        <f t="shared" si="21"/>
        <v>1.3674999999999999</v>
      </c>
      <c r="J115" s="7">
        <f t="shared" si="22"/>
        <v>0.68374999999999997</v>
      </c>
      <c r="K115" s="7">
        <v>522</v>
      </c>
      <c r="L115" s="7">
        <f t="shared" si="23"/>
        <v>0.65249999999999997</v>
      </c>
      <c r="M115" s="7">
        <f t="shared" si="24"/>
        <v>0.32624999999999998</v>
      </c>
      <c r="N115" s="7">
        <v>186</v>
      </c>
      <c r="O115" s="12">
        <f t="shared" si="25"/>
        <v>0.23250000000000001</v>
      </c>
      <c r="P115" s="12">
        <f t="shared" si="26"/>
        <v>0.11625000000000001</v>
      </c>
      <c r="Q115" s="7">
        <v>33.700000000000003</v>
      </c>
      <c r="R115" s="12">
        <f t="shared" si="27"/>
        <v>4.2125000000000003E-2</v>
      </c>
      <c r="S115" s="12">
        <f t="shared" si="28"/>
        <v>2.1062500000000001E-2</v>
      </c>
      <c r="T115" s="7">
        <v>14700</v>
      </c>
      <c r="U115" s="7">
        <f t="shared" si="16"/>
        <v>14.7</v>
      </c>
      <c r="V115" s="12">
        <f t="shared" si="29"/>
        <v>18.375</v>
      </c>
      <c r="W115" s="12">
        <f t="shared" si="17"/>
        <v>1.8374999999999999E-2</v>
      </c>
      <c r="X115" s="12">
        <f t="shared" si="30"/>
        <v>9.1874999999999995E-3</v>
      </c>
    </row>
    <row r="116" spans="1:24" ht="15" customHeight="1" x14ac:dyDescent="0.2">
      <c r="A116" s="6" t="s">
        <v>868</v>
      </c>
      <c r="B116" s="3"/>
      <c r="C116" s="8"/>
      <c r="D116" s="4"/>
      <c r="E116" s="3"/>
      <c r="F116" s="8"/>
      <c r="G116" s="8"/>
      <c r="H116" s="3"/>
      <c r="I116" s="8"/>
      <c r="J116" s="8"/>
      <c r="K116" s="3"/>
      <c r="L116" s="8"/>
      <c r="M116" s="8"/>
      <c r="N116" s="3"/>
      <c r="Q116" s="3"/>
      <c r="T116" s="3"/>
      <c r="U116" s="8"/>
    </row>
    <row r="117" spans="1:24" s="12" customFormat="1" ht="15" customHeight="1" x14ac:dyDescent="0.2">
      <c r="A117" s="10"/>
      <c r="B117" s="10"/>
      <c r="C117" s="7"/>
      <c r="D117" s="11" t="s">
        <v>11</v>
      </c>
      <c r="E117" s="10">
        <v>0</v>
      </c>
      <c r="F117" s="7">
        <v>0</v>
      </c>
      <c r="G117" s="10">
        <v>0</v>
      </c>
      <c r="H117" s="7">
        <v>0</v>
      </c>
      <c r="I117" s="10">
        <v>0</v>
      </c>
      <c r="J117" s="7">
        <v>0</v>
      </c>
      <c r="K117" s="10">
        <v>0</v>
      </c>
      <c r="L117" s="7">
        <v>0</v>
      </c>
      <c r="M117" s="10">
        <v>0</v>
      </c>
      <c r="N117" s="7">
        <v>0</v>
      </c>
      <c r="O117" s="10">
        <v>0</v>
      </c>
      <c r="P117" s="7">
        <v>0</v>
      </c>
      <c r="Q117" s="10">
        <v>0</v>
      </c>
      <c r="R117" s="7">
        <v>0</v>
      </c>
      <c r="S117" s="10">
        <v>0</v>
      </c>
      <c r="T117" s="7">
        <v>0</v>
      </c>
      <c r="U117" s="10">
        <v>0</v>
      </c>
      <c r="V117" s="7">
        <v>0</v>
      </c>
      <c r="W117" s="10">
        <v>0</v>
      </c>
      <c r="X117" s="7">
        <v>0</v>
      </c>
    </row>
    <row r="118" spans="1:24" ht="15" customHeight="1" x14ac:dyDescent="0.2">
      <c r="A118" s="6" t="s">
        <v>869</v>
      </c>
      <c r="B118" s="3"/>
      <c r="C118" s="8"/>
      <c r="D118" s="4"/>
      <c r="E118" s="3"/>
      <c r="F118" s="8"/>
      <c r="G118" s="8"/>
      <c r="H118" s="3"/>
      <c r="I118" s="8"/>
      <c r="J118" s="8"/>
      <c r="K118" s="3"/>
      <c r="L118" s="8"/>
      <c r="M118" s="8"/>
      <c r="N118" s="3"/>
      <c r="Q118" s="3"/>
      <c r="T118" s="3"/>
      <c r="U118" s="8"/>
    </row>
    <row r="119" spans="1:24" s="12" customFormat="1" ht="15" customHeight="1" x14ac:dyDescent="0.2">
      <c r="A119" s="10"/>
      <c r="B119" s="10"/>
      <c r="C119" s="7"/>
      <c r="D119" s="11" t="s">
        <v>11</v>
      </c>
      <c r="E119" s="10">
        <v>0</v>
      </c>
      <c r="F119" s="7">
        <v>0</v>
      </c>
      <c r="G119" s="10">
        <v>0</v>
      </c>
      <c r="H119" s="7">
        <v>0</v>
      </c>
      <c r="I119" s="10">
        <v>0</v>
      </c>
      <c r="J119" s="7">
        <v>0</v>
      </c>
      <c r="K119" s="10">
        <v>0</v>
      </c>
      <c r="L119" s="7">
        <v>0</v>
      </c>
      <c r="M119" s="10">
        <v>0</v>
      </c>
      <c r="N119" s="7">
        <v>0</v>
      </c>
      <c r="O119" s="10">
        <v>0</v>
      </c>
      <c r="P119" s="7">
        <v>0</v>
      </c>
      <c r="Q119" s="10">
        <v>0</v>
      </c>
      <c r="R119" s="7">
        <v>0</v>
      </c>
      <c r="S119" s="10">
        <v>0</v>
      </c>
      <c r="T119" s="7">
        <v>0</v>
      </c>
      <c r="U119" s="10">
        <v>0</v>
      </c>
      <c r="V119" s="7">
        <v>0</v>
      </c>
      <c r="W119" s="10">
        <v>0</v>
      </c>
      <c r="X119" s="7">
        <v>0</v>
      </c>
    </row>
    <row r="120" spans="1:24" ht="15" customHeight="1" x14ac:dyDescent="0.2">
      <c r="A120" s="6" t="s">
        <v>870</v>
      </c>
      <c r="B120" s="3"/>
      <c r="C120" s="8"/>
      <c r="D120" s="4"/>
      <c r="E120" s="3"/>
      <c r="F120" s="8"/>
      <c r="G120" s="8"/>
      <c r="H120" s="3"/>
      <c r="I120" s="8"/>
      <c r="J120" s="8"/>
      <c r="K120" s="3"/>
      <c r="L120" s="8"/>
      <c r="M120" s="8"/>
      <c r="N120" s="3"/>
      <c r="Q120" s="3"/>
      <c r="T120" s="3"/>
      <c r="U120" s="8"/>
    </row>
    <row r="121" spans="1:24" ht="15" customHeight="1" x14ac:dyDescent="0.15">
      <c r="A121" s="7" t="s">
        <v>182</v>
      </c>
      <c r="B121" s="8">
        <v>7500</v>
      </c>
      <c r="C121" s="8">
        <f t="shared" si="18"/>
        <v>9.375</v>
      </c>
      <c r="D121" s="9" t="s">
        <v>560</v>
      </c>
      <c r="E121" s="8">
        <v>67433</v>
      </c>
      <c r="F121" s="8">
        <f t="shared" si="19"/>
        <v>84.291250000000005</v>
      </c>
      <c r="G121" s="8">
        <f t="shared" si="20"/>
        <v>42.145625000000003</v>
      </c>
      <c r="H121" s="8">
        <v>0</v>
      </c>
      <c r="I121" s="8">
        <f t="shared" si="21"/>
        <v>0</v>
      </c>
      <c r="J121" s="8">
        <f t="shared" si="22"/>
        <v>0</v>
      </c>
      <c r="K121" s="8">
        <v>0</v>
      </c>
      <c r="L121" s="8">
        <f t="shared" si="23"/>
        <v>0</v>
      </c>
      <c r="M121" s="8">
        <f t="shared" si="24"/>
        <v>0</v>
      </c>
      <c r="N121" s="8">
        <v>7493</v>
      </c>
      <c r="O121" s="5">
        <f t="shared" si="25"/>
        <v>9.3662500000000009</v>
      </c>
      <c r="P121" s="5">
        <f t="shared" si="26"/>
        <v>4.6831250000000004</v>
      </c>
      <c r="Q121" s="8">
        <v>24.5</v>
      </c>
      <c r="R121" s="5">
        <f t="shared" si="27"/>
        <v>3.0624999999999999E-2</v>
      </c>
      <c r="S121" s="5">
        <f t="shared" si="28"/>
        <v>1.53125E-2</v>
      </c>
      <c r="T121" s="8">
        <v>108116</v>
      </c>
      <c r="U121" s="8">
        <f t="shared" si="16"/>
        <v>108.116</v>
      </c>
      <c r="V121" s="5">
        <f t="shared" si="29"/>
        <v>135.14500000000001</v>
      </c>
      <c r="W121" s="5">
        <f t="shared" si="17"/>
        <v>0.13514500000000002</v>
      </c>
      <c r="X121" s="5">
        <f t="shared" si="30"/>
        <v>6.7572500000000008E-2</v>
      </c>
    </row>
    <row r="122" spans="1:24" s="12" customFormat="1" ht="15" customHeight="1" x14ac:dyDescent="0.2">
      <c r="A122" s="10"/>
      <c r="B122" s="10"/>
      <c r="C122" s="7"/>
      <c r="D122" s="11" t="s">
        <v>11</v>
      </c>
      <c r="E122" s="7">
        <v>67433</v>
      </c>
      <c r="F122" s="7">
        <f t="shared" si="19"/>
        <v>84.291250000000005</v>
      </c>
      <c r="G122" s="7">
        <f t="shared" si="20"/>
        <v>42.145625000000003</v>
      </c>
      <c r="H122" s="7">
        <v>0</v>
      </c>
      <c r="I122" s="7">
        <f t="shared" si="21"/>
        <v>0</v>
      </c>
      <c r="J122" s="7">
        <f t="shared" si="22"/>
        <v>0</v>
      </c>
      <c r="K122" s="7">
        <v>0</v>
      </c>
      <c r="L122" s="7">
        <f t="shared" si="23"/>
        <v>0</v>
      </c>
      <c r="M122" s="7">
        <f t="shared" si="24"/>
        <v>0</v>
      </c>
      <c r="N122" s="7">
        <v>7493</v>
      </c>
      <c r="O122" s="12">
        <f t="shared" si="25"/>
        <v>9.3662500000000009</v>
      </c>
      <c r="P122" s="12">
        <f t="shared" si="26"/>
        <v>4.6831250000000004</v>
      </c>
      <c r="Q122" s="7">
        <v>24.5</v>
      </c>
      <c r="R122" s="12">
        <f t="shared" si="27"/>
        <v>3.0624999999999999E-2</v>
      </c>
      <c r="S122" s="12">
        <f t="shared" si="28"/>
        <v>1.53125E-2</v>
      </c>
      <c r="T122" s="7">
        <v>108116</v>
      </c>
      <c r="U122" s="7">
        <f t="shared" si="16"/>
        <v>108.116</v>
      </c>
      <c r="V122" s="12">
        <f t="shared" si="29"/>
        <v>135.14500000000001</v>
      </c>
      <c r="W122" s="12">
        <f t="shared" si="17"/>
        <v>0.13514500000000002</v>
      </c>
      <c r="X122" s="12">
        <f t="shared" si="30"/>
        <v>6.7572500000000008E-2</v>
      </c>
    </row>
    <row r="123" spans="1:24" ht="15" customHeight="1" x14ac:dyDescent="0.2">
      <c r="A123" s="6" t="s">
        <v>871</v>
      </c>
      <c r="B123" s="3"/>
      <c r="C123" s="8"/>
      <c r="D123" s="4"/>
      <c r="E123" s="3"/>
      <c r="F123" s="8"/>
      <c r="G123" s="8"/>
      <c r="H123" s="3"/>
      <c r="I123" s="8"/>
      <c r="J123" s="8"/>
      <c r="K123" s="3"/>
      <c r="L123" s="8"/>
      <c r="M123" s="8"/>
      <c r="N123" s="3"/>
      <c r="Q123" s="3"/>
      <c r="T123" s="3"/>
      <c r="U123" s="8"/>
    </row>
    <row r="124" spans="1:24" s="12" customFormat="1" ht="15" customHeight="1" x14ac:dyDescent="0.2">
      <c r="A124" s="10"/>
      <c r="B124" s="10"/>
      <c r="C124" s="7"/>
      <c r="D124" s="11" t="s">
        <v>11</v>
      </c>
      <c r="E124" s="10">
        <v>0</v>
      </c>
      <c r="F124" s="7">
        <v>0</v>
      </c>
      <c r="G124" s="7">
        <f t="shared" si="20"/>
        <v>0</v>
      </c>
      <c r="H124" s="10">
        <v>0</v>
      </c>
      <c r="I124" s="7">
        <v>0</v>
      </c>
      <c r="J124" s="7">
        <f t="shared" si="22"/>
        <v>0</v>
      </c>
      <c r="K124" s="10">
        <v>0</v>
      </c>
      <c r="L124" s="7">
        <v>0</v>
      </c>
      <c r="M124" s="7">
        <f t="shared" si="24"/>
        <v>0</v>
      </c>
      <c r="N124" s="10">
        <v>0</v>
      </c>
      <c r="O124" s="12">
        <v>0</v>
      </c>
      <c r="P124" s="12">
        <f t="shared" si="26"/>
        <v>0</v>
      </c>
      <c r="Q124" s="10">
        <v>0</v>
      </c>
      <c r="R124" s="12">
        <v>0</v>
      </c>
      <c r="S124" s="12">
        <f t="shared" si="28"/>
        <v>0</v>
      </c>
      <c r="T124" s="10">
        <v>0</v>
      </c>
      <c r="U124" s="7">
        <v>0</v>
      </c>
      <c r="V124" s="12">
        <v>0</v>
      </c>
      <c r="W124" s="12">
        <v>0</v>
      </c>
      <c r="X124" s="12">
        <f t="shared" si="30"/>
        <v>0</v>
      </c>
    </row>
    <row r="125" spans="1:24" ht="15" customHeight="1" x14ac:dyDescent="0.2">
      <c r="A125" s="6" t="s">
        <v>872</v>
      </c>
      <c r="B125" s="3"/>
      <c r="C125" s="8"/>
      <c r="D125" s="4"/>
      <c r="E125" s="3"/>
      <c r="F125" s="8"/>
      <c r="G125" s="8"/>
      <c r="H125" s="3"/>
      <c r="I125" s="8"/>
      <c r="J125" s="8"/>
      <c r="K125" s="3"/>
      <c r="L125" s="8"/>
      <c r="M125" s="8"/>
      <c r="N125" s="3"/>
      <c r="Q125" s="3"/>
      <c r="T125" s="3"/>
      <c r="U125" s="8"/>
    </row>
    <row r="126" spans="1:24" ht="15" customHeight="1" x14ac:dyDescent="0.15">
      <c r="A126" s="7" t="s">
        <v>660</v>
      </c>
      <c r="B126" s="8">
        <v>6000</v>
      </c>
      <c r="C126" s="8">
        <f t="shared" si="18"/>
        <v>7.5</v>
      </c>
      <c r="D126" s="9" t="s">
        <v>661</v>
      </c>
      <c r="E126" s="8">
        <v>53946</v>
      </c>
      <c r="F126" s="8">
        <f t="shared" si="19"/>
        <v>67.432500000000005</v>
      </c>
      <c r="G126" s="8">
        <f t="shared" si="20"/>
        <v>33.716250000000002</v>
      </c>
      <c r="H126" s="8">
        <v>0</v>
      </c>
      <c r="I126" s="8">
        <f t="shared" si="21"/>
        <v>0</v>
      </c>
      <c r="J126" s="8">
        <f t="shared" si="22"/>
        <v>0</v>
      </c>
      <c r="K126" s="8">
        <v>0</v>
      </c>
      <c r="L126" s="8">
        <f t="shared" si="23"/>
        <v>0</v>
      </c>
      <c r="M126" s="8">
        <f t="shared" si="24"/>
        <v>0</v>
      </c>
      <c r="N126" s="8">
        <v>5994</v>
      </c>
      <c r="O126" s="5">
        <f t="shared" si="25"/>
        <v>7.4924999999999997</v>
      </c>
      <c r="P126" s="5">
        <f t="shared" si="26"/>
        <v>3.7462499999999999</v>
      </c>
      <c r="Q126" s="8">
        <v>5.4</v>
      </c>
      <c r="R126" s="5">
        <f t="shared" si="27"/>
        <v>6.7500000000000008E-3</v>
      </c>
      <c r="S126" s="5">
        <f t="shared" si="28"/>
        <v>3.3750000000000004E-3</v>
      </c>
      <c r="T126" s="8">
        <v>40752</v>
      </c>
      <c r="U126" s="8">
        <f t="shared" si="16"/>
        <v>40.752000000000002</v>
      </c>
      <c r="V126" s="5">
        <f t="shared" si="29"/>
        <v>50.94</v>
      </c>
      <c r="W126" s="5">
        <f t="shared" si="17"/>
        <v>5.0939999999999999E-2</v>
      </c>
      <c r="X126" s="5">
        <f t="shared" si="30"/>
        <v>2.547E-2</v>
      </c>
    </row>
    <row r="127" spans="1:24" s="12" customFormat="1" ht="15" customHeight="1" x14ac:dyDescent="0.2">
      <c r="A127" s="10"/>
      <c r="B127" s="10"/>
      <c r="C127" s="7"/>
      <c r="D127" s="11" t="s">
        <v>11</v>
      </c>
      <c r="E127" s="7">
        <v>53946</v>
      </c>
      <c r="F127" s="7">
        <f t="shared" si="19"/>
        <v>67.432500000000005</v>
      </c>
      <c r="G127" s="7">
        <f t="shared" si="20"/>
        <v>33.716250000000002</v>
      </c>
      <c r="H127" s="7">
        <v>0</v>
      </c>
      <c r="I127" s="7">
        <f t="shared" si="21"/>
        <v>0</v>
      </c>
      <c r="J127" s="7">
        <f t="shared" si="22"/>
        <v>0</v>
      </c>
      <c r="K127" s="7">
        <v>0</v>
      </c>
      <c r="L127" s="7">
        <f t="shared" si="23"/>
        <v>0</v>
      </c>
      <c r="M127" s="7">
        <f t="shared" si="24"/>
        <v>0</v>
      </c>
      <c r="N127" s="7">
        <v>5994</v>
      </c>
      <c r="O127" s="12">
        <f t="shared" si="25"/>
        <v>7.4924999999999997</v>
      </c>
      <c r="P127" s="12">
        <f t="shared" si="26"/>
        <v>3.7462499999999999</v>
      </c>
      <c r="Q127" s="7">
        <v>5.4</v>
      </c>
      <c r="R127" s="12">
        <f t="shared" si="27"/>
        <v>6.7500000000000008E-3</v>
      </c>
      <c r="S127" s="12">
        <f t="shared" si="28"/>
        <v>3.3750000000000004E-3</v>
      </c>
      <c r="T127" s="7">
        <v>40752</v>
      </c>
      <c r="U127" s="7">
        <f t="shared" si="16"/>
        <v>40.752000000000002</v>
      </c>
      <c r="V127" s="12">
        <f t="shared" si="29"/>
        <v>50.94</v>
      </c>
      <c r="W127" s="12">
        <f t="shared" si="17"/>
        <v>5.0939999999999999E-2</v>
      </c>
      <c r="X127" s="12">
        <f t="shared" si="30"/>
        <v>2.547E-2</v>
      </c>
    </row>
    <row r="128" spans="1:24" ht="15" customHeight="1" x14ac:dyDescent="0.2">
      <c r="A128" s="6" t="s">
        <v>873</v>
      </c>
      <c r="B128" s="3"/>
      <c r="C128" s="8"/>
      <c r="D128" s="4"/>
      <c r="E128" s="3"/>
      <c r="F128" s="8"/>
      <c r="G128" s="8">
        <f t="shared" si="20"/>
        <v>0</v>
      </c>
      <c r="H128" s="3"/>
      <c r="I128" s="8"/>
      <c r="J128" s="8">
        <f t="shared" si="22"/>
        <v>0</v>
      </c>
      <c r="K128" s="3"/>
      <c r="L128" s="8"/>
      <c r="M128" s="8">
        <f t="shared" si="24"/>
        <v>0</v>
      </c>
      <c r="N128" s="3"/>
      <c r="P128" s="5">
        <f t="shared" si="26"/>
        <v>0</v>
      </c>
      <c r="Q128" s="3"/>
      <c r="S128" s="5">
        <f t="shared" si="28"/>
        <v>0</v>
      </c>
      <c r="T128" s="3"/>
      <c r="U128" s="8"/>
      <c r="X128" s="5">
        <f t="shared" si="30"/>
        <v>0</v>
      </c>
    </row>
    <row r="129" spans="1:24" ht="15" customHeight="1" x14ac:dyDescent="0.15">
      <c r="A129" s="7" t="s">
        <v>659</v>
      </c>
      <c r="B129" s="8">
        <v>250</v>
      </c>
      <c r="C129" s="8">
        <f t="shared" si="18"/>
        <v>0.3125</v>
      </c>
      <c r="D129" s="9" t="s">
        <v>506</v>
      </c>
      <c r="E129" s="8">
        <v>2245</v>
      </c>
      <c r="F129" s="8">
        <f t="shared" si="19"/>
        <v>2.8062499999999999</v>
      </c>
      <c r="G129" s="8">
        <f t="shared" si="20"/>
        <v>1.403125</v>
      </c>
      <c r="H129" s="8">
        <v>0</v>
      </c>
      <c r="I129" s="8">
        <f t="shared" si="21"/>
        <v>0</v>
      </c>
      <c r="J129" s="8">
        <f t="shared" si="22"/>
        <v>0</v>
      </c>
      <c r="K129" s="8">
        <v>0.5</v>
      </c>
      <c r="L129" s="8">
        <f t="shared" si="23"/>
        <v>6.2500000000000001E-4</v>
      </c>
      <c r="M129" s="8">
        <f t="shared" si="24"/>
        <v>3.1250000000000001E-4</v>
      </c>
      <c r="N129" s="8">
        <v>249</v>
      </c>
      <c r="O129" s="5">
        <f t="shared" si="25"/>
        <v>0.31125000000000003</v>
      </c>
      <c r="P129" s="5">
        <f t="shared" si="26"/>
        <v>0.15562500000000001</v>
      </c>
      <c r="Q129" s="8">
        <v>0.54100000000000004</v>
      </c>
      <c r="R129" s="5">
        <f t="shared" si="27"/>
        <v>6.7625000000000009E-4</v>
      </c>
      <c r="S129" s="5">
        <f t="shared" si="28"/>
        <v>3.3812500000000005E-4</v>
      </c>
      <c r="T129" s="8">
        <v>5448</v>
      </c>
      <c r="U129" s="8">
        <f t="shared" si="16"/>
        <v>5.4480000000000004</v>
      </c>
      <c r="V129" s="5">
        <f t="shared" si="29"/>
        <v>6.81</v>
      </c>
      <c r="W129" s="5">
        <f t="shared" si="17"/>
        <v>6.8099999999999992E-3</v>
      </c>
      <c r="X129" s="5">
        <f t="shared" si="30"/>
        <v>3.4049999999999996E-3</v>
      </c>
    </row>
    <row r="130" spans="1:24" s="12" customFormat="1" ht="15" customHeight="1" x14ac:dyDescent="0.2">
      <c r="A130" s="10"/>
      <c r="B130" s="10"/>
      <c r="C130" s="7"/>
      <c r="D130" s="11" t="s">
        <v>11</v>
      </c>
      <c r="E130" s="7">
        <v>2245</v>
      </c>
      <c r="F130" s="7">
        <f t="shared" si="19"/>
        <v>2.8062499999999999</v>
      </c>
      <c r="G130" s="7">
        <f t="shared" si="20"/>
        <v>1.403125</v>
      </c>
      <c r="H130" s="7">
        <v>0</v>
      </c>
      <c r="I130" s="7">
        <f t="shared" si="21"/>
        <v>0</v>
      </c>
      <c r="J130" s="7">
        <f t="shared" si="22"/>
        <v>0</v>
      </c>
      <c r="K130" s="7">
        <v>0.5</v>
      </c>
      <c r="L130" s="7">
        <f t="shared" si="23"/>
        <v>6.2500000000000001E-4</v>
      </c>
      <c r="M130" s="7">
        <f t="shared" si="24"/>
        <v>3.1250000000000001E-4</v>
      </c>
      <c r="N130" s="7">
        <v>249</v>
      </c>
      <c r="O130" s="12">
        <f t="shared" si="25"/>
        <v>0.31125000000000003</v>
      </c>
      <c r="P130" s="12">
        <f t="shared" si="26"/>
        <v>0.15562500000000001</v>
      </c>
      <c r="Q130" s="7">
        <v>0.54100000000000004</v>
      </c>
      <c r="R130" s="12">
        <f t="shared" si="27"/>
        <v>6.7625000000000009E-4</v>
      </c>
      <c r="S130" s="12">
        <f t="shared" si="28"/>
        <v>3.3812500000000005E-4</v>
      </c>
      <c r="T130" s="7">
        <v>5448</v>
      </c>
      <c r="U130" s="7">
        <f t="shared" si="16"/>
        <v>5.4480000000000004</v>
      </c>
      <c r="V130" s="12">
        <f t="shared" si="29"/>
        <v>6.81</v>
      </c>
      <c r="W130" s="12">
        <f t="shared" si="17"/>
        <v>6.8099999999999992E-3</v>
      </c>
      <c r="X130" s="12">
        <f t="shared" si="30"/>
        <v>3.4049999999999996E-3</v>
      </c>
    </row>
    <row r="131" spans="1:24" ht="15" customHeight="1" x14ac:dyDescent="0.2">
      <c r="A131" s="6" t="s">
        <v>874</v>
      </c>
      <c r="B131" s="3"/>
      <c r="C131" s="8"/>
      <c r="D131" s="4"/>
      <c r="E131" s="3"/>
      <c r="F131" s="8"/>
      <c r="G131" s="8"/>
      <c r="H131" s="3"/>
      <c r="I131" s="8"/>
      <c r="J131" s="8"/>
      <c r="K131" s="3"/>
      <c r="L131" s="8"/>
      <c r="M131" s="8"/>
      <c r="N131" s="3"/>
      <c r="Q131" s="3"/>
      <c r="T131" s="3"/>
      <c r="U131" s="8"/>
    </row>
    <row r="132" spans="1:24" ht="15" customHeight="1" x14ac:dyDescent="0.15">
      <c r="A132" s="7" t="s">
        <v>478</v>
      </c>
      <c r="B132" s="8">
        <v>1600</v>
      </c>
      <c r="C132" s="8">
        <f t="shared" si="18"/>
        <v>2</v>
      </c>
      <c r="D132" s="9" t="s">
        <v>479</v>
      </c>
      <c r="E132" s="8">
        <v>1136</v>
      </c>
      <c r="F132" s="8">
        <f t="shared" si="19"/>
        <v>1.42</v>
      </c>
      <c r="G132" s="8">
        <f t="shared" si="20"/>
        <v>0.71</v>
      </c>
      <c r="H132" s="8">
        <v>206</v>
      </c>
      <c r="I132" s="8">
        <f t="shared" si="21"/>
        <v>0.25750000000000001</v>
      </c>
      <c r="J132" s="8">
        <f t="shared" si="22"/>
        <v>0.12875</v>
      </c>
      <c r="K132" s="8">
        <v>70</v>
      </c>
      <c r="L132" s="8">
        <f t="shared" si="23"/>
        <v>8.7499999999999994E-2</v>
      </c>
      <c r="M132" s="8">
        <f t="shared" si="24"/>
        <v>4.3749999999999997E-2</v>
      </c>
      <c r="N132" s="8">
        <v>3.2</v>
      </c>
      <c r="O132" s="5">
        <f t="shared" si="25"/>
        <v>4.0000000000000001E-3</v>
      </c>
      <c r="P132" s="5">
        <f t="shared" si="26"/>
        <v>2E-3</v>
      </c>
      <c r="Q132" s="8">
        <v>1.5</v>
      </c>
      <c r="R132" s="5">
        <f t="shared" si="27"/>
        <v>1.8749999999999999E-3</v>
      </c>
      <c r="S132" s="5">
        <f t="shared" si="28"/>
        <v>9.3749999999999997E-4</v>
      </c>
      <c r="T132" s="8">
        <v>427</v>
      </c>
      <c r="U132" s="8">
        <f t="shared" si="16"/>
        <v>0.42699999999999999</v>
      </c>
      <c r="V132" s="5">
        <f t="shared" si="29"/>
        <v>0.53374999999999995</v>
      </c>
      <c r="W132" s="5">
        <f t="shared" si="17"/>
        <v>5.3374999999999994E-4</v>
      </c>
      <c r="X132" s="5">
        <f t="shared" si="30"/>
        <v>2.6687499999999997E-4</v>
      </c>
    </row>
    <row r="133" spans="1:24" ht="15" customHeight="1" x14ac:dyDescent="0.15">
      <c r="A133" s="7" t="s">
        <v>483</v>
      </c>
      <c r="B133" s="8">
        <v>500</v>
      </c>
      <c r="C133" s="8">
        <f t="shared" si="18"/>
        <v>0.625</v>
      </c>
      <c r="D133" s="9" t="s">
        <v>484</v>
      </c>
      <c r="E133" s="8">
        <v>1286</v>
      </c>
      <c r="F133" s="8">
        <f t="shared" si="19"/>
        <v>1.6074999999999999</v>
      </c>
      <c r="G133" s="8">
        <f t="shared" si="20"/>
        <v>0.80374999999999996</v>
      </c>
      <c r="H133" s="8">
        <v>218</v>
      </c>
      <c r="I133" s="8">
        <f t="shared" si="21"/>
        <v>0.27250000000000002</v>
      </c>
      <c r="J133" s="8">
        <f t="shared" si="22"/>
        <v>0.13625000000000001</v>
      </c>
      <c r="K133" s="8">
        <v>71</v>
      </c>
      <c r="L133" s="8">
        <f t="shared" si="23"/>
        <v>8.8749999999999996E-2</v>
      </c>
      <c r="M133" s="8">
        <f t="shared" si="24"/>
        <v>4.4374999999999998E-2</v>
      </c>
      <c r="N133" s="8">
        <v>14.9</v>
      </c>
      <c r="O133" s="5">
        <f t="shared" si="25"/>
        <v>1.8624999999999999E-2</v>
      </c>
      <c r="P133" s="5">
        <f t="shared" si="26"/>
        <v>9.3124999999999996E-3</v>
      </c>
      <c r="Q133" s="8">
        <v>0.48</v>
      </c>
      <c r="R133" s="5">
        <f t="shared" si="27"/>
        <v>5.9999999999999995E-4</v>
      </c>
      <c r="S133" s="5">
        <f t="shared" si="28"/>
        <v>2.9999999999999997E-4</v>
      </c>
      <c r="T133" s="8">
        <v>357</v>
      </c>
      <c r="U133" s="8">
        <f t="shared" ref="U133:U196" si="31">SUM(T133/1000)</f>
        <v>0.35699999999999998</v>
      </c>
      <c r="V133" s="5">
        <f t="shared" si="29"/>
        <v>0.44624999999999998</v>
      </c>
      <c r="W133" s="5">
        <f t="shared" ref="W133:W196" si="32">SUM(V133/1000)</f>
        <v>4.4624999999999998E-4</v>
      </c>
      <c r="X133" s="5">
        <f t="shared" si="30"/>
        <v>2.2312499999999999E-4</v>
      </c>
    </row>
    <row r="134" spans="1:24" ht="15" customHeight="1" x14ac:dyDescent="0.15">
      <c r="A134" s="7" t="s">
        <v>485</v>
      </c>
      <c r="B134" s="8">
        <v>24000</v>
      </c>
      <c r="C134" s="8">
        <f t="shared" ref="C134:C197" si="33">SUM(B134/4/200)</f>
        <v>30</v>
      </c>
      <c r="D134" s="9" t="s">
        <v>486</v>
      </c>
      <c r="E134" s="8">
        <v>8112</v>
      </c>
      <c r="F134" s="8">
        <f t="shared" ref="F134:F197" si="34">SUM(E134/4/200)</f>
        <v>10.14</v>
      </c>
      <c r="G134" s="8">
        <f t="shared" ref="G134:G197" si="35">SUM(F134/2)</f>
        <v>5.07</v>
      </c>
      <c r="H134" s="8">
        <v>1440</v>
      </c>
      <c r="I134" s="8">
        <f t="shared" ref="I134:I197" si="36">SUM(H134/4/200)</f>
        <v>1.8</v>
      </c>
      <c r="J134" s="8">
        <f t="shared" ref="J134:J197" si="37">SUM(I134/2)</f>
        <v>0.9</v>
      </c>
      <c r="K134" s="8">
        <v>480</v>
      </c>
      <c r="L134" s="8">
        <f t="shared" ref="L134:L197" si="38">SUM(K134/4/200)</f>
        <v>0.6</v>
      </c>
      <c r="M134" s="8">
        <f t="shared" ref="M134:M197" si="39">SUM(L134/2)</f>
        <v>0.3</v>
      </c>
      <c r="N134" s="8">
        <v>48</v>
      </c>
      <c r="O134" s="5">
        <f t="shared" ref="O134:O197" si="40">SUM(N134/4/200)</f>
        <v>0.06</v>
      </c>
      <c r="P134" s="5">
        <f t="shared" ref="P134:P197" si="41">SUM(O134/2)</f>
        <v>0.03</v>
      </c>
      <c r="Q134" s="8">
        <v>37</v>
      </c>
      <c r="R134" s="5">
        <f t="shared" ref="R134:R197" si="42">SUM(Q134/4/200)</f>
        <v>4.6249999999999999E-2</v>
      </c>
      <c r="S134" s="5">
        <f t="shared" ref="S134:S197" si="43">SUM(R134/2)</f>
        <v>2.3125E-2</v>
      </c>
      <c r="T134" s="8">
        <v>0</v>
      </c>
      <c r="U134" s="8">
        <f t="shared" si="31"/>
        <v>0</v>
      </c>
      <c r="V134" s="5">
        <f t="shared" ref="V134:V197" si="44">SUM(T134/4/200)</f>
        <v>0</v>
      </c>
      <c r="W134" s="5">
        <f t="shared" si="32"/>
        <v>0</v>
      </c>
      <c r="X134" s="5">
        <f t="shared" ref="X134:X197" si="45">SUM(W134/2)</f>
        <v>0</v>
      </c>
    </row>
    <row r="135" spans="1:24" ht="15" customHeight="1" x14ac:dyDescent="0.15">
      <c r="A135" s="7" t="s">
        <v>487</v>
      </c>
      <c r="B135" s="8">
        <v>3000</v>
      </c>
      <c r="C135" s="8">
        <f t="shared" si="33"/>
        <v>3.75</v>
      </c>
      <c r="D135" s="9" t="s">
        <v>111</v>
      </c>
      <c r="E135" s="8">
        <v>447</v>
      </c>
      <c r="F135" s="8">
        <f t="shared" si="34"/>
        <v>0.55874999999999997</v>
      </c>
      <c r="G135" s="8">
        <f t="shared" si="35"/>
        <v>0.27937499999999998</v>
      </c>
      <c r="H135" s="8">
        <v>90</v>
      </c>
      <c r="I135" s="8">
        <f t="shared" si="36"/>
        <v>0.1125</v>
      </c>
      <c r="J135" s="8">
        <f t="shared" si="37"/>
        <v>5.6250000000000001E-2</v>
      </c>
      <c r="K135" s="8">
        <v>15</v>
      </c>
      <c r="L135" s="8">
        <f t="shared" si="38"/>
        <v>1.8749999999999999E-2</v>
      </c>
      <c r="M135" s="8">
        <f t="shared" si="39"/>
        <v>9.3749999999999997E-3</v>
      </c>
      <c r="N135" s="8">
        <v>3</v>
      </c>
      <c r="O135" s="5">
        <f t="shared" si="40"/>
        <v>3.7499999999999999E-3</v>
      </c>
      <c r="P135" s="5">
        <f t="shared" si="41"/>
        <v>1.8749999999999999E-3</v>
      </c>
      <c r="Q135" s="8">
        <v>0.46200000000000002</v>
      </c>
      <c r="R135" s="5">
        <f t="shared" si="42"/>
        <v>5.775E-4</v>
      </c>
      <c r="S135" s="5">
        <f t="shared" si="43"/>
        <v>2.8875E-4</v>
      </c>
      <c r="T135" s="8">
        <v>2139</v>
      </c>
      <c r="U135" s="8">
        <f t="shared" si="31"/>
        <v>2.1389999999999998</v>
      </c>
      <c r="V135" s="5">
        <f t="shared" si="44"/>
        <v>2.6737500000000001</v>
      </c>
      <c r="W135" s="5">
        <f t="shared" si="32"/>
        <v>2.6737499999999999E-3</v>
      </c>
      <c r="X135" s="5">
        <f t="shared" si="45"/>
        <v>1.336875E-3</v>
      </c>
    </row>
    <row r="136" spans="1:24" ht="15" customHeight="1" x14ac:dyDescent="0.15">
      <c r="A136" s="7" t="s">
        <v>114</v>
      </c>
      <c r="B136" s="8">
        <v>12500</v>
      </c>
      <c r="C136" s="8">
        <f t="shared" si="33"/>
        <v>15.625</v>
      </c>
      <c r="D136" s="9" t="s">
        <v>501</v>
      </c>
      <c r="E136" s="8">
        <v>2563</v>
      </c>
      <c r="F136" s="8">
        <f t="shared" si="34"/>
        <v>3.2037499999999999</v>
      </c>
      <c r="G136" s="8">
        <f t="shared" si="35"/>
        <v>1.6018749999999999</v>
      </c>
      <c r="H136" s="8">
        <v>475</v>
      </c>
      <c r="I136" s="8">
        <f t="shared" si="36"/>
        <v>0.59375</v>
      </c>
      <c r="J136" s="8">
        <f t="shared" si="37"/>
        <v>0.296875</v>
      </c>
      <c r="K136" s="8">
        <v>138</v>
      </c>
      <c r="L136" s="8">
        <f t="shared" si="38"/>
        <v>0.17249999999999999</v>
      </c>
      <c r="M136" s="8">
        <f t="shared" si="39"/>
        <v>8.6249999999999993E-2</v>
      </c>
      <c r="N136" s="8">
        <v>12.5</v>
      </c>
      <c r="O136" s="5">
        <f t="shared" si="40"/>
        <v>1.5625E-2</v>
      </c>
      <c r="P136" s="5">
        <f t="shared" si="41"/>
        <v>7.8125E-3</v>
      </c>
      <c r="Q136" s="8">
        <v>1.9</v>
      </c>
      <c r="R136" s="5">
        <f t="shared" si="42"/>
        <v>2.3749999999999999E-3</v>
      </c>
      <c r="S136" s="5">
        <f t="shared" si="43"/>
        <v>1.1875E-3</v>
      </c>
      <c r="T136" s="8">
        <v>8913</v>
      </c>
      <c r="U136" s="8">
        <f t="shared" si="31"/>
        <v>8.9130000000000003</v>
      </c>
      <c r="V136" s="5">
        <f t="shared" si="44"/>
        <v>11.141249999999999</v>
      </c>
      <c r="W136" s="5">
        <f t="shared" si="32"/>
        <v>1.114125E-2</v>
      </c>
      <c r="X136" s="5">
        <f t="shared" si="45"/>
        <v>5.5706250000000001E-3</v>
      </c>
    </row>
    <row r="137" spans="1:24" ht="15" customHeight="1" x14ac:dyDescent="0.15">
      <c r="A137" s="7" t="s">
        <v>110</v>
      </c>
      <c r="B137" s="8">
        <v>2500</v>
      </c>
      <c r="C137" s="8">
        <f t="shared" si="33"/>
        <v>3.125</v>
      </c>
      <c r="D137" s="9" t="s">
        <v>500</v>
      </c>
      <c r="E137" s="8">
        <v>340</v>
      </c>
      <c r="F137" s="8">
        <f t="shared" si="34"/>
        <v>0.42499999999999999</v>
      </c>
      <c r="G137" s="8">
        <f t="shared" si="35"/>
        <v>0.21249999999999999</v>
      </c>
      <c r="H137" s="8">
        <v>73</v>
      </c>
      <c r="I137" s="8">
        <f t="shared" si="36"/>
        <v>9.1249999999999998E-2</v>
      </c>
      <c r="J137" s="8">
        <f t="shared" si="37"/>
        <v>4.5624999999999999E-2</v>
      </c>
      <c r="K137" s="8">
        <v>12.5</v>
      </c>
      <c r="L137" s="8">
        <f t="shared" si="38"/>
        <v>1.5625E-2</v>
      </c>
      <c r="M137" s="8">
        <f t="shared" si="39"/>
        <v>7.8125E-3</v>
      </c>
      <c r="N137" s="8">
        <v>0</v>
      </c>
      <c r="O137" s="5">
        <f t="shared" si="40"/>
        <v>0</v>
      </c>
      <c r="P137" s="5">
        <f t="shared" si="41"/>
        <v>0</v>
      </c>
      <c r="Q137" s="8">
        <v>0.38500000000000001</v>
      </c>
      <c r="R137" s="5">
        <f t="shared" si="42"/>
        <v>4.8125000000000002E-4</v>
      </c>
      <c r="S137" s="5">
        <f t="shared" si="43"/>
        <v>2.4062500000000001E-4</v>
      </c>
      <c r="T137" s="8">
        <v>1783</v>
      </c>
      <c r="U137" s="8">
        <f t="shared" si="31"/>
        <v>1.7829999999999999</v>
      </c>
      <c r="V137" s="5">
        <f t="shared" si="44"/>
        <v>2.2287499999999998</v>
      </c>
      <c r="W137" s="5">
        <f t="shared" si="32"/>
        <v>2.2287499999999998E-3</v>
      </c>
      <c r="X137" s="5">
        <f t="shared" si="45"/>
        <v>1.1143749999999999E-3</v>
      </c>
    </row>
    <row r="138" spans="1:24" s="12" customFormat="1" ht="15" customHeight="1" x14ac:dyDescent="0.2">
      <c r="A138" s="10"/>
      <c r="B138" s="10"/>
      <c r="C138" s="7"/>
      <c r="D138" s="11" t="s">
        <v>11</v>
      </c>
      <c r="E138" s="7">
        <v>13883</v>
      </c>
      <c r="F138" s="7">
        <f t="shared" si="34"/>
        <v>17.353750000000002</v>
      </c>
      <c r="G138" s="7">
        <f t="shared" si="35"/>
        <v>8.6768750000000008</v>
      </c>
      <c r="H138" s="7">
        <v>2501</v>
      </c>
      <c r="I138" s="7">
        <f t="shared" si="36"/>
        <v>3.1262500000000002</v>
      </c>
      <c r="J138" s="7">
        <f t="shared" si="37"/>
        <v>1.5631250000000001</v>
      </c>
      <c r="K138" s="7">
        <v>786</v>
      </c>
      <c r="L138" s="7">
        <f t="shared" si="38"/>
        <v>0.98250000000000004</v>
      </c>
      <c r="M138" s="7">
        <f t="shared" si="39"/>
        <v>0.49125000000000002</v>
      </c>
      <c r="N138" s="7">
        <v>82</v>
      </c>
      <c r="O138" s="12">
        <f t="shared" si="40"/>
        <v>0.10249999999999999</v>
      </c>
      <c r="P138" s="12">
        <f t="shared" si="41"/>
        <v>5.1249999999999997E-2</v>
      </c>
      <c r="Q138" s="7">
        <v>42</v>
      </c>
      <c r="R138" s="12">
        <f t="shared" si="42"/>
        <v>5.2499999999999998E-2</v>
      </c>
      <c r="S138" s="12">
        <f t="shared" si="43"/>
        <v>2.6249999999999999E-2</v>
      </c>
      <c r="T138" s="7">
        <v>13618</v>
      </c>
      <c r="U138" s="7">
        <f t="shared" si="31"/>
        <v>13.618</v>
      </c>
      <c r="V138" s="12">
        <f t="shared" si="44"/>
        <v>17.022500000000001</v>
      </c>
      <c r="W138" s="12">
        <f t="shared" si="32"/>
        <v>1.7022499999999999E-2</v>
      </c>
      <c r="X138" s="12">
        <f t="shared" si="45"/>
        <v>8.5112499999999997E-3</v>
      </c>
    </row>
    <row r="139" spans="1:24" ht="15" customHeight="1" x14ac:dyDescent="0.2">
      <c r="A139" s="6" t="s">
        <v>875</v>
      </c>
      <c r="B139" s="3"/>
      <c r="C139" s="8"/>
      <c r="D139" s="4"/>
      <c r="E139" s="3"/>
      <c r="F139" s="8"/>
      <c r="G139" s="8"/>
      <c r="H139" s="3"/>
      <c r="I139" s="8"/>
      <c r="J139" s="8"/>
      <c r="K139" s="3"/>
      <c r="L139" s="8"/>
      <c r="M139" s="8"/>
      <c r="N139" s="3"/>
      <c r="Q139" s="3"/>
      <c r="T139" s="3"/>
      <c r="U139" s="8"/>
    </row>
    <row r="140" spans="1:24" ht="15" customHeight="1" x14ac:dyDescent="0.15">
      <c r="A140" s="7" t="s">
        <v>448</v>
      </c>
      <c r="B140" s="8">
        <v>1750</v>
      </c>
      <c r="C140" s="8">
        <f t="shared" si="33"/>
        <v>2.1875</v>
      </c>
      <c r="D140" s="9" t="s">
        <v>449</v>
      </c>
      <c r="E140" s="8">
        <v>251</v>
      </c>
      <c r="F140" s="8">
        <f t="shared" si="34"/>
        <v>0.31374999999999997</v>
      </c>
      <c r="G140" s="8">
        <f t="shared" si="35"/>
        <v>0.15687499999999999</v>
      </c>
      <c r="H140" s="8">
        <v>32.6</v>
      </c>
      <c r="I140" s="8">
        <f t="shared" si="36"/>
        <v>4.0750000000000001E-2</v>
      </c>
      <c r="J140" s="8">
        <f t="shared" si="37"/>
        <v>2.0375000000000001E-2</v>
      </c>
      <c r="K140" s="8">
        <v>26.3</v>
      </c>
      <c r="L140" s="8">
        <f t="shared" si="38"/>
        <v>3.2875000000000001E-2</v>
      </c>
      <c r="M140" s="8">
        <f t="shared" si="39"/>
        <v>1.6437500000000001E-2</v>
      </c>
      <c r="N140" s="8">
        <v>1.8</v>
      </c>
      <c r="O140" s="5">
        <f t="shared" si="40"/>
        <v>2.2500000000000003E-3</v>
      </c>
      <c r="P140" s="5">
        <f t="shared" si="41"/>
        <v>1.1250000000000001E-3</v>
      </c>
      <c r="Q140" s="8">
        <v>1.3</v>
      </c>
      <c r="R140" s="5">
        <f t="shared" si="42"/>
        <v>1.6250000000000001E-3</v>
      </c>
      <c r="S140" s="5">
        <f t="shared" si="43"/>
        <v>8.1250000000000007E-4</v>
      </c>
      <c r="T140" s="8">
        <v>0</v>
      </c>
      <c r="U140" s="8">
        <f t="shared" si="31"/>
        <v>0</v>
      </c>
      <c r="V140" s="5">
        <f t="shared" si="44"/>
        <v>0</v>
      </c>
      <c r="W140" s="5">
        <f t="shared" si="32"/>
        <v>0</v>
      </c>
      <c r="X140" s="5">
        <f t="shared" si="45"/>
        <v>0</v>
      </c>
    </row>
    <row r="141" spans="1:24" ht="15" customHeight="1" x14ac:dyDescent="0.15">
      <c r="A141" s="7" t="s">
        <v>441</v>
      </c>
      <c r="B141" s="8">
        <v>150</v>
      </c>
      <c r="C141" s="8">
        <f t="shared" si="33"/>
        <v>0.1875</v>
      </c>
      <c r="D141" s="9" t="s">
        <v>442</v>
      </c>
      <c r="E141" s="8">
        <v>18</v>
      </c>
      <c r="F141" s="8">
        <f t="shared" si="34"/>
        <v>2.2499999999999999E-2</v>
      </c>
      <c r="G141" s="8">
        <f t="shared" si="35"/>
        <v>1.125E-2</v>
      </c>
      <c r="H141" s="8">
        <v>2.1</v>
      </c>
      <c r="I141" s="8">
        <f t="shared" si="36"/>
        <v>2.6250000000000002E-3</v>
      </c>
      <c r="J141" s="8">
        <f t="shared" si="37"/>
        <v>1.3125000000000001E-3</v>
      </c>
      <c r="K141" s="8">
        <v>1.1000000000000001</v>
      </c>
      <c r="L141" s="8">
        <f t="shared" si="38"/>
        <v>1.3750000000000001E-3</v>
      </c>
      <c r="M141" s="8">
        <f t="shared" si="39"/>
        <v>6.8750000000000007E-4</v>
      </c>
      <c r="N141" s="8">
        <v>0.6</v>
      </c>
      <c r="O141" s="5">
        <f t="shared" si="40"/>
        <v>7.5000000000000002E-4</v>
      </c>
      <c r="P141" s="5">
        <f t="shared" si="41"/>
        <v>3.7500000000000001E-4</v>
      </c>
      <c r="Q141" s="8">
        <v>2.2499999999999999E-2</v>
      </c>
      <c r="R141" s="5">
        <f t="shared" si="42"/>
        <v>2.8124999999999999E-5</v>
      </c>
      <c r="S141" s="5">
        <f t="shared" si="43"/>
        <v>1.40625E-5</v>
      </c>
      <c r="T141" s="8">
        <v>118</v>
      </c>
      <c r="U141" s="8">
        <f t="shared" si="31"/>
        <v>0.11799999999999999</v>
      </c>
      <c r="V141" s="5">
        <f t="shared" si="44"/>
        <v>0.14749999999999999</v>
      </c>
      <c r="W141" s="5">
        <f t="shared" si="32"/>
        <v>1.4749999999999998E-4</v>
      </c>
      <c r="X141" s="5">
        <f t="shared" si="45"/>
        <v>7.374999999999999E-5</v>
      </c>
    </row>
    <row r="142" spans="1:24" ht="15" customHeight="1" x14ac:dyDescent="0.15">
      <c r="A142" s="7" t="s">
        <v>437</v>
      </c>
      <c r="B142" s="8">
        <v>400</v>
      </c>
      <c r="C142" s="8">
        <f t="shared" si="33"/>
        <v>0.5</v>
      </c>
      <c r="D142" s="9" t="s">
        <v>438</v>
      </c>
      <c r="E142" s="8">
        <v>74</v>
      </c>
      <c r="F142" s="8">
        <f t="shared" si="34"/>
        <v>9.2499999999999999E-2</v>
      </c>
      <c r="G142" s="8">
        <f t="shared" si="35"/>
        <v>4.6249999999999999E-2</v>
      </c>
      <c r="H142" s="8">
        <v>9.6</v>
      </c>
      <c r="I142" s="8">
        <f t="shared" si="36"/>
        <v>1.2E-2</v>
      </c>
      <c r="J142" s="8">
        <f t="shared" si="37"/>
        <v>6.0000000000000001E-3</v>
      </c>
      <c r="K142" s="8">
        <v>4.4000000000000004</v>
      </c>
      <c r="L142" s="8">
        <f t="shared" si="38"/>
        <v>5.5000000000000005E-3</v>
      </c>
      <c r="M142" s="8">
        <f t="shared" si="39"/>
        <v>2.7500000000000003E-3</v>
      </c>
      <c r="N142" s="8">
        <v>2</v>
      </c>
      <c r="O142" s="5">
        <f t="shared" si="40"/>
        <v>2.5000000000000001E-3</v>
      </c>
      <c r="P142" s="5">
        <f t="shared" si="41"/>
        <v>1.25E-3</v>
      </c>
      <c r="Q142" s="8">
        <v>9.1999999999999998E-2</v>
      </c>
      <c r="R142" s="5">
        <f t="shared" si="42"/>
        <v>1.15E-4</v>
      </c>
      <c r="S142" s="5">
        <f t="shared" si="43"/>
        <v>5.7500000000000002E-5</v>
      </c>
      <c r="T142" s="8">
        <v>112</v>
      </c>
      <c r="U142" s="8">
        <f t="shared" si="31"/>
        <v>0.112</v>
      </c>
      <c r="V142" s="5">
        <f t="shared" si="44"/>
        <v>0.14000000000000001</v>
      </c>
      <c r="W142" s="5">
        <f t="shared" si="32"/>
        <v>1.4000000000000001E-4</v>
      </c>
      <c r="X142" s="5">
        <f t="shared" si="45"/>
        <v>7.0000000000000007E-5</v>
      </c>
    </row>
    <row r="143" spans="1:24" ht="15" customHeight="1" x14ac:dyDescent="0.15">
      <c r="A143" s="7" t="s">
        <v>450</v>
      </c>
      <c r="B143" s="8">
        <v>2000</v>
      </c>
      <c r="C143" s="8">
        <f t="shared" si="33"/>
        <v>2.5</v>
      </c>
      <c r="D143" s="9" t="s">
        <v>451</v>
      </c>
      <c r="E143" s="8">
        <v>531</v>
      </c>
      <c r="F143" s="8">
        <f t="shared" si="34"/>
        <v>0.66374999999999995</v>
      </c>
      <c r="G143" s="8">
        <f t="shared" si="35"/>
        <v>0.33187499999999998</v>
      </c>
      <c r="H143" s="8">
        <v>88</v>
      </c>
      <c r="I143" s="8">
        <f t="shared" si="36"/>
        <v>0.11</v>
      </c>
      <c r="J143" s="8">
        <f t="shared" si="37"/>
        <v>5.5E-2</v>
      </c>
      <c r="K143" s="8">
        <v>36</v>
      </c>
      <c r="L143" s="8">
        <f t="shared" si="38"/>
        <v>4.4999999999999998E-2</v>
      </c>
      <c r="M143" s="8">
        <f t="shared" si="39"/>
        <v>2.2499999999999999E-2</v>
      </c>
      <c r="N143" s="8">
        <v>4</v>
      </c>
      <c r="O143" s="5">
        <f t="shared" si="40"/>
        <v>5.0000000000000001E-3</v>
      </c>
      <c r="P143" s="5">
        <f t="shared" si="41"/>
        <v>2.5000000000000001E-3</v>
      </c>
      <c r="Q143" s="8">
        <v>0.46</v>
      </c>
      <c r="R143" s="5">
        <f t="shared" si="42"/>
        <v>5.7499999999999999E-4</v>
      </c>
      <c r="S143" s="5">
        <f t="shared" si="43"/>
        <v>2.875E-4</v>
      </c>
      <c r="T143" s="8">
        <v>560</v>
      </c>
      <c r="U143" s="8">
        <f t="shared" si="31"/>
        <v>0.56000000000000005</v>
      </c>
      <c r="V143" s="5">
        <f t="shared" si="44"/>
        <v>0.7</v>
      </c>
      <c r="W143" s="5">
        <f t="shared" si="32"/>
        <v>6.9999999999999999E-4</v>
      </c>
      <c r="X143" s="5">
        <f t="shared" si="45"/>
        <v>3.5E-4</v>
      </c>
    </row>
    <row r="144" spans="1:24" ht="15" customHeight="1" x14ac:dyDescent="0.15">
      <c r="A144" s="7" t="s">
        <v>445</v>
      </c>
      <c r="B144" s="8">
        <v>2800</v>
      </c>
      <c r="C144" s="8">
        <f t="shared" si="33"/>
        <v>3.5</v>
      </c>
      <c r="D144" s="9" t="s">
        <v>446</v>
      </c>
      <c r="E144" s="8">
        <v>798</v>
      </c>
      <c r="F144" s="8">
        <f t="shared" si="34"/>
        <v>0.99750000000000005</v>
      </c>
      <c r="G144" s="8">
        <f t="shared" si="35"/>
        <v>0.49875000000000003</v>
      </c>
      <c r="H144" s="8">
        <v>109</v>
      </c>
      <c r="I144" s="8">
        <f t="shared" si="36"/>
        <v>0.13625000000000001</v>
      </c>
      <c r="J144" s="8">
        <f t="shared" si="37"/>
        <v>6.8125000000000005E-2</v>
      </c>
      <c r="K144" s="8">
        <v>59</v>
      </c>
      <c r="L144" s="8">
        <f t="shared" si="38"/>
        <v>7.3749999999999996E-2</v>
      </c>
      <c r="M144" s="8">
        <f t="shared" si="39"/>
        <v>3.6874999999999998E-2</v>
      </c>
      <c r="N144" s="8">
        <v>14</v>
      </c>
      <c r="O144" s="5">
        <f t="shared" si="40"/>
        <v>1.7500000000000002E-2</v>
      </c>
      <c r="P144" s="5">
        <f t="shared" si="41"/>
        <v>8.7500000000000008E-3</v>
      </c>
      <c r="Q144" s="8">
        <v>7.6600000000000001E-2</v>
      </c>
      <c r="R144" s="5">
        <f t="shared" si="42"/>
        <v>9.5749999999999996E-5</v>
      </c>
      <c r="S144" s="5">
        <f t="shared" si="43"/>
        <v>4.7874999999999998E-5</v>
      </c>
      <c r="T144" s="8">
        <v>4413</v>
      </c>
      <c r="U144" s="8">
        <f t="shared" si="31"/>
        <v>4.4130000000000003</v>
      </c>
      <c r="V144" s="5">
        <f t="shared" si="44"/>
        <v>5.5162500000000003</v>
      </c>
      <c r="W144" s="5">
        <f t="shared" si="32"/>
        <v>5.5162500000000003E-3</v>
      </c>
      <c r="X144" s="5">
        <f t="shared" si="45"/>
        <v>2.7581250000000002E-3</v>
      </c>
    </row>
    <row r="145" spans="1:24" ht="15" customHeight="1" x14ac:dyDescent="0.15">
      <c r="A145" s="7" t="s">
        <v>70</v>
      </c>
      <c r="B145" s="8">
        <v>4500</v>
      </c>
      <c r="C145" s="8">
        <f t="shared" si="33"/>
        <v>5.625</v>
      </c>
      <c r="D145" s="9" t="s">
        <v>467</v>
      </c>
      <c r="E145" s="8">
        <v>1377</v>
      </c>
      <c r="F145" s="8">
        <f t="shared" si="34"/>
        <v>1.7212499999999999</v>
      </c>
      <c r="G145" s="8">
        <f t="shared" si="35"/>
        <v>0.86062499999999997</v>
      </c>
      <c r="H145" s="8">
        <v>191</v>
      </c>
      <c r="I145" s="8">
        <f t="shared" si="36"/>
        <v>0.23874999999999999</v>
      </c>
      <c r="J145" s="8">
        <f t="shared" si="37"/>
        <v>0.119375</v>
      </c>
      <c r="K145" s="8">
        <v>113</v>
      </c>
      <c r="L145" s="8">
        <f t="shared" si="38"/>
        <v>0.14124999999999999</v>
      </c>
      <c r="M145" s="8">
        <f t="shared" si="39"/>
        <v>7.0624999999999993E-2</v>
      </c>
      <c r="N145" s="8">
        <v>18</v>
      </c>
      <c r="O145" s="5">
        <f t="shared" si="40"/>
        <v>2.2499999999999999E-2</v>
      </c>
      <c r="P145" s="5">
        <f t="shared" si="41"/>
        <v>1.125E-2</v>
      </c>
      <c r="Q145" s="8">
        <v>1.4</v>
      </c>
      <c r="R145" s="5">
        <f t="shared" si="42"/>
        <v>1.7499999999999998E-3</v>
      </c>
      <c r="S145" s="5">
        <f t="shared" si="43"/>
        <v>8.7499999999999991E-4</v>
      </c>
      <c r="T145" s="8">
        <v>1283</v>
      </c>
      <c r="U145" s="8">
        <f t="shared" si="31"/>
        <v>1.2829999999999999</v>
      </c>
      <c r="V145" s="5">
        <f t="shared" si="44"/>
        <v>1.60375</v>
      </c>
      <c r="W145" s="5">
        <f t="shared" si="32"/>
        <v>1.6037499999999999E-3</v>
      </c>
      <c r="X145" s="5">
        <f t="shared" si="45"/>
        <v>8.0187499999999996E-4</v>
      </c>
    </row>
    <row r="146" spans="1:24" ht="15" customHeight="1" x14ac:dyDescent="0.15">
      <c r="A146" s="7" t="s">
        <v>72</v>
      </c>
      <c r="B146" s="8">
        <v>3500</v>
      </c>
      <c r="C146" s="8">
        <f t="shared" si="33"/>
        <v>4.375</v>
      </c>
      <c r="D146" s="9" t="s">
        <v>469</v>
      </c>
      <c r="E146" s="8">
        <v>1175</v>
      </c>
      <c r="F146" s="8">
        <f t="shared" si="34"/>
        <v>1.46875</v>
      </c>
      <c r="G146" s="8">
        <f t="shared" si="35"/>
        <v>0.734375</v>
      </c>
      <c r="H146" s="8">
        <v>49</v>
      </c>
      <c r="I146" s="8">
        <f t="shared" si="36"/>
        <v>6.1249999999999999E-2</v>
      </c>
      <c r="J146" s="8">
        <f t="shared" si="37"/>
        <v>3.0624999999999999E-2</v>
      </c>
      <c r="K146" s="8">
        <v>119</v>
      </c>
      <c r="L146" s="8">
        <f t="shared" si="38"/>
        <v>0.14874999999999999</v>
      </c>
      <c r="M146" s="8">
        <f t="shared" si="39"/>
        <v>7.4374999999999997E-2</v>
      </c>
      <c r="N146" s="8">
        <v>56</v>
      </c>
      <c r="O146" s="5">
        <f t="shared" si="40"/>
        <v>7.0000000000000007E-2</v>
      </c>
      <c r="P146" s="5">
        <f t="shared" si="41"/>
        <v>3.5000000000000003E-2</v>
      </c>
      <c r="Q146" s="8">
        <v>5.0999999999999996</v>
      </c>
      <c r="R146" s="5">
        <f t="shared" si="42"/>
        <v>6.3749999999999996E-3</v>
      </c>
      <c r="S146" s="5">
        <f t="shared" si="43"/>
        <v>3.1874999999999998E-3</v>
      </c>
      <c r="T146" s="8">
        <v>0</v>
      </c>
      <c r="U146" s="8">
        <f t="shared" si="31"/>
        <v>0</v>
      </c>
      <c r="V146" s="5">
        <f t="shared" si="44"/>
        <v>0</v>
      </c>
      <c r="W146" s="5">
        <f t="shared" si="32"/>
        <v>0</v>
      </c>
      <c r="X146" s="5">
        <f t="shared" si="45"/>
        <v>0</v>
      </c>
    </row>
    <row r="147" spans="1:24" ht="15" customHeight="1" x14ac:dyDescent="0.15">
      <c r="A147" s="7" t="s">
        <v>77</v>
      </c>
      <c r="B147" s="8">
        <v>36000</v>
      </c>
      <c r="C147" s="8">
        <f t="shared" si="33"/>
        <v>45</v>
      </c>
      <c r="D147" s="9" t="s">
        <v>471</v>
      </c>
      <c r="E147" s="8">
        <v>12600</v>
      </c>
      <c r="F147" s="8">
        <f t="shared" si="34"/>
        <v>15.75</v>
      </c>
      <c r="G147" s="8">
        <f t="shared" si="35"/>
        <v>7.875</v>
      </c>
      <c r="H147" s="8">
        <v>1116</v>
      </c>
      <c r="I147" s="8">
        <f t="shared" si="36"/>
        <v>1.395</v>
      </c>
      <c r="J147" s="8">
        <f t="shared" si="37"/>
        <v>0.69750000000000001</v>
      </c>
      <c r="K147" s="8">
        <v>1548</v>
      </c>
      <c r="L147" s="8">
        <f t="shared" si="38"/>
        <v>1.9350000000000001</v>
      </c>
      <c r="M147" s="8">
        <f t="shared" si="39"/>
        <v>0.96750000000000003</v>
      </c>
      <c r="N147" s="8">
        <v>216</v>
      </c>
      <c r="O147" s="5">
        <f t="shared" si="40"/>
        <v>0.27</v>
      </c>
      <c r="P147" s="5">
        <f t="shared" si="41"/>
        <v>0.13500000000000001</v>
      </c>
      <c r="Q147" s="8">
        <v>21.6</v>
      </c>
      <c r="R147" s="5">
        <f t="shared" si="42"/>
        <v>2.7000000000000003E-2</v>
      </c>
      <c r="S147" s="5">
        <f t="shared" si="43"/>
        <v>1.3500000000000002E-2</v>
      </c>
      <c r="T147" s="8">
        <v>11700</v>
      </c>
      <c r="U147" s="8">
        <f t="shared" si="31"/>
        <v>11.7</v>
      </c>
      <c r="V147" s="5">
        <f t="shared" si="44"/>
        <v>14.625</v>
      </c>
      <c r="W147" s="5">
        <f t="shared" si="32"/>
        <v>1.4625000000000001E-2</v>
      </c>
      <c r="X147" s="5">
        <f t="shared" si="45"/>
        <v>7.3125000000000004E-3</v>
      </c>
    </row>
    <row r="148" spans="1:24" ht="15" customHeight="1" x14ac:dyDescent="0.15">
      <c r="A148" s="7" t="s">
        <v>78</v>
      </c>
      <c r="B148" s="8">
        <v>48000</v>
      </c>
      <c r="C148" s="8">
        <f t="shared" si="33"/>
        <v>60</v>
      </c>
      <c r="D148" s="9" t="s">
        <v>472</v>
      </c>
      <c r="E148" s="8">
        <v>16762</v>
      </c>
      <c r="F148" s="8">
        <f t="shared" si="34"/>
        <v>20.952500000000001</v>
      </c>
      <c r="G148" s="8">
        <f t="shared" si="35"/>
        <v>10.47625</v>
      </c>
      <c r="H148" s="8">
        <v>1478</v>
      </c>
      <c r="I148" s="8">
        <f t="shared" si="36"/>
        <v>1.8474999999999999</v>
      </c>
      <c r="J148" s="8">
        <f t="shared" si="37"/>
        <v>0.92374999999999996</v>
      </c>
      <c r="K148" s="8">
        <v>2064</v>
      </c>
      <c r="L148" s="8">
        <f t="shared" si="38"/>
        <v>2.58</v>
      </c>
      <c r="M148" s="8">
        <f t="shared" si="39"/>
        <v>1.29</v>
      </c>
      <c r="N148" s="8">
        <v>288</v>
      </c>
      <c r="O148" s="5">
        <f t="shared" si="40"/>
        <v>0.36</v>
      </c>
      <c r="P148" s="5">
        <f t="shared" si="41"/>
        <v>0.18</v>
      </c>
      <c r="Q148" s="8">
        <v>28.8</v>
      </c>
      <c r="R148" s="5">
        <f t="shared" si="42"/>
        <v>3.6000000000000004E-2</v>
      </c>
      <c r="S148" s="5">
        <f t="shared" si="43"/>
        <v>1.8000000000000002E-2</v>
      </c>
      <c r="T148" s="8">
        <v>15600</v>
      </c>
      <c r="U148" s="8">
        <f t="shared" si="31"/>
        <v>15.6</v>
      </c>
      <c r="V148" s="5">
        <f t="shared" si="44"/>
        <v>19.5</v>
      </c>
      <c r="W148" s="5">
        <f t="shared" si="32"/>
        <v>1.95E-2</v>
      </c>
      <c r="X148" s="5">
        <f t="shared" si="45"/>
        <v>9.75E-3</v>
      </c>
    </row>
    <row r="149" spans="1:24" s="12" customFormat="1" ht="15" customHeight="1" x14ac:dyDescent="0.2">
      <c r="A149" s="10"/>
      <c r="B149" s="10"/>
      <c r="C149" s="7"/>
      <c r="D149" s="11" t="s">
        <v>11</v>
      </c>
      <c r="E149" s="7">
        <v>33585</v>
      </c>
      <c r="F149" s="7">
        <f t="shared" si="34"/>
        <v>41.981250000000003</v>
      </c>
      <c r="G149" s="7">
        <f t="shared" si="35"/>
        <v>20.990625000000001</v>
      </c>
      <c r="H149" s="7">
        <v>3076</v>
      </c>
      <c r="I149" s="7">
        <f t="shared" si="36"/>
        <v>3.8450000000000002</v>
      </c>
      <c r="J149" s="7">
        <f t="shared" si="37"/>
        <v>1.9225000000000001</v>
      </c>
      <c r="K149" s="7">
        <v>3970</v>
      </c>
      <c r="L149" s="7">
        <f t="shared" si="38"/>
        <v>4.9625000000000004</v>
      </c>
      <c r="M149" s="7">
        <f t="shared" si="39"/>
        <v>2.4812500000000002</v>
      </c>
      <c r="N149" s="7">
        <v>600</v>
      </c>
      <c r="O149" s="12">
        <f t="shared" si="40"/>
        <v>0.75</v>
      </c>
      <c r="P149" s="12">
        <f t="shared" si="41"/>
        <v>0.375</v>
      </c>
      <c r="Q149" s="7">
        <v>59</v>
      </c>
      <c r="R149" s="12">
        <f t="shared" si="42"/>
        <v>7.3749999999999996E-2</v>
      </c>
      <c r="S149" s="12">
        <f t="shared" si="43"/>
        <v>3.6874999999999998E-2</v>
      </c>
      <c r="T149" s="7">
        <v>33785</v>
      </c>
      <c r="U149" s="7">
        <f t="shared" si="31"/>
        <v>33.784999999999997</v>
      </c>
      <c r="V149" s="12">
        <f t="shared" si="44"/>
        <v>42.231250000000003</v>
      </c>
      <c r="W149" s="12">
        <f t="shared" si="32"/>
        <v>4.2231250000000005E-2</v>
      </c>
      <c r="X149" s="12">
        <f t="shared" si="45"/>
        <v>2.1115625000000002E-2</v>
      </c>
    </row>
    <row r="150" spans="1:24" ht="15" customHeight="1" x14ac:dyDescent="0.2">
      <c r="A150" s="6" t="s">
        <v>876</v>
      </c>
      <c r="B150" s="3"/>
      <c r="C150" s="8"/>
      <c r="D150" s="4"/>
      <c r="E150" s="3"/>
      <c r="F150" s="8"/>
      <c r="G150" s="8"/>
      <c r="H150" s="3"/>
      <c r="I150" s="8"/>
      <c r="J150" s="8"/>
      <c r="K150" s="3"/>
      <c r="L150" s="8"/>
      <c r="M150" s="8"/>
      <c r="N150" s="3"/>
      <c r="Q150" s="3"/>
      <c r="T150" s="3"/>
      <c r="U150" s="8"/>
    </row>
    <row r="151" spans="1:24" ht="15" customHeight="1" x14ac:dyDescent="0.15">
      <c r="A151" s="7" t="s">
        <v>47</v>
      </c>
      <c r="B151" s="8">
        <v>8000</v>
      </c>
      <c r="C151" s="8">
        <f t="shared" si="33"/>
        <v>10</v>
      </c>
      <c r="D151" s="9" t="s">
        <v>458</v>
      </c>
      <c r="E151" s="8">
        <v>2869</v>
      </c>
      <c r="F151" s="8">
        <f t="shared" si="34"/>
        <v>3.5862500000000002</v>
      </c>
      <c r="G151" s="8">
        <f t="shared" si="35"/>
        <v>1.7931250000000001</v>
      </c>
      <c r="H151" s="8">
        <v>619</v>
      </c>
      <c r="I151" s="8">
        <f t="shared" si="36"/>
        <v>0.77375000000000005</v>
      </c>
      <c r="J151" s="8">
        <f t="shared" si="37"/>
        <v>0.38687500000000002</v>
      </c>
      <c r="K151" s="8">
        <v>80</v>
      </c>
      <c r="L151" s="8">
        <f t="shared" si="38"/>
        <v>0.1</v>
      </c>
      <c r="M151" s="8">
        <f t="shared" si="39"/>
        <v>0.05</v>
      </c>
      <c r="N151" s="8">
        <v>8</v>
      </c>
      <c r="O151" s="5">
        <f t="shared" si="40"/>
        <v>0.01</v>
      </c>
      <c r="P151" s="5">
        <f t="shared" si="41"/>
        <v>5.0000000000000001E-3</v>
      </c>
      <c r="Q151" s="8">
        <v>6.1</v>
      </c>
      <c r="R151" s="5">
        <f t="shared" si="42"/>
        <v>7.6249999999999998E-3</v>
      </c>
      <c r="S151" s="5">
        <f t="shared" si="43"/>
        <v>3.8124999999999999E-3</v>
      </c>
      <c r="T151" s="8">
        <v>2322</v>
      </c>
      <c r="U151" s="8">
        <f t="shared" si="31"/>
        <v>2.3220000000000001</v>
      </c>
      <c r="V151" s="5">
        <f t="shared" si="44"/>
        <v>2.9024999999999999</v>
      </c>
      <c r="W151" s="5">
        <f t="shared" si="32"/>
        <v>2.9024999999999997E-3</v>
      </c>
      <c r="X151" s="5">
        <f t="shared" si="45"/>
        <v>1.4512499999999998E-3</v>
      </c>
    </row>
    <row r="152" spans="1:24" ht="15" customHeight="1" x14ac:dyDescent="0.15">
      <c r="A152" s="7" t="s">
        <v>48</v>
      </c>
      <c r="B152" s="8">
        <v>800</v>
      </c>
      <c r="C152" s="8">
        <f t="shared" si="33"/>
        <v>1</v>
      </c>
      <c r="D152" s="9" t="s">
        <v>459</v>
      </c>
      <c r="E152" s="8">
        <v>195</v>
      </c>
      <c r="F152" s="8">
        <f t="shared" si="34"/>
        <v>0.24374999999999999</v>
      </c>
      <c r="G152" s="8">
        <f t="shared" si="35"/>
        <v>0.121875</v>
      </c>
      <c r="H152" s="8">
        <v>23.8</v>
      </c>
      <c r="I152" s="8">
        <f t="shared" si="36"/>
        <v>2.9750000000000002E-2</v>
      </c>
      <c r="J152" s="8">
        <f t="shared" si="37"/>
        <v>1.4875000000000001E-2</v>
      </c>
      <c r="K152" s="8">
        <v>16</v>
      </c>
      <c r="L152" s="8">
        <f t="shared" si="38"/>
        <v>0.02</v>
      </c>
      <c r="M152" s="8">
        <f t="shared" si="39"/>
        <v>0.01</v>
      </c>
      <c r="N152" s="8">
        <v>4</v>
      </c>
      <c r="O152" s="5">
        <f t="shared" si="40"/>
        <v>5.0000000000000001E-3</v>
      </c>
      <c r="P152" s="5">
        <f t="shared" si="41"/>
        <v>2.5000000000000001E-3</v>
      </c>
      <c r="Q152" s="8">
        <v>0.60799999999999998</v>
      </c>
      <c r="R152" s="5">
        <f t="shared" si="42"/>
        <v>7.5999999999999993E-4</v>
      </c>
      <c r="S152" s="5">
        <f t="shared" si="43"/>
        <v>3.7999999999999997E-4</v>
      </c>
      <c r="T152" s="8">
        <v>232</v>
      </c>
      <c r="U152" s="8">
        <f t="shared" si="31"/>
        <v>0.23200000000000001</v>
      </c>
      <c r="V152" s="5">
        <f t="shared" si="44"/>
        <v>0.28999999999999998</v>
      </c>
      <c r="W152" s="5">
        <f t="shared" si="32"/>
        <v>2.9E-4</v>
      </c>
      <c r="X152" s="5">
        <f t="shared" si="45"/>
        <v>1.45E-4</v>
      </c>
    </row>
    <row r="153" spans="1:24" ht="15" customHeight="1" x14ac:dyDescent="0.15">
      <c r="A153" s="7" t="s">
        <v>50</v>
      </c>
      <c r="B153" s="8">
        <v>9000</v>
      </c>
      <c r="C153" s="8">
        <f t="shared" si="33"/>
        <v>11.25</v>
      </c>
      <c r="D153" s="9" t="s">
        <v>460</v>
      </c>
      <c r="E153" s="8">
        <v>3137</v>
      </c>
      <c r="F153" s="8">
        <f t="shared" si="34"/>
        <v>3.9212500000000001</v>
      </c>
      <c r="G153" s="8">
        <f t="shared" si="35"/>
        <v>1.9606250000000001</v>
      </c>
      <c r="H153" s="8">
        <v>666</v>
      </c>
      <c r="I153" s="8">
        <f t="shared" si="36"/>
        <v>0.83250000000000002</v>
      </c>
      <c r="J153" s="8">
        <f t="shared" si="37"/>
        <v>0.41625000000000001</v>
      </c>
      <c r="K153" s="8">
        <v>90</v>
      </c>
      <c r="L153" s="8">
        <f t="shared" si="38"/>
        <v>0.1125</v>
      </c>
      <c r="M153" s="8">
        <f t="shared" si="39"/>
        <v>5.6250000000000001E-2</v>
      </c>
      <c r="N153" s="8">
        <v>12.6</v>
      </c>
      <c r="O153" s="5">
        <f t="shared" si="40"/>
        <v>1.575E-2</v>
      </c>
      <c r="P153" s="5">
        <f t="shared" si="41"/>
        <v>7.8750000000000001E-3</v>
      </c>
      <c r="Q153" s="8">
        <v>6.8</v>
      </c>
      <c r="R153" s="5">
        <f t="shared" si="42"/>
        <v>8.5000000000000006E-3</v>
      </c>
      <c r="S153" s="5">
        <f t="shared" si="43"/>
        <v>4.2500000000000003E-3</v>
      </c>
      <c r="T153" s="8">
        <v>2612</v>
      </c>
      <c r="U153" s="8">
        <f t="shared" si="31"/>
        <v>2.6120000000000001</v>
      </c>
      <c r="V153" s="5">
        <f t="shared" si="44"/>
        <v>3.2650000000000001</v>
      </c>
      <c r="W153" s="5">
        <f t="shared" si="32"/>
        <v>3.2650000000000001E-3</v>
      </c>
      <c r="X153" s="5">
        <f t="shared" si="45"/>
        <v>1.6325000000000001E-3</v>
      </c>
    </row>
    <row r="154" spans="1:24" ht="15" customHeight="1" x14ac:dyDescent="0.15">
      <c r="A154" s="7" t="s">
        <v>55</v>
      </c>
      <c r="B154" s="8">
        <v>4000</v>
      </c>
      <c r="C154" s="8">
        <f t="shared" si="33"/>
        <v>5</v>
      </c>
      <c r="D154" s="9" t="s">
        <v>462</v>
      </c>
      <c r="E154" s="8">
        <v>962</v>
      </c>
      <c r="F154" s="8">
        <f t="shared" si="34"/>
        <v>1.2024999999999999</v>
      </c>
      <c r="G154" s="8">
        <f t="shared" si="35"/>
        <v>0.60124999999999995</v>
      </c>
      <c r="H154" s="8">
        <v>162</v>
      </c>
      <c r="I154" s="8">
        <f t="shared" si="36"/>
        <v>0.20250000000000001</v>
      </c>
      <c r="J154" s="8">
        <f t="shared" si="37"/>
        <v>0.10125000000000001</v>
      </c>
      <c r="K154" s="8">
        <v>60</v>
      </c>
      <c r="L154" s="8">
        <f t="shared" si="38"/>
        <v>7.4999999999999997E-2</v>
      </c>
      <c r="M154" s="8">
        <f t="shared" si="39"/>
        <v>3.7499999999999999E-2</v>
      </c>
      <c r="N154" s="8">
        <v>8</v>
      </c>
      <c r="O154" s="5">
        <f t="shared" si="40"/>
        <v>0.01</v>
      </c>
      <c r="P154" s="5">
        <f t="shared" si="41"/>
        <v>5.0000000000000001E-3</v>
      </c>
      <c r="Q154" s="8">
        <v>2.8</v>
      </c>
      <c r="R154" s="5">
        <f t="shared" si="42"/>
        <v>3.4999999999999996E-3</v>
      </c>
      <c r="S154" s="5">
        <f t="shared" si="43"/>
        <v>1.7499999999999998E-3</v>
      </c>
      <c r="T154" s="8">
        <v>1356</v>
      </c>
      <c r="U154" s="8">
        <f t="shared" si="31"/>
        <v>1.3560000000000001</v>
      </c>
      <c r="V154" s="5">
        <f t="shared" si="44"/>
        <v>1.6950000000000001</v>
      </c>
      <c r="W154" s="5">
        <f t="shared" si="32"/>
        <v>1.6950000000000001E-3</v>
      </c>
      <c r="X154" s="5">
        <f t="shared" si="45"/>
        <v>8.4750000000000005E-4</v>
      </c>
    </row>
    <row r="155" spans="1:24" s="12" customFormat="1" ht="15" customHeight="1" x14ac:dyDescent="0.2">
      <c r="A155" s="10"/>
      <c r="B155" s="10"/>
      <c r="C155" s="7"/>
      <c r="D155" s="11" t="s">
        <v>11</v>
      </c>
      <c r="E155" s="7">
        <v>7163</v>
      </c>
      <c r="F155" s="7">
        <f t="shared" si="34"/>
        <v>8.9537499999999994</v>
      </c>
      <c r="G155" s="7">
        <f t="shared" si="35"/>
        <v>4.4768749999999997</v>
      </c>
      <c r="H155" s="7">
        <v>1471</v>
      </c>
      <c r="I155" s="7">
        <f t="shared" si="36"/>
        <v>1.8387500000000001</v>
      </c>
      <c r="J155" s="7">
        <f t="shared" si="37"/>
        <v>0.91937500000000005</v>
      </c>
      <c r="K155" s="7">
        <v>246</v>
      </c>
      <c r="L155" s="7">
        <f t="shared" si="38"/>
        <v>0.3075</v>
      </c>
      <c r="M155" s="7">
        <f t="shared" si="39"/>
        <v>0.15375</v>
      </c>
      <c r="N155" s="7">
        <v>32.6</v>
      </c>
      <c r="O155" s="12">
        <f t="shared" si="40"/>
        <v>4.0750000000000001E-2</v>
      </c>
      <c r="P155" s="12">
        <f t="shared" si="41"/>
        <v>2.0375000000000001E-2</v>
      </c>
      <c r="Q155" s="7">
        <v>16.399999999999999</v>
      </c>
      <c r="R155" s="12">
        <f t="shared" si="42"/>
        <v>2.0499999999999997E-2</v>
      </c>
      <c r="S155" s="12">
        <f t="shared" si="43"/>
        <v>1.0249999999999999E-2</v>
      </c>
      <c r="T155" s="7">
        <v>6522</v>
      </c>
      <c r="U155" s="7">
        <f t="shared" si="31"/>
        <v>6.5220000000000002</v>
      </c>
      <c r="V155" s="12">
        <f t="shared" si="44"/>
        <v>8.1524999999999999</v>
      </c>
      <c r="W155" s="12">
        <f t="shared" si="32"/>
        <v>8.1525E-3</v>
      </c>
      <c r="X155" s="12">
        <f t="shared" si="45"/>
        <v>4.07625E-3</v>
      </c>
    </row>
    <row r="156" spans="1:24" ht="15" customHeight="1" x14ac:dyDescent="0.2">
      <c r="A156" s="6" t="s">
        <v>877</v>
      </c>
      <c r="B156" s="3"/>
      <c r="C156" s="8"/>
      <c r="D156" s="4"/>
      <c r="E156" s="3"/>
      <c r="F156" s="8"/>
      <c r="G156" s="8"/>
      <c r="H156" s="3"/>
      <c r="I156" s="8"/>
      <c r="J156" s="8"/>
      <c r="K156" s="3"/>
      <c r="L156" s="8"/>
      <c r="M156" s="8"/>
      <c r="N156" s="3"/>
      <c r="Q156" s="3"/>
      <c r="T156" s="3"/>
      <c r="U156" s="8"/>
    </row>
    <row r="157" spans="1:24" ht="15" customHeight="1" x14ac:dyDescent="0.15">
      <c r="A157" s="7" t="s">
        <v>36</v>
      </c>
      <c r="B157" s="8">
        <v>6500</v>
      </c>
      <c r="C157" s="8">
        <f t="shared" si="33"/>
        <v>8.125</v>
      </c>
      <c r="D157" s="9" t="s">
        <v>452</v>
      </c>
      <c r="E157" s="8">
        <v>2380</v>
      </c>
      <c r="F157" s="8">
        <f t="shared" si="34"/>
        <v>2.9750000000000001</v>
      </c>
      <c r="G157" s="8">
        <f t="shared" si="35"/>
        <v>1.4875</v>
      </c>
      <c r="H157" s="8">
        <v>470</v>
      </c>
      <c r="I157" s="8">
        <f t="shared" si="36"/>
        <v>0.58750000000000002</v>
      </c>
      <c r="J157" s="8">
        <f t="shared" si="37"/>
        <v>0.29375000000000001</v>
      </c>
      <c r="K157" s="8">
        <v>111</v>
      </c>
      <c r="L157" s="8">
        <f t="shared" si="38"/>
        <v>0.13875000000000001</v>
      </c>
      <c r="M157" s="8">
        <f t="shared" si="39"/>
        <v>6.9375000000000006E-2</v>
      </c>
      <c r="N157" s="8">
        <v>6.5</v>
      </c>
      <c r="O157" s="5">
        <f t="shared" si="40"/>
        <v>8.1250000000000003E-3</v>
      </c>
      <c r="P157" s="5">
        <f t="shared" si="41"/>
        <v>4.0625000000000001E-3</v>
      </c>
      <c r="Q157" s="8">
        <v>1.6</v>
      </c>
      <c r="R157" s="5">
        <f t="shared" si="42"/>
        <v>2E-3</v>
      </c>
      <c r="S157" s="5">
        <f t="shared" si="43"/>
        <v>1E-3</v>
      </c>
      <c r="T157" s="8">
        <v>0</v>
      </c>
      <c r="U157" s="8">
        <f t="shared" si="31"/>
        <v>0</v>
      </c>
      <c r="V157" s="5">
        <f t="shared" si="44"/>
        <v>0</v>
      </c>
      <c r="W157" s="5">
        <f t="shared" si="32"/>
        <v>0</v>
      </c>
      <c r="X157" s="5">
        <f t="shared" si="45"/>
        <v>0</v>
      </c>
    </row>
    <row r="158" spans="1:24" ht="15" customHeight="1" x14ac:dyDescent="0.15">
      <c r="A158" s="7" t="s">
        <v>45</v>
      </c>
      <c r="B158" s="8">
        <v>5000</v>
      </c>
      <c r="C158" s="8">
        <f t="shared" si="33"/>
        <v>6.25</v>
      </c>
      <c r="D158" s="9" t="s">
        <v>457</v>
      </c>
      <c r="E158" s="8">
        <v>3191</v>
      </c>
      <c r="F158" s="8">
        <f t="shared" si="34"/>
        <v>3.98875</v>
      </c>
      <c r="G158" s="8">
        <f t="shared" si="35"/>
        <v>1.994375</v>
      </c>
      <c r="H158" s="8">
        <v>584</v>
      </c>
      <c r="I158" s="8">
        <f t="shared" si="36"/>
        <v>0.73</v>
      </c>
      <c r="J158" s="8">
        <f t="shared" si="37"/>
        <v>0.36499999999999999</v>
      </c>
      <c r="K158" s="8">
        <v>90</v>
      </c>
      <c r="L158" s="8">
        <f t="shared" si="38"/>
        <v>0.1125</v>
      </c>
      <c r="M158" s="8">
        <f t="shared" si="39"/>
        <v>5.6250000000000001E-2</v>
      </c>
      <c r="N158" s="8">
        <v>55</v>
      </c>
      <c r="O158" s="5">
        <f t="shared" si="40"/>
        <v>6.8750000000000006E-2</v>
      </c>
      <c r="P158" s="5">
        <f t="shared" si="41"/>
        <v>3.4375000000000003E-2</v>
      </c>
      <c r="Q158" s="8">
        <v>1.5</v>
      </c>
      <c r="R158" s="5">
        <f t="shared" si="42"/>
        <v>1.8749999999999999E-3</v>
      </c>
      <c r="S158" s="5">
        <f t="shared" si="43"/>
        <v>9.3749999999999997E-4</v>
      </c>
      <c r="T158" s="8">
        <v>0</v>
      </c>
      <c r="U158" s="8">
        <f t="shared" si="31"/>
        <v>0</v>
      </c>
      <c r="V158" s="5">
        <f t="shared" si="44"/>
        <v>0</v>
      </c>
      <c r="W158" s="5">
        <f t="shared" si="32"/>
        <v>0</v>
      </c>
      <c r="X158" s="5">
        <f t="shared" si="45"/>
        <v>0</v>
      </c>
    </row>
    <row r="159" spans="1:24" ht="15" customHeight="1" x14ac:dyDescent="0.15">
      <c r="A159" s="7" t="s">
        <v>57</v>
      </c>
      <c r="B159" s="8">
        <v>500</v>
      </c>
      <c r="C159" s="8">
        <f t="shared" si="33"/>
        <v>0.625</v>
      </c>
      <c r="D159" s="9" t="s">
        <v>353</v>
      </c>
      <c r="E159" s="8">
        <v>222</v>
      </c>
      <c r="F159" s="8">
        <f t="shared" si="34"/>
        <v>0.27750000000000002</v>
      </c>
      <c r="G159" s="8">
        <f t="shared" si="35"/>
        <v>0.13875000000000001</v>
      </c>
      <c r="H159" s="8">
        <v>37.6</v>
      </c>
      <c r="I159" s="8">
        <f t="shared" si="36"/>
        <v>4.7E-2</v>
      </c>
      <c r="J159" s="8">
        <f t="shared" si="37"/>
        <v>2.35E-2</v>
      </c>
      <c r="K159" s="8">
        <v>9</v>
      </c>
      <c r="L159" s="8">
        <f t="shared" si="38"/>
        <v>1.125E-2</v>
      </c>
      <c r="M159" s="8">
        <f t="shared" si="39"/>
        <v>5.6249999999999998E-3</v>
      </c>
      <c r="N159" s="8">
        <v>4</v>
      </c>
      <c r="O159" s="5">
        <f t="shared" si="40"/>
        <v>5.0000000000000001E-3</v>
      </c>
      <c r="P159" s="5">
        <f t="shared" si="41"/>
        <v>2.5000000000000001E-3</v>
      </c>
      <c r="Q159" s="8">
        <v>0.44</v>
      </c>
      <c r="R159" s="5">
        <f t="shared" si="42"/>
        <v>5.5000000000000003E-4</v>
      </c>
      <c r="S159" s="5">
        <f t="shared" si="43"/>
        <v>2.7500000000000002E-4</v>
      </c>
      <c r="T159" s="8">
        <v>829</v>
      </c>
      <c r="U159" s="8">
        <f t="shared" si="31"/>
        <v>0.82899999999999996</v>
      </c>
      <c r="V159" s="5">
        <f t="shared" si="44"/>
        <v>1.0362499999999999</v>
      </c>
      <c r="W159" s="5">
        <f t="shared" si="32"/>
        <v>1.0362499999999998E-3</v>
      </c>
      <c r="X159" s="5">
        <f t="shared" si="45"/>
        <v>5.1812499999999992E-4</v>
      </c>
    </row>
    <row r="160" spans="1:24" ht="15" customHeight="1" x14ac:dyDescent="0.15">
      <c r="A160" s="7" t="s">
        <v>58</v>
      </c>
      <c r="B160" s="8">
        <v>750</v>
      </c>
      <c r="C160" s="8">
        <f t="shared" si="33"/>
        <v>0.9375</v>
      </c>
      <c r="D160" s="9" t="s">
        <v>463</v>
      </c>
      <c r="E160" s="8">
        <v>726</v>
      </c>
      <c r="F160" s="8">
        <f t="shared" si="34"/>
        <v>0.90749999999999997</v>
      </c>
      <c r="G160" s="8">
        <f t="shared" si="35"/>
        <v>0.45374999999999999</v>
      </c>
      <c r="H160" s="8">
        <v>112</v>
      </c>
      <c r="I160" s="8">
        <f t="shared" si="36"/>
        <v>0.14000000000000001</v>
      </c>
      <c r="J160" s="8">
        <f t="shared" si="37"/>
        <v>7.0000000000000007E-2</v>
      </c>
      <c r="K160" s="8">
        <v>59</v>
      </c>
      <c r="L160" s="8">
        <f t="shared" si="38"/>
        <v>7.3749999999999996E-2</v>
      </c>
      <c r="M160" s="8">
        <f t="shared" si="39"/>
        <v>3.6874999999999998E-2</v>
      </c>
      <c r="N160" s="8">
        <v>4.5</v>
      </c>
      <c r="O160" s="5">
        <f t="shared" si="40"/>
        <v>5.6249999999999998E-3</v>
      </c>
      <c r="P160" s="5">
        <f t="shared" si="41"/>
        <v>2.8124999999999999E-3</v>
      </c>
      <c r="Q160" s="8">
        <v>0.42749999999999999</v>
      </c>
      <c r="R160" s="5">
        <f t="shared" si="42"/>
        <v>5.3437500000000002E-4</v>
      </c>
      <c r="S160" s="5">
        <f t="shared" si="43"/>
        <v>2.6718750000000001E-4</v>
      </c>
      <c r="T160" s="8">
        <v>442</v>
      </c>
      <c r="U160" s="8">
        <f t="shared" si="31"/>
        <v>0.442</v>
      </c>
      <c r="V160" s="5">
        <f t="shared" si="44"/>
        <v>0.55249999999999999</v>
      </c>
      <c r="W160" s="5">
        <f t="shared" si="32"/>
        <v>5.5250000000000004E-4</v>
      </c>
      <c r="X160" s="5">
        <f t="shared" si="45"/>
        <v>2.7625000000000002E-4</v>
      </c>
    </row>
    <row r="161" spans="1:24" ht="15" customHeight="1" x14ac:dyDescent="0.15">
      <c r="A161" s="7" t="s">
        <v>71</v>
      </c>
      <c r="B161" s="8">
        <v>40000</v>
      </c>
      <c r="C161" s="8">
        <f t="shared" si="33"/>
        <v>50</v>
      </c>
      <c r="D161" s="9" t="s">
        <v>468</v>
      </c>
      <c r="E161" s="8">
        <v>13968</v>
      </c>
      <c r="F161" s="8">
        <f t="shared" si="34"/>
        <v>17.46</v>
      </c>
      <c r="G161" s="8">
        <f t="shared" si="35"/>
        <v>8.73</v>
      </c>
      <c r="H161" s="8">
        <v>2932</v>
      </c>
      <c r="I161" s="8">
        <f t="shared" si="36"/>
        <v>3.665</v>
      </c>
      <c r="J161" s="8">
        <f t="shared" si="37"/>
        <v>1.8325</v>
      </c>
      <c r="K161" s="8">
        <v>200</v>
      </c>
      <c r="L161" s="8">
        <f t="shared" si="38"/>
        <v>0.25</v>
      </c>
      <c r="M161" s="8">
        <f t="shared" si="39"/>
        <v>0.125</v>
      </c>
      <c r="N161" s="8">
        <v>160</v>
      </c>
      <c r="O161" s="5">
        <f t="shared" si="40"/>
        <v>0.2</v>
      </c>
      <c r="P161" s="5">
        <f t="shared" si="41"/>
        <v>0.1</v>
      </c>
      <c r="Q161" s="8">
        <v>51</v>
      </c>
      <c r="R161" s="5">
        <f t="shared" si="42"/>
        <v>6.3750000000000001E-2</v>
      </c>
      <c r="S161" s="5">
        <f t="shared" si="43"/>
        <v>3.1875000000000001E-2</v>
      </c>
      <c r="T161" s="8">
        <v>7800</v>
      </c>
      <c r="U161" s="8">
        <f t="shared" si="31"/>
        <v>7.8</v>
      </c>
      <c r="V161" s="5">
        <f t="shared" si="44"/>
        <v>9.75</v>
      </c>
      <c r="W161" s="5">
        <f t="shared" si="32"/>
        <v>9.75E-3</v>
      </c>
      <c r="X161" s="5">
        <f t="shared" si="45"/>
        <v>4.875E-3</v>
      </c>
    </row>
    <row r="162" spans="1:24" s="12" customFormat="1" ht="15" customHeight="1" x14ac:dyDescent="0.2">
      <c r="A162" s="10"/>
      <c r="B162" s="10"/>
      <c r="C162" s="7"/>
      <c r="D162" s="11" t="s">
        <v>11</v>
      </c>
      <c r="E162" s="7">
        <v>20487</v>
      </c>
      <c r="F162" s="7">
        <f t="shared" si="34"/>
        <v>25.608750000000001</v>
      </c>
      <c r="G162" s="7">
        <f t="shared" si="35"/>
        <v>12.804375</v>
      </c>
      <c r="H162" s="7">
        <v>4136</v>
      </c>
      <c r="I162" s="7">
        <f t="shared" si="36"/>
        <v>5.17</v>
      </c>
      <c r="J162" s="7">
        <f t="shared" si="37"/>
        <v>2.585</v>
      </c>
      <c r="K162" s="7">
        <v>469</v>
      </c>
      <c r="L162" s="7">
        <f t="shared" si="38"/>
        <v>0.58625000000000005</v>
      </c>
      <c r="M162" s="7">
        <f t="shared" si="39"/>
        <v>0.29312500000000002</v>
      </c>
      <c r="N162" s="7">
        <v>230</v>
      </c>
      <c r="O162" s="12">
        <f t="shared" si="40"/>
        <v>0.28749999999999998</v>
      </c>
      <c r="P162" s="12">
        <f t="shared" si="41"/>
        <v>0.14374999999999999</v>
      </c>
      <c r="Q162" s="7">
        <v>55</v>
      </c>
      <c r="R162" s="12">
        <f t="shared" si="42"/>
        <v>6.8750000000000006E-2</v>
      </c>
      <c r="S162" s="12">
        <f t="shared" si="43"/>
        <v>3.4375000000000003E-2</v>
      </c>
      <c r="T162" s="7">
        <v>9070</v>
      </c>
      <c r="U162" s="7">
        <f t="shared" si="31"/>
        <v>9.07</v>
      </c>
      <c r="V162" s="12">
        <f t="shared" si="44"/>
        <v>11.3375</v>
      </c>
      <c r="W162" s="12">
        <f t="shared" si="32"/>
        <v>1.13375E-2</v>
      </c>
      <c r="X162" s="12">
        <f t="shared" si="45"/>
        <v>5.6687500000000002E-3</v>
      </c>
    </row>
    <row r="163" spans="1:24" ht="15" customHeight="1" x14ac:dyDescent="0.2">
      <c r="A163" s="6" t="s">
        <v>878</v>
      </c>
      <c r="B163" s="3"/>
      <c r="C163" s="8"/>
      <c r="D163" s="4"/>
      <c r="E163" s="3"/>
      <c r="F163" s="8"/>
      <c r="G163" s="8"/>
      <c r="H163" s="3"/>
      <c r="I163" s="8"/>
      <c r="J163" s="8"/>
      <c r="K163" s="3"/>
      <c r="L163" s="8"/>
      <c r="M163" s="8"/>
      <c r="N163" s="3"/>
      <c r="Q163" s="3"/>
      <c r="T163" s="3"/>
      <c r="U163" s="8"/>
    </row>
    <row r="164" spans="1:24" ht="15" customHeight="1" x14ac:dyDescent="0.15">
      <c r="A164" s="7" t="s">
        <v>433</v>
      </c>
      <c r="B164" s="8">
        <v>150</v>
      </c>
      <c r="C164" s="8">
        <f t="shared" si="33"/>
        <v>0.1875</v>
      </c>
      <c r="D164" s="9" t="s">
        <v>434</v>
      </c>
      <c r="E164" s="8">
        <v>15.9</v>
      </c>
      <c r="F164" s="8">
        <f t="shared" si="34"/>
        <v>1.9875E-2</v>
      </c>
      <c r="G164" s="8">
        <f t="shared" si="35"/>
        <v>9.9375000000000002E-3</v>
      </c>
      <c r="H164" s="8">
        <v>1.1000000000000001</v>
      </c>
      <c r="I164" s="8">
        <f t="shared" si="36"/>
        <v>1.3750000000000001E-3</v>
      </c>
      <c r="J164" s="8">
        <f t="shared" si="37"/>
        <v>6.8750000000000007E-4</v>
      </c>
      <c r="K164" s="8">
        <v>2.2999999999999998</v>
      </c>
      <c r="L164" s="8">
        <f t="shared" si="38"/>
        <v>2.875E-3</v>
      </c>
      <c r="M164" s="8">
        <f t="shared" si="39"/>
        <v>1.4375E-3</v>
      </c>
      <c r="N164" s="8">
        <v>0.3</v>
      </c>
      <c r="O164" s="5">
        <f t="shared" si="40"/>
        <v>3.7500000000000001E-4</v>
      </c>
      <c r="P164" s="5">
        <f t="shared" si="41"/>
        <v>1.875E-4</v>
      </c>
      <c r="Q164" s="8">
        <v>0.34360000000000002</v>
      </c>
      <c r="R164" s="5">
        <f t="shared" si="42"/>
        <v>4.2950000000000003E-4</v>
      </c>
      <c r="S164" s="5">
        <f t="shared" si="43"/>
        <v>2.1475000000000002E-4</v>
      </c>
      <c r="T164" s="8">
        <v>51</v>
      </c>
      <c r="U164" s="8">
        <f t="shared" si="31"/>
        <v>5.0999999999999997E-2</v>
      </c>
      <c r="V164" s="5">
        <f t="shared" si="44"/>
        <v>6.3750000000000001E-2</v>
      </c>
      <c r="W164" s="5">
        <f t="shared" si="32"/>
        <v>6.3750000000000005E-5</v>
      </c>
      <c r="X164" s="5">
        <f t="shared" si="45"/>
        <v>3.1875000000000002E-5</v>
      </c>
    </row>
    <row r="165" spans="1:24" ht="15" customHeight="1" x14ac:dyDescent="0.15">
      <c r="A165" s="7" t="s">
        <v>435</v>
      </c>
      <c r="B165" s="8">
        <v>200</v>
      </c>
      <c r="C165" s="8">
        <f t="shared" si="33"/>
        <v>0.25</v>
      </c>
      <c r="D165" s="9" t="s">
        <v>436</v>
      </c>
      <c r="E165" s="8">
        <v>273</v>
      </c>
      <c r="F165" s="8">
        <f t="shared" si="34"/>
        <v>0.34125</v>
      </c>
      <c r="G165" s="8">
        <f t="shared" si="35"/>
        <v>0.170625</v>
      </c>
      <c r="H165" s="8">
        <v>0</v>
      </c>
      <c r="I165" s="8">
        <f t="shared" si="36"/>
        <v>0</v>
      </c>
      <c r="J165" s="8">
        <f t="shared" si="37"/>
        <v>0</v>
      </c>
      <c r="K165" s="8">
        <v>61</v>
      </c>
      <c r="L165" s="8">
        <f t="shared" si="38"/>
        <v>7.6249999999999998E-2</v>
      </c>
      <c r="M165" s="8">
        <f t="shared" si="39"/>
        <v>3.8124999999999999E-2</v>
      </c>
      <c r="N165" s="8">
        <v>3</v>
      </c>
      <c r="O165" s="5">
        <f t="shared" si="40"/>
        <v>3.7499999999999999E-3</v>
      </c>
      <c r="P165" s="5">
        <f t="shared" si="41"/>
        <v>1.8749999999999999E-3</v>
      </c>
      <c r="Q165" s="8">
        <v>0.13600000000000001</v>
      </c>
      <c r="R165" s="5">
        <f t="shared" si="42"/>
        <v>1.7000000000000001E-4</v>
      </c>
      <c r="S165" s="5">
        <f t="shared" si="43"/>
        <v>8.5000000000000006E-5</v>
      </c>
      <c r="T165" s="8">
        <v>68</v>
      </c>
      <c r="U165" s="8">
        <f t="shared" si="31"/>
        <v>6.8000000000000005E-2</v>
      </c>
      <c r="V165" s="5">
        <f t="shared" si="44"/>
        <v>8.5000000000000006E-2</v>
      </c>
      <c r="W165" s="5">
        <f t="shared" si="32"/>
        <v>8.5000000000000006E-5</v>
      </c>
      <c r="X165" s="5">
        <f t="shared" si="45"/>
        <v>4.2500000000000003E-5</v>
      </c>
    </row>
    <row r="166" spans="1:24" ht="15" customHeight="1" x14ac:dyDescent="0.15">
      <c r="A166" s="7" t="s">
        <v>439</v>
      </c>
      <c r="B166" s="8">
        <v>1656</v>
      </c>
      <c r="C166" s="8">
        <f t="shared" si="33"/>
        <v>2.0699999999999998</v>
      </c>
      <c r="D166" s="9" t="s">
        <v>440</v>
      </c>
      <c r="E166" s="8">
        <v>421</v>
      </c>
      <c r="F166" s="8">
        <f t="shared" si="34"/>
        <v>0.52625</v>
      </c>
      <c r="G166" s="8">
        <f t="shared" si="35"/>
        <v>0.263125</v>
      </c>
      <c r="H166" s="8">
        <v>82</v>
      </c>
      <c r="I166" s="8">
        <f t="shared" si="36"/>
        <v>0.10249999999999999</v>
      </c>
      <c r="J166" s="8">
        <f t="shared" si="37"/>
        <v>5.1249999999999997E-2</v>
      </c>
      <c r="K166" s="8">
        <v>11.6</v>
      </c>
      <c r="L166" s="8">
        <f t="shared" si="38"/>
        <v>1.4499999999999999E-2</v>
      </c>
      <c r="M166" s="8">
        <f t="shared" si="39"/>
        <v>7.2499999999999995E-3</v>
      </c>
      <c r="N166" s="8">
        <v>5</v>
      </c>
      <c r="O166" s="5">
        <f t="shared" si="40"/>
        <v>6.2500000000000003E-3</v>
      </c>
      <c r="P166" s="5">
        <f t="shared" si="41"/>
        <v>3.1250000000000002E-3</v>
      </c>
      <c r="Q166" s="8">
        <v>0.48020000000000002</v>
      </c>
      <c r="R166" s="5">
        <f t="shared" si="42"/>
        <v>6.0024999999999998E-4</v>
      </c>
      <c r="S166" s="5">
        <f t="shared" si="43"/>
        <v>3.0012499999999999E-4</v>
      </c>
      <c r="T166" s="8">
        <v>0</v>
      </c>
      <c r="U166" s="8">
        <f t="shared" si="31"/>
        <v>0</v>
      </c>
      <c r="V166" s="5">
        <f t="shared" si="44"/>
        <v>0</v>
      </c>
      <c r="W166" s="5">
        <f t="shared" si="32"/>
        <v>0</v>
      </c>
      <c r="X166" s="5">
        <f t="shared" si="45"/>
        <v>0</v>
      </c>
    </row>
    <row r="167" spans="1:24" ht="15" customHeight="1" x14ac:dyDescent="0.15">
      <c r="A167" s="7" t="s">
        <v>447</v>
      </c>
      <c r="B167" s="8">
        <v>1600</v>
      </c>
      <c r="C167" s="8">
        <f t="shared" si="33"/>
        <v>2</v>
      </c>
      <c r="D167" s="9" t="s">
        <v>319</v>
      </c>
      <c r="E167" s="8">
        <v>503</v>
      </c>
      <c r="F167" s="8">
        <f t="shared" si="34"/>
        <v>0.62875000000000003</v>
      </c>
      <c r="G167" s="8">
        <f t="shared" si="35"/>
        <v>0.31437500000000002</v>
      </c>
      <c r="H167" s="8">
        <v>61</v>
      </c>
      <c r="I167" s="8">
        <f t="shared" si="36"/>
        <v>7.6249999999999998E-2</v>
      </c>
      <c r="J167" s="8">
        <f t="shared" si="37"/>
        <v>3.8124999999999999E-2</v>
      </c>
      <c r="K167" s="8">
        <v>46</v>
      </c>
      <c r="L167" s="8">
        <f t="shared" si="38"/>
        <v>5.7500000000000002E-2</v>
      </c>
      <c r="M167" s="8">
        <f t="shared" si="39"/>
        <v>2.8750000000000001E-2</v>
      </c>
      <c r="N167" s="8">
        <v>8</v>
      </c>
      <c r="O167" s="5">
        <f t="shared" si="40"/>
        <v>0.01</v>
      </c>
      <c r="P167" s="5">
        <f t="shared" si="41"/>
        <v>5.0000000000000001E-3</v>
      </c>
      <c r="Q167" s="8">
        <v>4.0999999999999996</v>
      </c>
      <c r="R167" s="5">
        <f t="shared" si="42"/>
        <v>5.1249999999999993E-3</v>
      </c>
      <c r="S167" s="5">
        <f t="shared" si="43"/>
        <v>2.5624999999999997E-3</v>
      </c>
      <c r="T167" s="8">
        <v>9398</v>
      </c>
      <c r="U167" s="8">
        <f t="shared" si="31"/>
        <v>9.3979999999999997</v>
      </c>
      <c r="V167" s="5">
        <f t="shared" si="44"/>
        <v>11.7475</v>
      </c>
      <c r="W167" s="5">
        <f t="shared" si="32"/>
        <v>1.1747500000000001E-2</v>
      </c>
      <c r="X167" s="5">
        <f t="shared" si="45"/>
        <v>5.8737500000000005E-3</v>
      </c>
    </row>
    <row r="168" spans="1:24" ht="15" customHeight="1" x14ac:dyDescent="0.15">
      <c r="A168" s="7" t="s">
        <v>35</v>
      </c>
      <c r="B168" s="8">
        <v>400</v>
      </c>
      <c r="C168" s="8">
        <f t="shared" si="33"/>
        <v>0.5</v>
      </c>
      <c r="D168" s="9" t="s">
        <v>17</v>
      </c>
      <c r="E168" s="8">
        <v>34.299999999999997</v>
      </c>
      <c r="F168" s="8">
        <f t="shared" si="34"/>
        <v>4.2874999999999996E-2</v>
      </c>
      <c r="G168" s="8">
        <f t="shared" si="35"/>
        <v>2.1437499999999998E-2</v>
      </c>
      <c r="H168" s="8">
        <v>6.9</v>
      </c>
      <c r="I168" s="8">
        <f t="shared" si="36"/>
        <v>8.6250000000000007E-3</v>
      </c>
      <c r="J168" s="8">
        <f t="shared" si="37"/>
        <v>4.3125000000000004E-3</v>
      </c>
      <c r="K168" s="8">
        <v>1.1000000000000001</v>
      </c>
      <c r="L168" s="8">
        <f t="shared" si="38"/>
        <v>1.3750000000000001E-3</v>
      </c>
      <c r="M168" s="8">
        <f t="shared" si="39"/>
        <v>6.8750000000000007E-4</v>
      </c>
      <c r="N168" s="8">
        <v>0.30330000000000001</v>
      </c>
      <c r="O168" s="5">
        <f t="shared" si="40"/>
        <v>3.7912500000000001E-4</v>
      </c>
      <c r="P168" s="5">
        <f t="shared" si="41"/>
        <v>1.8956250000000001E-4</v>
      </c>
      <c r="Q168" s="8">
        <v>0.72</v>
      </c>
      <c r="R168" s="5">
        <f t="shared" si="42"/>
        <v>8.9999999999999998E-4</v>
      </c>
      <c r="S168" s="5">
        <f t="shared" si="43"/>
        <v>4.4999999999999999E-4</v>
      </c>
      <c r="T168" s="8">
        <v>0</v>
      </c>
      <c r="U168" s="8">
        <f t="shared" si="31"/>
        <v>0</v>
      </c>
      <c r="V168" s="5">
        <f t="shared" si="44"/>
        <v>0</v>
      </c>
      <c r="W168" s="5">
        <f t="shared" si="32"/>
        <v>0</v>
      </c>
      <c r="X168" s="5">
        <f t="shared" si="45"/>
        <v>0</v>
      </c>
    </row>
    <row r="169" spans="1:24" ht="15" customHeight="1" x14ac:dyDescent="0.15">
      <c r="A169" s="7" t="s">
        <v>38</v>
      </c>
      <c r="B169" s="8">
        <v>800</v>
      </c>
      <c r="C169" s="8">
        <f t="shared" si="33"/>
        <v>1</v>
      </c>
      <c r="D169" s="9" t="s">
        <v>453</v>
      </c>
      <c r="E169" s="8">
        <v>132</v>
      </c>
      <c r="F169" s="8">
        <f t="shared" si="34"/>
        <v>0.16500000000000001</v>
      </c>
      <c r="G169" s="8">
        <f t="shared" si="35"/>
        <v>8.2500000000000004E-2</v>
      </c>
      <c r="H169" s="8">
        <v>1.5</v>
      </c>
      <c r="I169" s="8">
        <f t="shared" si="36"/>
        <v>1.8749999999999999E-3</v>
      </c>
      <c r="J169" s="8">
        <f t="shared" si="37"/>
        <v>9.3749999999999997E-4</v>
      </c>
      <c r="K169" s="8">
        <v>20.8</v>
      </c>
      <c r="L169" s="8">
        <f t="shared" si="38"/>
        <v>2.6000000000000002E-2</v>
      </c>
      <c r="M169" s="8">
        <f t="shared" si="39"/>
        <v>1.3000000000000001E-2</v>
      </c>
      <c r="N169" s="8">
        <v>4.8</v>
      </c>
      <c r="O169" s="5">
        <f t="shared" si="40"/>
        <v>6.0000000000000001E-3</v>
      </c>
      <c r="P169" s="5">
        <f t="shared" si="41"/>
        <v>3.0000000000000001E-3</v>
      </c>
      <c r="Q169" s="8">
        <v>0.27200000000000002</v>
      </c>
      <c r="R169" s="5">
        <f t="shared" si="42"/>
        <v>3.4000000000000002E-4</v>
      </c>
      <c r="S169" s="5">
        <f t="shared" si="43"/>
        <v>1.7000000000000001E-4</v>
      </c>
      <c r="T169" s="8">
        <v>234</v>
      </c>
      <c r="U169" s="8">
        <f t="shared" si="31"/>
        <v>0.23400000000000001</v>
      </c>
      <c r="V169" s="5">
        <f t="shared" si="44"/>
        <v>0.29249999999999998</v>
      </c>
      <c r="W169" s="5">
        <f t="shared" si="32"/>
        <v>2.9250000000000001E-4</v>
      </c>
      <c r="X169" s="5">
        <f t="shared" si="45"/>
        <v>1.4625E-4</v>
      </c>
    </row>
    <row r="170" spans="1:24" ht="15" customHeight="1" x14ac:dyDescent="0.15">
      <c r="A170" s="7" t="s">
        <v>42</v>
      </c>
      <c r="B170" s="8">
        <v>3600</v>
      </c>
      <c r="C170" s="8">
        <f t="shared" si="33"/>
        <v>4.5</v>
      </c>
      <c r="D170" s="9" t="s">
        <v>456</v>
      </c>
      <c r="E170" s="8">
        <v>932</v>
      </c>
      <c r="F170" s="8">
        <f t="shared" si="34"/>
        <v>1.165</v>
      </c>
      <c r="G170" s="8">
        <f t="shared" si="35"/>
        <v>0.58250000000000002</v>
      </c>
      <c r="H170" s="8">
        <v>173</v>
      </c>
      <c r="I170" s="8">
        <f t="shared" si="36"/>
        <v>0.21625</v>
      </c>
      <c r="J170" s="8">
        <f t="shared" si="37"/>
        <v>0.108125</v>
      </c>
      <c r="K170" s="8">
        <v>36</v>
      </c>
      <c r="L170" s="8">
        <f t="shared" si="38"/>
        <v>4.4999999999999998E-2</v>
      </c>
      <c r="M170" s="8">
        <f t="shared" si="39"/>
        <v>2.2499999999999999E-2</v>
      </c>
      <c r="N170" s="8">
        <v>10.8</v>
      </c>
      <c r="O170" s="5">
        <f t="shared" si="40"/>
        <v>1.3500000000000002E-2</v>
      </c>
      <c r="P170" s="5">
        <f t="shared" si="41"/>
        <v>6.7500000000000008E-3</v>
      </c>
      <c r="Q170" s="8">
        <v>2.4</v>
      </c>
      <c r="R170" s="5">
        <f t="shared" si="42"/>
        <v>3.0000000000000001E-3</v>
      </c>
      <c r="S170" s="5">
        <f t="shared" si="43"/>
        <v>1.5E-3</v>
      </c>
      <c r="T170" s="8">
        <v>26514</v>
      </c>
      <c r="U170" s="8">
        <f t="shared" si="31"/>
        <v>26.513999999999999</v>
      </c>
      <c r="V170" s="5">
        <f t="shared" si="44"/>
        <v>33.142499999999998</v>
      </c>
      <c r="W170" s="5">
        <f t="shared" si="32"/>
        <v>3.3142499999999998E-2</v>
      </c>
      <c r="X170" s="5">
        <f t="shared" si="45"/>
        <v>1.6571249999999999E-2</v>
      </c>
    </row>
    <row r="171" spans="1:24" ht="15" customHeight="1" x14ac:dyDescent="0.2">
      <c r="A171" s="7" t="s">
        <v>43</v>
      </c>
      <c r="B171" s="8">
        <v>1500</v>
      </c>
      <c r="C171" s="8">
        <f t="shared" si="33"/>
        <v>1.875</v>
      </c>
      <c r="D171" s="4"/>
      <c r="E171" s="8">
        <v>297</v>
      </c>
      <c r="F171" s="8">
        <f t="shared" si="34"/>
        <v>0.37125000000000002</v>
      </c>
      <c r="G171" s="8">
        <f t="shared" si="35"/>
        <v>0.18562500000000001</v>
      </c>
      <c r="H171" s="8">
        <v>10.5</v>
      </c>
      <c r="I171" s="8">
        <f t="shared" si="36"/>
        <v>1.3125E-2</v>
      </c>
      <c r="J171" s="8">
        <f t="shared" si="37"/>
        <v>6.5624999999999998E-3</v>
      </c>
      <c r="K171" s="8">
        <v>44</v>
      </c>
      <c r="L171" s="8">
        <f t="shared" si="38"/>
        <v>5.5E-2</v>
      </c>
      <c r="M171" s="8">
        <f t="shared" si="39"/>
        <v>2.75E-2</v>
      </c>
      <c r="N171" s="8">
        <v>9</v>
      </c>
      <c r="O171" s="5">
        <f t="shared" si="40"/>
        <v>1.125E-2</v>
      </c>
      <c r="P171" s="5">
        <f t="shared" si="41"/>
        <v>5.6249999999999998E-3</v>
      </c>
      <c r="Q171" s="8">
        <v>0</v>
      </c>
      <c r="R171" s="5">
        <f t="shared" si="42"/>
        <v>0</v>
      </c>
      <c r="S171" s="5">
        <f t="shared" si="43"/>
        <v>0</v>
      </c>
      <c r="T171" s="8">
        <v>0</v>
      </c>
      <c r="U171" s="8">
        <f t="shared" si="31"/>
        <v>0</v>
      </c>
      <c r="V171" s="5">
        <f t="shared" si="44"/>
        <v>0</v>
      </c>
      <c r="W171" s="5">
        <f t="shared" si="32"/>
        <v>0</v>
      </c>
      <c r="X171" s="5">
        <f t="shared" si="45"/>
        <v>0</v>
      </c>
    </row>
    <row r="172" spans="1:24" ht="15" customHeight="1" x14ac:dyDescent="0.15">
      <c r="A172" s="7" t="s">
        <v>51</v>
      </c>
      <c r="B172" s="8">
        <v>770</v>
      </c>
      <c r="C172" s="8">
        <f t="shared" si="33"/>
        <v>0.96250000000000002</v>
      </c>
      <c r="D172" s="9" t="s">
        <v>461</v>
      </c>
      <c r="E172" s="8">
        <v>87</v>
      </c>
      <c r="F172" s="8">
        <f t="shared" si="34"/>
        <v>0.10875</v>
      </c>
      <c r="G172" s="8">
        <f t="shared" si="35"/>
        <v>5.4375E-2</v>
      </c>
      <c r="H172" s="8">
        <v>10.8</v>
      </c>
      <c r="I172" s="8">
        <f t="shared" si="36"/>
        <v>1.3500000000000002E-2</v>
      </c>
      <c r="J172" s="8">
        <f t="shared" si="37"/>
        <v>6.7500000000000008E-3</v>
      </c>
      <c r="K172" s="8">
        <v>9.1999999999999993</v>
      </c>
      <c r="L172" s="8">
        <f t="shared" si="38"/>
        <v>1.15E-2</v>
      </c>
      <c r="M172" s="8">
        <f t="shared" si="39"/>
        <v>5.7499999999999999E-3</v>
      </c>
      <c r="N172" s="8">
        <v>0.77</v>
      </c>
      <c r="O172" s="5">
        <f t="shared" si="40"/>
        <v>9.6250000000000003E-4</v>
      </c>
      <c r="P172" s="5">
        <f t="shared" si="41"/>
        <v>4.8125000000000002E-4</v>
      </c>
      <c r="Q172" s="8">
        <v>2.1</v>
      </c>
      <c r="R172" s="5">
        <f t="shared" si="42"/>
        <v>2.6250000000000002E-3</v>
      </c>
      <c r="S172" s="5">
        <f t="shared" si="43"/>
        <v>1.3125000000000001E-3</v>
      </c>
      <c r="T172" s="8">
        <v>182</v>
      </c>
      <c r="U172" s="8">
        <f t="shared" si="31"/>
        <v>0.182</v>
      </c>
      <c r="V172" s="5">
        <f t="shared" si="44"/>
        <v>0.22750000000000001</v>
      </c>
      <c r="W172" s="5">
        <f t="shared" si="32"/>
        <v>2.275E-4</v>
      </c>
      <c r="X172" s="5">
        <f t="shared" si="45"/>
        <v>1.1375E-4</v>
      </c>
    </row>
    <row r="173" spans="1:24" ht="15" customHeight="1" x14ac:dyDescent="0.15">
      <c r="A173" s="7" t="s">
        <v>61</v>
      </c>
      <c r="B173" s="8">
        <v>5000</v>
      </c>
      <c r="C173" s="8">
        <f t="shared" si="33"/>
        <v>6.25</v>
      </c>
      <c r="D173" s="9" t="s">
        <v>464</v>
      </c>
      <c r="E173" s="8">
        <v>808</v>
      </c>
      <c r="F173" s="8">
        <f t="shared" si="34"/>
        <v>1.01</v>
      </c>
      <c r="G173" s="8">
        <f t="shared" si="35"/>
        <v>0.505</v>
      </c>
      <c r="H173" s="8">
        <v>115</v>
      </c>
      <c r="I173" s="8">
        <f t="shared" si="36"/>
        <v>0.14374999999999999</v>
      </c>
      <c r="J173" s="8">
        <f t="shared" si="37"/>
        <v>7.1874999999999994E-2</v>
      </c>
      <c r="K173" s="8">
        <v>65</v>
      </c>
      <c r="L173" s="8">
        <f t="shared" si="38"/>
        <v>8.1250000000000003E-2</v>
      </c>
      <c r="M173" s="8">
        <f t="shared" si="39"/>
        <v>4.0625000000000001E-2</v>
      </c>
      <c r="N173" s="8">
        <v>10</v>
      </c>
      <c r="O173" s="5">
        <f t="shared" si="40"/>
        <v>1.2500000000000001E-2</v>
      </c>
      <c r="P173" s="5">
        <f t="shared" si="41"/>
        <v>6.2500000000000003E-3</v>
      </c>
      <c r="Q173" s="8">
        <v>8.9</v>
      </c>
      <c r="R173" s="5">
        <f t="shared" si="42"/>
        <v>1.1125000000000001E-2</v>
      </c>
      <c r="S173" s="5">
        <f t="shared" si="43"/>
        <v>5.5625000000000006E-3</v>
      </c>
      <c r="T173" s="8">
        <v>1680</v>
      </c>
      <c r="U173" s="8">
        <f t="shared" si="31"/>
        <v>1.68</v>
      </c>
      <c r="V173" s="5">
        <f t="shared" si="44"/>
        <v>2.1</v>
      </c>
      <c r="W173" s="5">
        <f t="shared" si="32"/>
        <v>2.1000000000000003E-3</v>
      </c>
      <c r="X173" s="5">
        <f t="shared" si="45"/>
        <v>1.0500000000000002E-3</v>
      </c>
    </row>
    <row r="174" spans="1:24" ht="15" customHeight="1" x14ac:dyDescent="0.15">
      <c r="A174" s="7" t="s">
        <v>68</v>
      </c>
      <c r="B174" s="8">
        <v>180</v>
      </c>
      <c r="C174" s="8">
        <f t="shared" si="33"/>
        <v>0.22500000000000001</v>
      </c>
      <c r="D174" s="9" t="s">
        <v>466</v>
      </c>
      <c r="E174" s="8">
        <v>15.3</v>
      </c>
      <c r="F174" s="8">
        <f t="shared" si="34"/>
        <v>1.9125E-2</v>
      </c>
      <c r="G174" s="8">
        <f t="shared" si="35"/>
        <v>9.5624999999999998E-3</v>
      </c>
      <c r="H174" s="8">
        <v>2.5</v>
      </c>
      <c r="I174" s="8">
        <f t="shared" si="36"/>
        <v>3.1250000000000002E-3</v>
      </c>
      <c r="J174" s="8">
        <f t="shared" si="37"/>
        <v>1.5625000000000001E-3</v>
      </c>
      <c r="K174" s="8">
        <v>0.9</v>
      </c>
      <c r="L174" s="8">
        <f t="shared" si="38"/>
        <v>1.1250000000000001E-3</v>
      </c>
      <c r="M174" s="8">
        <f t="shared" si="39"/>
        <v>5.6250000000000007E-4</v>
      </c>
      <c r="N174" s="8">
        <v>0.18</v>
      </c>
      <c r="O174" s="5">
        <f t="shared" si="40"/>
        <v>2.2499999999999999E-4</v>
      </c>
      <c r="P174" s="5">
        <f t="shared" si="41"/>
        <v>1.125E-4</v>
      </c>
      <c r="Q174" s="8">
        <v>3.2399999999999998E-2</v>
      </c>
      <c r="R174" s="5">
        <f t="shared" si="42"/>
        <v>4.0499999999999995E-5</v>
      </c>
      <c r="S174" s="5">
        <f t="shared" si="43"/>
        <v>2.0249999999999998E-5</v>
      </c>
      <c r="T174" s="8">
        <v>0</v>
      </c>
      <c r="U174" s="8">
        <f t="shared" si="31"/>
        <v>0</v>
      </c>
      <c r="V174" s="5">
        <f t="shared" si="44"/>
        <v>0</v>
      </c>
      <c r="W174" s="5">
        <f t="shared" si="32"/>
        <v>0</v>
      </c>
      <c r="X174" s="5">
        <f t="shared" si="45"/>
        <v>0</v>
      </c>
    </row>
    <row r="175" spans="1:24" ht="15" customHeight="1" x14ac:dyDescent="0.15">
      <c r="A175" s="7" t="s">
        <v>76</v>
      </c>
      <c r="B175" s="8">
        <v>15000</v>
      </c>
      <c r="C175" s="8">
        <f t="shared" si="33"/>
        <v>18.75</v>
      </c>
      <c r="D175" s="9" t="s">
        <v>470</v>
      </c>
      <c r="E175" s="8">
        <v>5307</v>
      </c>
      <c r="F175" s="8">
        <f t="shared" si="34"/>
        <v>6.63375</v>
      </c>
      <c r="G175" s="8">
        <f t="shared" si="35"/>
        <v>3.316875</v>
      </c>
      <c r="H175" s="8">
        <v>1128</v>
      </c>
      <c r="I175" s="8">
        <f t="shared" si="36"/>
        <v>1.41</v>
      </c>
      <c r="J175" s="8">
        <f t="shared" si="37"/>
        <v>0.70499999999999996</v>
      </c>
      <c r="K175" s="8">
        <v>165</v>
      </c>
      <c r="L175" s="8">
        <f t="shared" si="38"/>
        <v>0.20624999999999999</v>
      </c>
      <c r="M175" s="8">
        <f t="shared" si="39"/>
        <v>0.10312499999999999</v>
      </c>
      <c r="N175" s="8">
        <v>15</v>
      </c>
      <c r="O175" s="5">
        <f t="shared" si="40"/>
        <v>1.8749999999999999E-2</v>
      </c>
      <c r="P175" s="5">
        <f t="shared" si="41"/>
        <v>9.3749999999999997E-3</v>
      </c>
      <c r="Q175" s="8">
        <v>3.8</v>
      </c>
      <c r="R175" s="5">
        <f t="shared" si="42"/>
        <v>4.7499999999999999E-3</v>
      </c>
      <c r="S175" s="5">
        <f t="shared" si="43"/>
        <v>2.3749999999999999E-3</v>
      </c>
      <c r="T175" s="8">
        <v>5040</v>
      </c>
      <c r="U175" s="8">
        <f t="shared" si="31"/>
        <v>5.04</v>
      </c>
      <c r="V175" s="5">
        <f t="shared" si="44"/>
        <v>6.3</v>
      </c>
      <c r="W175" s="5">
        <f t="shared" si="32"/>
        <v>6.3E-3</v>
      </c>
      <c r="X175" s="5">
        <f t="shared" si="45"/>
        <v>3.15E-3</v>
      </c>
    </row>
    <row r="176" spans="1:24" ht="15" customHeight="1" x14ac:dyDescent="0.15">
      <c r="A176" s="7" t="s">
        <v>80</v>
      </c>
      <c r="B176" s="8">
        <v>4500</v>
      </c>
      <c r="C176" s="8">
        <f t="shared" si="33"/>
        <v>5.625</v>
      </c>
      <c r="D176" s="9" t="s">
        <v>474</v>
      </c>
      <c r="E176" s="8">
        <v>1100</v>
      </c>
      <c r="F176" s="8">
        <f t="shared" si="34"/>
        <v>1.375</v>
      </c>
      <c r="G176" s="8">
        <f t="shared" si="35"/>
        <v>0.6875</v>
      </c>
      <c r="H176" s="8">
        <v>140</v>
      </c>
      <c r="I176" s="8">
        <f t="shared" si="36"/>
        <v>0.17499999999999999</v>
      </c>
      <c r="J176" s="8">
        <f t="shared" si="37"/>
        <v>8.7499999999999994E-2</v>
      </c>
      <c r="K176" s="8">
        <v>95</v>
      </c>
      <c r="L176" s="8">
        <f t="shared" si="38"/>
        <v>0.11874999999999999</v>
      </c>
      <c r="M176" s="8">
        <f t="shared" si="39"/>
        <v>5.9374999999999997E-2</v>
      </c>
      <c r="N176" s="8">
        <v>18</v>
      </c>
      <c r="O176" s="5">
        <f t="shared" si="40"/>
        <v>2.2499999999999999E-2</v>
      </c>
      <c r="P176" s="5">
        <f t="shared" si="41"/>
        <v>1.125E-2</v>
      </c>
      <c r="Q176" s="8">
        <v>2.2999999999999998</v>
      </c>
      <c r="R176" s="5">
        <f t="shared" si="42"/>
        <v>2.875E-3</v>
      </c>
      <c r="S176" s="5">
        <f t="shared" si="43"/>
        <v>1.4375E-3</v>
      </c>
      <c r="T176" s="8">
        <v>2322</v>
      </c>
      <c r="U176" s="8">
        <f t="shared" si="31"/>
        <v>2.3220000000000001</v>
      </c>
      <c r="V176" s="5">
        <f t="shared" si="44"/>
        <v>2.9024999999999999</v>
      </c>
      <c r="W176" s="5">
        <f t="shared" si="32"/>
        <v>2.9024999999999997E-3</v>
      </c>
      <c r="X176" s="5">
        <f t="shared" si="45"/>
        <v>1.4512499999999998E-3</v>
      </c>
    </row>
    <row r="177" spans="1:24" s="12" customFormat="1" ht="15" customHeight="1" x14ac:dyDescent="0.2">
      <c r="A177" s="10"/>
      <c r="B177" s="10"/>
      <c r="C177" s="7"/>
      <c r="D177" s="11" t="s">
        <v>11</v>
      </c>
      <c r="E177" s="7">
        <v>3519</v>
      </c>
      <c r="F177" s="7">
        <f t="shared" si="34"/>
        <v>4.3987499999999997</v>
      </c>
      <c r="G177" s="7">
        <f t="shared" si="35"/>
        <v>2.1993749999999999</v>
      </c>
      <c r="H177" s="7">
        <v>465</v>
      </c>
      <c r="I177" s="7">
        <f t="shared" si="36"/>
        <v>0.58125000000000004</v>
      </c>
      <c r="J177" s="7">
        <f t="shared" si="37"/>
        <v>0.29062500000000002</v>
      </c>
      <c r="K177" s="7">
        <v>298</v>
      </c>
      <c r="L177" s="7">
        <f t="shared" si="38"/>
        <v>0.3725</v>
      </c>
      <c r="M177" s="7">
        <f t="shared" si="39"/>
        <v>0.18625</v>
      </c>
      <c r="N177" s="7">
        <v>52</v>
      </c>
      <c r="O177" s="12">
        <f t="shared" si="40"/>
        <v>6.5000000000000002E-2</v>
      </c>
      <c r="P177" s="12">
        <f t="shared" si="41"/>
        <v>3.2500000000000001E-2</v>
      </c>
      <c r="Q177" s="7">
        <f>SUM(Q164:Q176)</f>
        <v>25.584199999999999</v>
      </c>
      <c r="R177" s="12">
        <f t="shared" si="42"/>
        <v>3.1980250000000002E-2</v>
      </c>
      <c r="S177" s="12">
        <f t="shared" si="43"/>
        <v>1.5990125000000001E-2</v>
      </c>
      <c r="T177" s="7">
        <f>SUM(T164:T176)</f>
        <v>45489</v>
      </c>
      <c r="U177" s="7">
        <f t="shared" si="31"/>
        <v>45.488999999999997</v>
      </c>
      <c r="V177" s="12">
        <f t="shared" si="44"/>
        <v>56.861249999999998</v>
      </c>
      <c r="W177" s="12">
        <f t="shared" si="32"/>
        <v>5.6861249999999995E-2</v>
      </c>
      <c r="X177" s="12">
        <f t="shared" si="45"/>
        <v>2.8430624999999998E-2</v>
      </c>
    </row>
    <row r="178" spans="1:24" ht="15" customHeight="1" x14ac:dyDescent="0.2">
      <c r="A178" s="6" t="s">
        <v>879</v>
      </c>
      <c r="B178" s="3"/>
      <c r="C178" s="8"/>
      <c r="D178" s="4"/>
      <c r="E178" s="3"/>
      <c r="F178" s="8"/>
      <c r="G178" s="8"/>
      <c r="H178" s="3"/>
      <c r="I178" s="8"/>
      <c r="J178" s="8"/>
      <c r="K178" s="3"/>
      <c r="L178" s="8"/>
      <c r="M178" s="8"/>
      <c r="N178" s="3"/>
      <c r="Q178" s="3"/>
      <c r="T178" s="3"/>
      <c r="U178" s="8"/>
    </row>
    <row r="179" spans="1:24" ht="15" customHeight="1" x14ac:dyDescent="0.15">
      <c r="A179" s="7" t="s">
        <v>83</v>
      </c>
      <c r="B179" s="8">
        <v>4000</v>
      </c>
      <c r="C179" s="8">
        <f t="shared" si="33"/>
        <v>5</v>
      </c>
      <c r="D179" s="9" t="s">
        <v>266</v>
      </c>
      <c r="E179" s="8">
        <v>1200</v>
      </c>
      <c r="F179" s="8">
        <f t="shared" si="34"/>
        <v>1.5</v>
      </c>
      <c r="G179" s="8">
        <f t="shared" si="35"/>
        <v>0.75</v>
      </c>
      <c r="H179" s="8">
        <v>248</v>
      </c>
      <c r="I179" s="8">
        <f t="shared" si="36"/>
        <v>0.31</v>
      </c>
      <c r="J179" s="8">
        <f t="shared" si="37"/>
        <v>0.155</v>
      </c>
      <c r="K179" s="8">
        <v>34</v>
      </c>
      <c r="L179" s="8">
        <f t="shared" si="38"/>
        <v>4.2500000000000003E-2</v>
      </c>
      <c r="M179" s="8">
        <f t="shared" si="39"/>
        <v>2.1250000000000002E-2</v>
      </c>
      <c r="N179" s="8">
        <v>8</v>
      </c>
      <c r="O179" s="5">
        <f t="shared" si="40"/>
        <v>0.01</v>
      </c>
      <c r="P179" s="5">
        <f t="shared" si="41"/>
        <v>5.0000000000000001E-3</v>
      </c>
      <c r="Q179" s="8">
        <v>3.6</v>
      </c>
      <c r="R179" s="5">
        <f t="shared" si="42"/>
        <v>4.5000000000000005E-3</v>
      </c>
      <c r="S179" s="5">
        <f t="shared" si="43"/>
        <v>2.2500000000000003E-3</v>
      </c>
      <c r="T179" s="8">
        <v>3864</v>
      </c>
      <c r="U179" s="8">
        <f t="shared" si="31"/>
        <v>3.8639999999999999</v>
      </c>
      <c r="V179" s="5">
        <f t="shared" si="44"/>
        <v>4.83</v>
      </c>
      <c r="W179" s="5">
        <f t="shared" si="32"/>
        <v>4.8300000000000001E-3</v>
      </c>
      <c r="X179" s="5">
        <f t="shared" si="45"/>
        <v>2.415E-3</v>
      </c>
    </row>
    <row r="180" spans="1:24" ht="15" customHeight="1" x14ac:dyDescent="0.15">
      <c r="A180" s="7" t="s">
        <v>101</v>
      </c>
      <c r="B180" s="8">
        <v>1750</v>
      </c>
      <c r="C180" s="8">
        <f t="shared" si="33"/>
        <v>2.1875</v>
      </c>
      <c r="D180" s="9" t="s">
        <v>492</v>
      </c>
      <c r="E180" s="8">
        <v>460</v>
      </c>
      <c r="F180" s="8">
        <f t="shared" si="34"/>
        <v>0.57499999999999996</v>
      </c>
      <c r="G180" s="8">
        <f t="shared" si="35"/>
        <v>0.28749999999999998</v>
      </c>
      <c r="H180" s="8">
        <v>89</v>
      </c>
      <c r="I180" s="8">
        <f t="shared" si="36"/>
        <v>0.11125</v>
      </c>
      <c r="J180" s="8">
        <f t="shared" si="37"/>
        <v>5.5625000000000001E-2</v>
      </c>
      <c r="K180" s="8">
        <v>14</v>
      </c>
      <c r="L180" s="8">
        <f t="shared" si="38"/>
        <v>1.7500000000000002E-2</v>
      </c>
      <c r="M180" s="8">
        <f t="shared" si="39"/>
        <v>8.7500000000000008E-3</v>
      </c>
      <c r="N180" s="8">
        <v>5.3</v>
      </c>
      <c r="O180" s="5">
        <f t="shared" si="40"/>
        <v>6.6249999999999998E-3</v>
      </c>
      <c r="P180" s="5">
        <f t="shared" si="41"/>
        <v>3.3124999999999999E-3</v>
      </c>
      <c r="Q180" s="8">
        <v>1.5</v>
      </c>
      <c r="R180" s="5">
        <f t="shared" si="42"/>
        <v>1.8749999999999999E-3</v>
      </c>
      <c r="S180" s="5">
        <f t="shared" si="43"/>
        <v>9.3749999999999997E-4</v>
      </c>
      <c r="T180" s="8">
        <v>723</v>
      </c>
      <c r="U180" s="8">
        <f t="shared" si="31"/>
        <v>0.72299999999999998</v>
      </c>
      <c r="V180" s="5">
        <f t="shared" si="44"/>
        <v>0.90375000000000005</v>
      </c>
      <c r="W180" s="5">
        <f t="shared" si="32"/>
        <v>9.0375000000000004E-4</v>
      </c>
      <c r="X180" s="5">
        <f t="shared" si="45"/>
        <v>4.5187500000000002E-4</v>
      </c>
    </row>
    <row r="181" spans="1:24" ht="15" customHeight="1" x14ac:dyDescent="0.15">
      <c r="A181" s="7" t="s">
        <v>103</v>
      </c>
      <c r="B181" s="8">
        <v>3500</v>
      </c>
      <c r="C181" s="8">
        <f t="shared" si="33"/>
        <v>4.375</v>
      </c>
      <c r="D181" s="9" t="s">
        <v>493</v>
      </c>
      <c r="E181" s="8">
        <v>1096</v>
      </c>
      <c r="F181" s="8">
        <f t="shared" si="34"/>
        <v>1.37</v>
      </c>
      <c r="G181" s="8">
        <f t="shared" si="35"/>
        <v>0.68500000000000005</v>
      </c>
      <c r="H181" s="8">
        <v>214</v>
      </c>
      <c r="I181" s="8">
        <f t="shared" si="36"/>
        <v>0.26750000000000002</v>
      </c>
      <c r="J181" s="8">
        <f t="shared" si="37"/>
        <v>0.13375000000000001</v>
      </c>
      <c r="K181" s="8">
        <v>21</v>
      </c>
      <c r="L181" s="8">
        <f t="shared" si="38"/>
        <v>2.6249999999999999E-2</v>
      </c>
      <c r="M181" s="8">
        <f t="shared" si="39"/>
        <v>1.3125E-2</v>
      </c>
      <c r="N181" s="8">
        <v>17.5</v>
      </c>
      <c r="O181" s="5">
        <f t="shared" si="40"/>
        <v>2.1874999999999999E-2</v>
      </c>
      <c r="P181" s="5">
        <f t="shared" si="41"/>
        <v>1.0937499999999999E-2</v>
      </c>
      <c r="Q181" s="8">
        <v>6</v>
      </c>
      <c r="R181" s="5">
        <f t="shared" si="42"/>
        <v>7.4999999999999997E-3</v>
      </c>
      <c r="S181" s="5">
        <f t="shared" si="43"/>
        <v>3.7499999999999999E-3</v>
      </c>
      <c r="T181" s="8">
        <v>1215</v>
      </c>
      <c r="U181" s="8">
        <f t="shared" si="31"/>
        <v>1.2150000000000001</v>
      </c>
      <c r="V181" s="5">
        <f t="shared" si="44"/>
        <v>1.51875</v>
      </c>
      <c r="W181" s="5">
        <f t="shared" si="32"/>
        <v>1.5187500000000001E-3</v>
      </c>
      <c r="X181" s="5">
        <f t="shared" si="45"/>
        <v>7.5937500000000007E-4</v>
      </c>
    </row>
    <row r="182" spans="1:24" ht="15" customHeight="1" x14ac:dyDescent="0.15">
      <c r="A182" s="7" t="s">
        <v>0</v>
      </c>
      <c r="B182" s="8">
        <v>1125</v>
      </c>
      <c r="C182" s="8">
        <f t="shared" si="33"/>
        <v>1.40625</v>
      </c>
      <c r="D182" s="9" t="s">
        <v>502</v>
      </c>
      <c r="E182" s="8">
        <v>470</v>
      </c>
      <c r="F182" s="8">
        <f t="shared" si="34"/>
        <v>0.58750000000000002</v>
      </c>
      <c r="G182" s="8">
        <f t="shared" si="35"/>
        <v>0.29375000000000001</v>
      </c>
      <c r="H182" s="8">
        <v>102</v>
      </c>
      <c r="I182" s="8">
        <f t="shared" si="36"/>
        <v>0.1275</v>
      </c>
      <c r="J182" s="8">
        <f t="shared" si="37"/>
        <v>6.3750000000000001E-2</v>
      </c>
      <c r="K182" s="8">
        <v>10.1</v>
      </c>
      <c r="L182" s="8">
        <f t="shared" si="38"/>
        <v>1.2624999999999999E-2</v>
      </c>
      <c r="M182" s="8">
        <f t="shared" si="39"/>
        <v>6.3124999999999995E-3</v>
      </c>
      <c r="N182" s="8">
        <v>2.2999999999999998</v>
      </c>
      <c r="O182" s="5">
        <f t="shared" si="40"/>
        <v>2.875E-3</v>
      </c>
      <c r="P182" s="5">
        <f t="shared" si="41"/>
        <v>1.4375E-3</v>
      </c>
      <c r="Q182" s="8">
        <v>0.87749999999999995</v>
      </c>
      <c r="R182" s="5">
        <f t="shared" si="42"/>
        <v>1.096875E-3</v>
      </c>
      <c r="S182" s="5">
        <f t="shared" si="43"/>
        <v>5.4843749999999999E-4</v>
      </c>
      <c r="T182" s="8">
        <v>951</v>
      </c>
      <c r="U182" s="8">
        <f t="shared" si="31"/>
        <v>0.95099999999999996</v>
      </c>
      <c r="V182" s="5">
        <f t="shared" si="44"/>
        <v>1.18875</v>
      </c>
      <c r="W182" s="5">
        <f t="shared" si="32"/>
        <v>1.1887499999999999E-3</v>
      </c>
      <c r="X182" s="5">
        <f t="shared" si="45"/>
        <v>5.9437499999999996E-4</v>
      </c>
    </row>
    <row r="183" spans="1:24" ht="15" customHeight="1" x14ac:dyDescent="0.15">
      <c r="A183" s="7" t="s">
        <v>121</v>
      </c>
      <c r="B183" s="8">
        <v>1000</v>
      </c>
      <c r="C183" s="8">
        <f t="shared" si="33"/>
        <v>1.25</v>
      </c>
      <c r="D183" s="9" t="s">
        <v>503</v>
      </c>
      <c r="E183" s="8">
        <v>286</v>
      </c>
      <c r="F183" s="8">
        <f t="shared" si="34"/>
        <v>0.35749999999999998</v>
      </c>
      <c r="G183" s="8">
        <f t="shared" si="35"/>
        <v>0.17874999999999999</v>
      </c>
      <c r="H183" s="8">
        <v>56</v>
      </c>
      <c r="I183" s="8">
        <f t="shared" si="36"/>
        <v>7.0000000000000007E-2</v>
      </c>
      <c r="J183" s="8">
        <f t="shared" si="37"/>
        <v>3.5000000000000003E-2</v>
      </c>
      <c r="K183" s="8">
        <v>11</v>
      </c>
      <c r="L183" s="8">
        <f t="shared" si="38"/>
        <v>1.375E-2</v>
      </c>
      <c r="M183" s="8">
        <f t="shared" si="39"/>
        <v>6.875E-3</v>
      </c>
      <c r="N183" s="8">
        <v>2</v>
      </c>
      <c r="O183" s="5">
        <f t="shared" si="40"/>
        <v>2.5000000000000001E-3</v>
      </c>
      <c r="P183" s="5">
        <f t="shared" si="41"/>
        <v>1.25E-3</v>
      </c>
      <c r="Q183" s="8">
        <v>0.42</v>
      </c>
      <c r="R183" s="5">
        <f t="shared" si="42"/>
        <v>5.2499999999999997E-4</v>
      </c>
      <c r="S183" s="5">
        <f t="shared" si="43"/>
        <v>2.6249999999999998E-4</v>
      </c>
      <c r="T183" s="8">
        <v>413</v>
      </c>
      <c r="U183" s="8">
        <f t="shared" si="31"/>
        <v>0.41299999999999998</v>
      </c>
      <c r="V183" s="5">
        <f t="shared" si="44"/>
        <v>0.51624999999999999</v>
      </c>
      <c r="W183" s="5">
        <f t="shared" si="32"/>
        <v>5.1625E-4</v>
      </c>
      <c r="X183" s="5">
        <f t="shared" si="45"/>
        <v>2.58125E-4</v>
      </c>
    </row>
    <row r="184" spans="1:24" s="12" customFormat="1" ht="15" customHeight="1" x14ac:dyDescent="0.2">
      <c r="A184" s="10"/>
      <c r="B184" s="10"/>
      <c r="C184" s="7"/>
      <c r="D184" s="11" t="s">
        <v>11</v>
      </c>
      <c r="E184" s="7">
        <v>9919</v>
      </c>
      <c r="F184" s="7">
        <f t="shared" si="34"/>
        <v>12.39875</v>
      </c>
      <c r="G184" s="7">
        <f t="shared" si="35"/>
        <v>6.1993749999999999</v>
      </c>
      <c r="H184" s="7">
        <v>1977</v>
      </c>
      <c r="I184" s="7">
        <f t="shared" si="36"/>
        <v>2.4712499999999999</v>
      </c>
      <c r="J184" s="7">
        <f t="shared" si="37"/>
        <v>1.235625</v>
      </c>
      <c r="K184" s="7">
        <v>350</v>
      </c>
      <c r="L184" s="7">
        <f t="shared" si="38"/>
        <v>0.4375</v>
      </c>
      <c r="M184" s="7">
        <f t="shared" si="39"/>
        <v>0.21875</v>
      </c>
      <c r="N184" s="7">
        <v>68</v>
      </c>
      <c r="O184" s="12">
        <f t="shared" si="40"/>
        <v>8.5000000000000006E-2</v>
      </c>
      <c r="P184" s="12">
        <f t="shared" si="41"/>
        <v>4.2500000000000003E-2</v>
      </c>
      <c r="Q184" s="7">
        <f>SUM(Q179:Q183)</f>
        <v>12.397499999999999</v>
      </c>
      <c r="R184" s="12">
        <f t="shared" si="42"/>
        <v>1.5496874999999998E-2</v>
      </c>
      <c r="S184" s="12">
        <f t="shared" si="43"/>
        <v>7.7484374999999992E-3</v>
      </c>
      <c r="T184" s="7">
        <f>SUM(T179:T183)</f>
        <v>7166</v>
      </c>
      <c r="U184" s="7">
        <f t="shared" si="31"/>
        <v>7.1660000000000004</v>
      </c>
      <c r="V184" s="12">
        <f t="shared" si="44"/>
        <v>8.9574999999999996</v>
      </c>
      <c r="W184" s="12">
        <f t="shared" si="32"/>
        <v>8.9575000000000002E-3</v>
      </c>
      <c r="X184" s="12">
        <f t="shared" si="45"/>
        <v>4.4787500000000001E-3</v>
      </c>
    </row>
    <row r="185" spans="1:24" ht="15" customHeight="1" x14ac:dyDescent="0.2">
      <c r="A185" s="6" t="s">
        <v>880</v>
      </c>
      <c r="B185" s="3"/>
      <c r="C185" s="8"/>
      <c r="D185" s="4"/>
      <c r="E185" s="3"/>
      <c r="F185" s="8"/>
      <c r="G185" s="8">
        <f t="shared" si="35"/>
        <v>0</v>
      </c>
      <c r="H185" s="3"/>
      <c r="I185" s="8"/>
      <c r="J185" s="8">
        <f t="shared" si="37"/>
        <v>0</v>
      </c>
      <c r="K185" s="3"/>
      <c r="L185" s="8"/>
      <c r="M185" s="8">
        <f t="shared" si="39"/>
        <v>0</v>
      </c>
      <c r="N185" s="3"/>
      <c r="P185" s="5">
        <f t="shared" si="41"/>
        <v>0</v>
      </c>
      <c r="Q185" s="3"/>
      <c r="S185" s="5">
        <f t="shared" si="43"/>
        <v>0</v>
      </c>
      <c r="T185" s="3"/>
      <c r="U185" s="8"/>
    </row>
    <row r="186" spans="1:24" ht="15" customHeight="1" x14ac:dyDescent="0.15">
      <c r="A186" s="7" t="s">
        <v>122</v>
      </c>
      <c r="B186" s="8">
        <v>6000</v>
      </c>
      <c r="C186" s="8">
        <f t="shared" si="33"/>
        <v>7.5</v>
      </c>
      <c r="D186" s="9" t="s">
        <v>286</v>
      </c>
      <c r="E186" s="8">
        <v>5135</v>
      </c>
      <c r="F186" s="8">
        <f t="shared" si="34"/>
        <v>6.4187500000000002</v>
      </c>
      <c r="G186" s="8">
        <f t="shared" si="35"/>
        <v>3.2093750000000001</v>
      </c>
      <c r="H186" s="8">
        <v>1200</v>
      </c>
      <c r="I186" s="8">
        <f t="shared" si="36"/>
        <v>1.5</v>
      </c>
      <c r="J186" s="8">
        <f t="shared" si="37"/>
        <v>0.75</v>
      </c>
      <c r="K186" s="8">
        <v>72</v>
      </c>
      <c r="L186" s="8">
        <f t="shared" si="38"/>
        <v>0.09</v>
      </c>
      <c r="M186" s="8">
        <f t="shared" si="39"/>
        <v>4.4999999999999998E-2</v>
      </c>
      <c r="N186" s="8">
        <v>6</v>
      </c>
      <c r="O186" s="5">
        <f t="shared" si="40"/>
        <v>7.4999999999999997E-3</v>
      </c>
      <c r="P186" s="5">
        <f t="shared" si="41"/>
        <v>3.7499999999999999E-3</v>
      </c>
      <c r="Q186" s="8">
        <v>5.4</v>
      </c>
      <c r="R186" s="5">
        <f t="shared" si="42"/>
        <v>6.7500000000000008E-3</v>
      </c>
      <c r="S186" s="5">
        <f t="shared" si="43"/>
        <v>3.3750000000000004E-3</v>
      </c>
      <c r="T186" s="8">
        <v>4740</v>
      </c>
      <c r="U186" s="8">
        <f t="shared" si="31"/>
        <v>4.74</v>
      </c>
      <c r="V186" s="5">
        <f t="shared" si="44"/>
        <v>5.9249999999999998</v>
      </c>
      <c r="W186" s="5">
        <f t="shared" si="32"/>
        <v>5.9249999999999997E-3</v>
      </c>
      <c r="X186" s="5">
        <f t="shared" si="45"/>
        <v>2.9624999999999999E-3</v>
      </c>
    </row>
    <row r="187" spans="1:24" s="12" customFormat="1" ht="15" customHeight="1" x14ac:dyDescent="0.2">
      <c r="A187" s="10"/>
      <c r="B187" s="10"/>
      <c r="C187" s="7"/>
      <c r="D187" s="11" t="s">
        <v>11</v>
      </c>
      <c r="E187" s="7">
        <v>5135</v>
      </c>
      <c r="F187" s="7">
        <f t="shared" si="34"/>
        <v>6.4187500000000002</v>
      </c>
      <c r="G187" s="7">
        <f t="shared" si="35"/>
        <v>3.2093750000000001</v>
      </c>
      <c r="H187" s="7">
        <v>1200</v>
      </c>
      <c r="I187" s="7">
        <f t="shared" si="36"/>
        <v>1.5</v>
      </c>
      <c r="J187" s="7">
        <f t="shared" si="37"/>
        <v>0.75</v>
      </c>
      <c r="K187" s="7">
        <v>72</v>
      </c>
      <c r="L187" s="7">
        <f t="shared" si="38"/>
        <v>0.09</v>
      </c>
      <c r="M187" s="7">
        <f t="shared" si="39"/>
        <v>4.4999999999999998E-2</v>
      </c>
      <c r="N187" s="7">
        <v>6</v>
      </c>
      <c r="O187" s="12">
        <f t="shared" si="40"/>
        <v>7.4999999999999997E-3</v>
      </c>
      <c r="P187" s="12">
        <f t="shared" si="41"/>
        <v>3.7499999999999999E-3</v>
      </c>
      <c r="Q187" s="7">
        <v>5.4</v>
      </c>
      <c r="R187" s="12">
        <f t="shared" si="42"/>
        <v>6.7500000000000008E-3</v>
      </c>
      <c r="S187" s="12">
        <f t="shared" si="43"/>
        <v>3.3750000000000004E-3</v>
      </c>
      <c r="T187" s="7">
        <v>4740</v>
      </c>
      <c r="U187" s="7">
        <f t="shared" si="31"/>
        <v>4.74</v>
      </c>
      <c r="V187" s="12">
        <f t="shared" si="44"/>
        <v>5.9249999999999998</v>
      </c>
      <c r="W187" s="12">
        <f t="shared" si="32"/>
        <v>5.9249999999999997E-3</v>
      </c>
      <c r="X187" s="12">
        <f t="shared" si="45"/>
        <v>2.9624999999999999E-3</v>
      </c>
    </row>
    <row r="188" spans="1:24" ht="15" customHeight="1" x14ac:dyDescent="0.2">
      <c r="A188" s="6" t="s">
        <v>881</v>
      </c>
      <c r="B188" s="3"/>
      <c r="C188" s="8"/>
      <c r="D188" s="4"/>
      <c r="E188" s="3"/>
      <c r="F188" s="8"/>
      <c r="G188" s="8"/>
      <c r="H188" s="3"/>
      <c r="I188" s="8"/>
      <c r="J188" s="8"/>
      <c r="K188" s="3"/>
      <c r="L188" s="8"/>
      <c r="M188" s="8"/>
      <c r="N188" s="3"/>
      <c r="Q188" s="3"/>
      <c r="T188" s="3"/>
      <c r="U188" s="8"/>
    </row>
    <row r="189" spans="1:24" ht="15" customHeight="1" x14ac:dyDescent="0.15">
      <c r="A189" s="7" t="s">
        <v>222</v>
      </c>
      <c r="B189" s="8">
        <v>96000</v>
      </c>
      <c r="C189" s="8">
        <f t="shared" si="33"/>
        <v>120</v>
      </c>
      <c r="D189" s="9" t="s">
        <v>677</v>
      </c>
      <c r="E189" s="8">
        <v>30662</v>
      </c>
      <c r="F189" s="8">
        <f t="shared" si="34"/>
        <v>38.327500000000001</v>
      </c>
      <c r="G189" s="8">
        <f t="shared" si="35"/>
        <v>19.16375</v>
      </c>
      <c r="H189" s="8">
        <v>7392</v>
      </c>
      <c r="I189" s="8">
        <f t="shared" si="36"/>
        <v>9.24</v>
      </c>
      <c r="J189" s="8">
        <f t="shared" si="37"/>
        <v>4.62</v>
      </c>
      <c r="K189" s="8">
        <v>58</v>
      </c>
      <c r="L189" s="8">
        <f t="shared" si="38"/>
        <v>7.2499999999999995E-2</v>
      </c>
      <c r="M189" s="8">
        <f t="shared" si="39"/>
        <v>3.6249999999999998E-2</v>
      </c>
      <c r="N189" s="8">
        <v>96</v>
      </c>
      <c r="O189" s="5">
        <f t="shared" si="40"/>
        <v>0.12</v>
      </c>
      <c r="P189" s="5">
        <f t="shared" si="41"/>
        <v>0.06</v>
      </c>
      <c r="Q189" s="8">
        <v>273</v>
      </c>
      <c r="R189" s="5">
        <f t="shared" si="42"/>
        <v>0.34125</v>
      </c>
      <c r="S189" s="5">
        <f t="shared" si="43"/>
        <v>0.170625</v>
      </c>
      <c r="T189" s="8">
        <v>25632</v>
      </c>
      <c r="U189" s="8">
        <f t="shared" si="31"/>
        <v>25.632000000000001</v>
      </c>
      <c r="V189" s="5">
        <f t="shared" si="44"/>
        <v>32.04</v>
      </c>
      <c r="W189" s="5">
        <f t="shared" si="32"/>
        <v>3.2039999999999999E-2</v>
      </c>
      <c r="X189" s="5">
        <f t="shared" si="45"/>
        <v>1.602E-2</v>
      </c>
    </row>
    <row r="190" spans="1:24" ht="15" customHeight="1" x14ac:dyDescent="0.15">
      <c r="A190" s="7" t="s">
        <v>98</v>
      </c>
      <c r="B190" s="8">
        <v>13050</v>
      </c>
      <c r="C190" s="8">
        <f t="shared" si="33"/>
        <v>16.3125</v>
      </c>
      <c r="D190" s="9" t="s">
        <v>491</v>
      </c>
      <c r="E190" s="8">
        <v>6888</v>
      </c>
      <c r="F190" s="8">
        <f t="shared" si="34"/>
        <v>8.61</v>
      </c>
      <c r="G190" s="8">
        <f t="shared" si="35"/>
        <v>4.3049999999999997</v>
      </c>
      <c r="H190" s="8">
        <v>1497</v>
      </c>
      <c r="I190" s="8">
        <f t="shared" si="36"/>
        <v>1.8712500000000001</v>
      </c>
      <c r="J190" s="8">
        <f t="shared" si="37"/>
        <v>0.93562500000000004</v>
      </c>
      <c r="K190" s="8">
        <v>78</v>
      </c>
      <c r="L190" s="8">
        <f t="shared" si="38"/>
        <v>9.7500000000000003E-2</v>
      </c>
      <c r="M190" s="8">
        <f t="shared" si="39"/>
        <v>4.8750000000000002E-2</v>
      </c>
      <c r="N190" s="8">
        <v>65</v>
      </c>
      <c r="O190" s="5">
        <f t="shared" si="40"/>
        <v>8.1250000000000003E-2</v>
      </c>
      <c r="P190" s="5">
        <f t="shared" si="41"/>
        <v>4.0625000000000001E-2</v>
      </c>
      <c r="Q190" s="8">
        <v>3.8</v>
      </c>
      <c r="R190" s="5">
        <f t="shared" si="42"/>
        <v>4.7499999999999999E-3</v>
      </c>
      <c r="S190" s="5">
        <f t="shared" si="43"/>
        <v>2.3749999999999999E-3</v>
      </c>
      <c r="T190" s="8">
        <v>50040</v>
      </c>
      <c r="U190" s="8">
        <f t="shared" si="31"/>
        <v>50.04</v>
      </c>
      <c r="V190" s="5">
        <f t="shared" si="44"/>
        <v>62.55</v>
      </c>
      <c r="W190" s="5">
        <f t="shared" si="32"/>
        <v>6.2549999999999994E-2</v>
      </c>
      <c r="X190" s="5">
        <f t="shared" si="45"/>
        <v>3.1274999999999997E-2</v>
      </c>
    </row>
    <row r="191" spans="1:24" s="12" customFormat="1" ht="15" customHeight="1" x14ac:dyDescent="0.2">
      <c r="A191" s="10"/>
      <c r="B191" s="10"/>
      <c r="C191" s="7"/>
      <c r="D191" s="11" t="s">
        <v>11</v>
      </c>
      <c r="E191" s="7">
        <v>37550</v>
      </c>
      <c r="F191" s="7">
        <f t="shared" si="34"/>
        <v>46.9375</v>
      </c>
      <c r="G191" s="7">
        <f t="shared" si="35"/>
        <v>23.46875</v>
      </c>
      <c r="H191" s="7">
        <v>8889</v>
      </c>
      <c r="I191" s="7">
        <f t="shared" si="36"/>
        <v>11.11125</v>
      </c>
      <c r="J191" s="7">
        <f t="shared" si="37"/>
        <v>5.555625</v>
      </c>
      <c r="K191" s="7">
        <v>136</v>
      </c>
      <c r="L191" s="7">
        <f t="shared" si="38"/>
        <v>0.17</v>
      </c>
      <c r="M191" s="7">
        <f t="shared" si="39"/>
        <v>8.5000000000000006E-2</v>
      </c>
      <c r="N191" s="7">
        <v>161</v>
      </c>
      <c r="O191" s="12">
        <f t="shared" si="40"/>
        <v>0.20125000000000001</v>
      </c>
      <c r="P191" s="12">
        <f t="shared" si="41"/>
        <v>0.10062500000000001</v>
      </c>
      <c r="Q191" s="7">
        <v>276</v>
      </c>
      <c r="R191" s="12">
        <f t="shared" si="42"/>
        <v>0.34499999999999997</v>
      </c>
      <c r="S191" s="12">
        <f t="shared" si="43"/>
        <v>0.17249999999999999</v>
      </c>
      <c r="T191" s="7">
        <v>75672</v>
      </c>
      <c r="U191" s="7">
        <f t="shared" si="31"/>
        <v>75.671999999999997</v>
      </c>
      <c r="V191" s="12">
        <f t="shared" si="44"/>
        <v>94.59</v>
      </c>
      <c r="W191" s="12">
        <f t="shared" si="32"/>
        <v>9.4590000000000007E-2</v>
      </c>
      <c r="X191" s="12">
        <f t="shared" si="45"/>
        <v>4.7295000000000004E-2</v>
      </c>
    </row>
    <row r="192" spans="1:24" ht="15" customHeight="1" x14ac:dyDescent="0.2">
      <c r="A192" s="6" t="s">
        <v>882</v>
      </c>
      <c r="B192" s="3"/>
      <c r="C192" s="8"/>
      <c r="D192" s="4"/>
      <c r="E192" s="3"/>
      <c r="F192" s="8"/>
      <c r="G192" s="8"/>
      <c r="H192" s="3"/>
      <c r="I192" s="8"/>
      <c r="J192" s="8"/>
      <c r="K192" s="3"/>
      <c r="L192" s="8"/>
      <c r="M192" s="8"/>
      <c r="N192" s="3"/>
      <c r="Q192" s="3"/>
      <c r="T192" s="3"/>
      <c r="U192" s="8"/>
    </row>
    <row r="193" spans="1:24" ht="15" customHeight="1" x14ac:dyDescent="0.15">
      <c r="A193" s="7" t="s">
        <v>224</v>
      </c>
      <c r="B193" s="8">
        <v>14000</v>
      </c>
      <c r="C193" s="8">
        <f t="shared" si="33"/>
        <v>17.5</v>
      </c>
      <c r="D193" s="9" t="s">
        <v>678</v>
      </c>
      <c r="E193" s="8">
        <v>5180</v>
      </c>
      <c r="F193" s="8">
        <f t="shared" si="34"/>
        <v>6.4749999999999996</v>
      </c>
      <c r="G193" s="8">
        <f t="shared" si="35"/>
        <v>3.2374999999999998</v>
      </c>
      <c r="H193" s="8">
        <v>1229</v>
      </c>
      <c r="I193" s="8">
        <f t="shared" si="36"/>
        <v>1.5362499999999999</v>
      </c>
      <c r="J193" s="8">
        <f t="shared" si="37"/>
        <v>0.76812499999999995</v>
      </c>
      <c r="K193" s="8">
        <v>81</v>
      </c>
      <c r="L193" s="8">
        <f t="shared" si="38"/>
        <v>0.10125000000000001</v>
      </c>
      <c r="M193" s="8">
        <f t="shared" si="39"/>
        <v>5.0625000000000003E-2</v>
      </c>
      <c r="N193" s="8">
        <v>14</v>
      </c>
      <c r="O193" s="5">
        <f t="shared" si="40"/>
        <v>1.7500000000000002E-2</v>
      </c>
      <c r="P193" s="5">
        <f t="shared" si="41"/>
        <v>8.7500000000000008E-3</v>
      </c>
      <c r="Q193" s="8">
        <v>6.4</v>
      </c>
      <c r="R193" s="5">
        <f t="shared" si="42"/>
        <v>8.0000000000000002E-3</v>
      </c>
      <c r="S193" s="5">
        <f t="shared" si="43"/>
        <v>4.0000000000000001E-3</v>
      </c>
      <c r="T193" s="8">
        <v>14266</v>
      </c>
      <c r="U193" s="8">
        <f t="shared" si="31"/>
        <v>14.266</v>
      </c>
      <c r="V193" s="5">
        <f t="shared" si="44"/>
        <v>17.8325</v>
      </c>
      <c r="W193" s="5">
        <f t="shared" si="32"/>
        <v>1.7832500000000001E-2</v>
      </c>
      <c r="X193" s="5">
        <f t="shared" si="45"/>
        <v>8.9162500000000006E-3</v>
      </c>
    </row>
    <row r="194" spans="1:24" ht="15" customHeight="1" x14ac:dyDescent="0.15">
      <c r="A194" s="7" t="s">
        <v>85</v>
      </c>
      <c r="B194" s="8">
        <v>196</v>
      </c>
      <c r="C194" s="8">
        <f t="shared" si="33"/>
        <v>0.245</v>
      </c>
      <c r="D194" s="9" t="s">
        <v>488</v>
      </c>
      <c r="E194" s="8">
        <v>17.100000000000001</v>
      </c>
      <c r="F194" s="8">
        <f t="shared" si="34"/>
        <v>2.1375000000000002E-2</v>
      </c>
      <c r="G194" s="8">
        <f t="shared" si="35"/>
        <v>1.0687500000000001E-2</v>
      </c>
      <c r="H194" s="8">
        <v>1.6</v>
      </c>
      <c r="I194" s="8">
        <f t="shared" si="36"/>
        <v>2E-3</v>
      </c>
      <c r="J194" s="8">
        <f t="shared" si="37"/>
        <v>1E-3</v>
      </c>
      <c r="K194" s="8">
        <v>1.4</v>
      </c>
      <c r="L194" s="8">
        <f t="shared" si="38"/>
        <v>1.7499999999999998E-3</v>
      </c>
      <c r="M194" s="8">
        <f t="shared" si="39"/>
        <v>8.7499999999999991E-4</v>
      </c>
      <c r="N194" s="8">
        <v>0.58799999999999997</v>
      </c>
      <c r="O194" s="5">
        <f t="shared" si="40"/>
        <v>7.3499999999999998E-4</v>
      </c>
      <c r="P194" s="5">
        <f t="shared" si="41"/>
        <v>3.6749999999999999E-4</v>
      </c>
      <c r="Q194" s="8">
        <v>5.0999999999999997E-2</v>
      </c>
      <c r="R194" s="5">
        <f t="shared" si="42"/>
        <v>6.3749999999999991E-5</v>
      </c>
      <c r="S194" s="5">
        <f t="shared" si="43"/>
        <v>3.1874999999999996E-5</v>
      </c>
      <c r="T194" s="8">
        <v>126</v>
      </c>
      <c r="U194" s="8">
        <f t="shared" si="31"/>
        <v>0.126</v>
      </c>
      <c r="V194" s="5">
        <f t="shared" si="44"/>
        <v>0.1575</v>
      </c>
      <c r="W194" s="5">
        <f t="shared" si="32"/>
        <v>1.5750000000000001E-4</v>
      </c>
      <c r="X194" s="5">
        <f t="shared" si="45"/>
        <v>7.8750000000000003E-5</v>
      </c>
    </row>
    <row r="195" spans="1:24" ht="15" customHeight="1" x14ac:dyDescent="0.15">
      <c r="A195" s="7" t="s">
        <v>86</v>
      </c>
      <c r="B195" s="8">
        <v>780</v>
      </c>
      <c r="C195" s="8">
        <f t="shared" si="33"/>
        <v>0.97499999999999998</v>
      </c>
      <c r="D195" s="9" t="s">
        <v>489</v>
      </c>
      <c r="E195" s="8">
        <v>151</v>
      </c>
      <c r="F195" s="8">
        <f t="shared" si="34"/>
        <v>0.18875</v>
      </c>
      <c r="G195" s="8">
        <f t="shared" si="35"/>
        <v>9.4375000000000001E-2</v>
      </c>
      <c r="H195" s="8">
        <v>24.8</v>
      </c>
      <c r="I195" s="8">
        <f t="shared" si="36"/>
        <v>3.1E-2</v>
      </c>
      <c r="J195" s="8">
        <f t="shared" si="37"/>
        <v>1.55E-2</v>
      </c>
      <c r="K195" s="8">
        <v>7.8</v>
      </c>
      <c r="L195" s="8">
        <f t="shared" si="38"/>
        <v>9.75E-3</v>
      </c>
      <c r="M195" s="8">
        <f t="shared" si="39"/>
        <v>4.875E-3</v>
      </c>
      <c r="N195" s="8">
        <v>2.2999999999999998</v>
      </c>
      <c r="O195" s="5">
        <f t="shared" si="40"/>
        <v>2.875E-3</v>
      </c>
      <c r="P195" s="5">
        <f t="shared" si="41"/>
        <v>1.4375E-3</v>
      </c>
      <c r="Q195" s="8">
        <v>0.20280000000000001</v>
      </c>
      <c r="R195" s="5">
        <f t="shared" si="42"/>
        <v>2.5350000000000004E-4</v>
      </c>
      <c r="S195" s="5">
        <f t="shared" si="43"/>
        <v>1.2675000000000002E-4</v>
      </c>
      <c r="T195" s="8">
        <v>501</v>
      </c>
      <c r="U195" s="8">
        <f t="shared" si="31"/>
        <v>0.501</v>
      </c>
      <c r="V195" s="5">
        <f t="shared" si="44"/>
        <v>0.62624999999999997</v>
      </c>
      <c r="W195" s="5">
        <f t="shared" si="32"/>
        <v>6.2624999999999996E-4</v>
      </c>
      <c r="X195" s="5">
        <f t="shared" si="45"/>
        <v>3.1312499999999998E-4</v>
      </c>
    </row>
    <row r="196" spans="1:24" ht="15" customHeight="1" x14ac:dyDescent="0.15">
      <c r="A196" s="7" t="s">
        <v>96</v>
      </c>
      <c r="B196" s="8">
        <v>1920</v>
      </c>
      <c r="C196" s="8">
        <f t="shared" si="33"/>
        <v>2.4</v>
      </c>
      <c r="D196" s="9" t="s">
        <v>423</v>
      </c>
      <c r="E196" s="8">
        <v>803</v>
      </c>
      <c r="F196" s="8">
        <f t="shared" si="34"/>
        <v>1.0037499999999999</v>
      </c>
      <c r="G196" s="8">
        <f t="shared" si="35"/>
        <v>0.50187499999999996</v>
      </c>
      <c r="H196" s="8">
        <v>179</v>
      </c>
      <c r="I196" s="8">
        <f t="shared" si="36"/>
        <v>0.22375</v>
      </c>
      <c r="J196" s="8">
        <f t="shared" si="37"/>
        <v>0.111875</v>
      </c>
      <c r="K196" s="8">
        <v>13.4</v>
      </c>
      <c r="L196" s="8">
        <f t="shared" si="38"/>
        <v>1.6750000000000001E-2</v>
      </c>
      <c r="M196" s="8">
        <f t="shared" si="39"/>
        <v>8.3750000000000005E-3</v>
      </c>
      <c r="N196" s="8">
        <v>3.8</v>
      </c>
      <c r="O196" s="5">
        <f t="shared" si="40"/>
        <v>4.7499999999999999E-3</v>
      </c>
      <c r="P196" s="5">
        <f t="shared" si="41"/>
        <v>2.3749999999999999E-3</v>
      </c>
      <c r="Q196" s="8">
        <v>0.72219999999999995</v>
      </c>
      <c r="R196" s="5">
        <f t="shared" si="42"/>
        <v>9.0274999999999991E-4</v>
      </c>
      <c r="S196" s="5">
        <f t="shared" si="43"/>
        <v>4.5137499999999995E-4</v>
      </c>
      <c r="T196" s="8">
        <v>4375</v>
      </c>
      <c r="U196" s="8">
        <f t="shared" si="31"/>
        <v>4.375</v>
      </c>
      <c r="V196" s="5">
        <f t="shared" si="44"/>
        <v>5.46875</v>
      </c>
      <c r="W196" s="5">
        <f t="shared" si="32"/>
        <v>5.4687499999999997E-3</v>
      </c>
      <c r="X196" s="5">
        <f t="shared" si="45"/>
        <v>2.7343749999999998E-3</v>
      </c>
    </row>
    <row r="197" spans="1:24" ht="15" customHeight="1" x14ac:dyDescent="0.15">
      <c r="A197" s="7" t="s">
        <v>106</v>
      </c>
      <c r="B197" s="8">
        <v>3200</v>
      </c>
      <c r="C197" s="8">
        <f t="shared" si="33"/>
        <v>4</v>
      </c>
      <c r="D197" s="9" t="s">
        <v>496</v>
      </c>
      <c r="E197" s="8">
        <v>1185</v>
      </c>
      <c r="F197" s="8">
        <f t="shared" si="34"/>
        <v>1.48125</v>
      </c>
      <c r="G197" s="8">
        <f t="shared" si="35"/>
        <v>0.74062499999999998</v>
      </c>
      <c r="H197" s="8">
        <v>256</v>
      </c>
      <c r="I197" s="8">
        <f t="shared" si="36"/>
        <v>0.32</v>
      </c>
      <c r="J197" s="8">
        <f t="shared" si="37"/>
        <v>0.16</v>
      </c>
      <c r="K197" s="8">
        <v>25.6</v>
      </c>
      <c r="L197" s="8">
        <f t="shared" si="38"/>
        <v>3.2000000000000001E-2</v>
      </c>
      <c r="M197" s="8">
        <f t="shared" si="39"/>
        <v>1.6E-2</v>
      </c>
      <c r="N197" s="8">
        <v>6.4</v>
      </c>
      <c r="O197" s="5">
        <f t="shared" si="40"/>
        <v>8.0000000000000002E-3</v>
      </c>
      <c r="P197" s="5">
        <f t="shared" si="41"/>
        <v>4.0000000000000001E-3</v>
      </c>
      <c r="Q197" s="8">
        <v>1.1000000000000001</v>
      </c>
      <c r="R197" s="5">
        <f t="shared" si="42"/>
        <v>1.3750000000000001E-3</v>
      </c>
      <c r="S197" s="5">
        <f t="shared" si="43"/>
        <v>6.8750000000000007E-4</v>
      </c>
      <c r="T197" s="8">
        <v>2093</v>
      </c>
      <c r="U197" s="8">
        <f t="shared" ref="U197:U260" si="46">SUM(T197/1000)</f>
        <v>2.093</v>
      </c>
      <c r="V197" s="5">
        <f t="shared" si="44"/>
        <v>2.61625</v>
      </c>
      <c r="W197" s="5">
        <f t="shared" ref="W197:W260" si="47">SUM(V197/1000)</f>
        <v>2.6162500000000001E-3</v>
      </c>
      <c r="X197" s="5">
        <f t="shared" si="45"/>
        <v>1.308125E-3</v>
      </c>
    </row>
    <row r="198" spans="1:24" s="12" customFormat="1" ht="15" customHeight="1" x14ac:dyDescent="0.2">
      <c r="A198" s="10"/>
      <c r="B198" s="10"/>
      <c r="C198" s="7"/>
      <c r="D198" s="11" t="s">
        <v>11</v>
      </c>
      <c r="E198" s="7">
        <v>7337</v>
      </c>
      <c r="F198" s="7">
        <f t="shared" ref="F198:F261" si="48">SUM(E198/4/200)</f>
        <v>9.1712500000000006</v>
      </c>
      <c r="G198" s="7">
        <f t="shared" ref="G198:G261" si="49">SUM(F198/2)</f>
        <v>4.5856250000000003</v>
      </c>
      <c r="H198" s="7">
        <v>1691</v>
      </c>
      <c r="I198" s="7">
        <f t="shared" ref="I198:I261" si="50">SUM(H198/4/200)</f>
        <v>2.11375</v>
      </c>
      <c r="J198" s="7">
        <f t="shared" ref="J198:J261" si="51">SUM(I198/2)</f>
        <v>1.056875</v>
      </c>
      <c r="K198" s="7">
        <v>129</v>
      </c>
      <c r="L198" s="7">
        <f t="shared" ref="L198:L261" si="52">SUM(K198/4/200)</f>
        <v>0.16125</v>
      </c>
      <c r="M198" s="7">
        <f t="shared" ref="M198:M261" si="53">SUM(L198/2)</f>
        <v>8.0625000000000002E-2</v>
      </c>
      <c r="N198" s="7">
        <v>27.2</v>
      </c>
      <c r="O198" s="12">
        <f t="shared" ref="O198:O261" si="54">SUM(N198/4/200)</f>
        <v>3.4000000000000002E-2</v>
      </c>
      <c r="P198" s="12">
        <f t="shared" ref="P198:P261" si="55">SUM(O198/2)</f>
        <v>1.7000000000000001E-2</v>
      </c>
      <c r="Q198" s="7">
        <v>8.5</v>
      </c>
      <c r="R198" s="12">
        <f t="shared" ref="R198:R261" si="56">SUM(Q198/4/200)</f>
        <v>1.0625000000000001E-2</v>
      </c>
      <c r="S198" s="12">
        <f t="shared" ref="S198:S261" si="57">SUM(R198/2)</f>
        <v>5.3125000000000004E-3</v>
      </c>
      <c r="T198" s="7">
        <v>21360</v>
      </c>
      <c r="U198" s="7">
        <f t="shared" si="46"/>
        <v>21.36</v>
      </c>
      <c r="V198" s="12">
        <f t="shared" ref="V198:V261" si="58">SUM(T198/4/200)</f>
        <v>26.7</v>
      </c>
      <c r="W198" s="12">
        <f t="shared" si="47"/>
        <v>2.6699999999999998E-2</v>
      </c>
      <c r="X198" s="12">
        <f t="shared" ref="X198:X261" si="59">SUM(W198/2)</f>
        <v>1.3349999999999999E-2</v>
      </c>
    </row>
    <row r="199" spans="1:24" ht="15" customHeight="1" x14ac:dyDescent="0.2">
      <c r="A199" s="6" t="s">
        <v>883</v>
      </c>
      <c r="B199" s="3"/>
      <c r="C199" s="8"/>
      <c r="D199" s="4"/>
      <c r="E199" s="3"/>
      <c r="F199" s="8"/>
      <c r="G199" s="8"/>
      <c r="H199" s="3"/>
      <c r="I199" s="8"/>
      <c r="J199" s="8"/>
      <c r="K199" s="3"/>
      <c r="L199" s="8"/>
      <c r="M199" s="8"/>
      <c r="N199" s="3"/>
      <c r="Q199" s="3"/>
      <c r="T199" s="3"/>
      <c r="U199" s="8"/>
    </row>
    <row r="200" spans="1:24" ht="15" customHeight="1" x14ac:dyDescent="0.15">
      <c r="A200" s="7" t="s">
        <v>475</v>
      </c>
      <c r="B200" s="8">
        <v>1000</v>
      </c>
      <c r="C200" s="8">
        <f t="shared" ref="C200:C261" si="60">SUM(B200/4/200)</f>
        <v>1.25</v>
      </c>
      <c r="D200" s="9" t="s">
        <v>361</v>
      </c>
      <c r="E200" s="8">
        <v>6820</v>
      </c>
      <c r="F200" s="8">
        <f t="shared" si="48"/>
        <v>8.5250000000000004</v>
      </c>
      <c r="G200" s="8">
        <f t="shared" si="49"/>
        <v>4.2625000000000002</v>
      </c>
      <c r="H200" s="8">
        <v>95</v>
      </c>
      <c r="I200" s="8">
        <f t="shared" si="50"/>
        <v>0.11874999999999999</v>
      </c>
      <c r="J200" s="8">
        <f t="shared" si="51"/>
        <v>5.9374999999999997E-2</v>
      </c>
      <c r="K200" s="8">
        <v>80</v>
      </c>
      <c r="L200" s="8">
        <f t="shared" si="52"/>
        <v>0.1</v>
      </c>
      <c r="M200" s="8">
        <f t="shared" si="53"/>
        <v>0.05</v>
      </c>
      <c r="N200" s="8">
        <v>680</v>
      </c>
      <c r="O200" s="5">
        <f t="shared" si="54"/>
        <v>0.85</v>
      </c>
      <c r="P200" s="5">
        <f t="shared" si="55"/>
        <v>0.42499999999999999</v>
      </c>
      <c r="Q200" s="8">
        <v>1.8</v>
      </c>
      <c r="R200" s="5">
        <f t="shared" si="56"/>
        <v>2.2500000000000003E-3</v>
      </c>
      <c r="S200" s="5">
        <f t="shared" si="57"/>
        <v>1.1250000000000001E-3</v>
      </c>
      <c r="T200" s="8">
        <v>0</v>
      </c>
      <c r="U200" s="8">
        <f t="shared" si="46"/>
        <v>0</v>
      </c>
      <c r="V200" s="5">
        <f t="shared" si="58"/>
        <v>0</v>
      </c>
      <c r="W200" s="5">
        <f t="shared" si="47"/>
        <v>0</v>
      </c>
      <c r="X200" s="5">
        <f t="shared" si="59"/>
        <v>0</v>
      </c>
    </row>
    <row r="201" spans="1:24" ht="15" customHeight="1" x14ac:dyDescent="0.15">
      <c r="A201" s="7" t="s">
        <v>476</v>
      </c>
      <c r="B201" s="8">
        <v>3200</v>
      </c>
      <c r="C201" s="8">
        <f t="shared" si="60"/>
        <v>4</v>
      </c>
      <c r="D201" s="9" t="s">
        <v>477</v>
      </c>
      <c r="E201" s="8">
        <v>5760</v>
      </c>
      <c r="F201" s="8">
        <f t="shared" si="48"/>
        <v>7.2</v>
      </c>
      <c r="G201" s="8">
        <f t="shared" si="49"/>
        <v>3.6</v>
      </c>
      <c r="H201" s="8">
        <v>109</v>
      </c>
      <c r="I201" s="8">
        <f t="shared" si="50"/>
        <v>0.13625000000000001</v>
      </c>
      <c r="J201" s="8">
        <f t="shared" si="51"/>
        <v>6.8125000000000005E-2</v>
      </c>
      <c r="K201" s="8">
        <v>35.200000000000003</v>
      </c>
      <c r="L201" s="8">
        <f t="shared" si="52"/>
        <v>4.4000000000000004E-2</v>
      </c>
      <c r="M201" s="8">
        <f t="shared" si="53"/>
        <v>2.2000000000000002E-2</v>
      </c>
      <c r="N201" s="8">
        <v>576</v>
      </c>
      <c r="O201" s="5">
        <f t="shared" si="54"/>
        <v>0.72</v>
      </c>
      <c r="P201" s="5">
        <f t="shared" si="55"/>
        <v>0.36</v>
      </c>
      <c r="Q201" s="8">
        <v>3.2</v>
      </c>
      <c r="R201" s="5">
        <f t="shared" si="56"/>
        <v>4.0000000000000001E-3</v>
      </c>
      <c r="S201" s="5">
        <f t="shared" si="57"/>
        <v>2E-3</v>
      </c>
      <c r="T201" s="8">
        <v>12042</v>
      </c>
      <c r="U201" s="8">
        <f t="shared" si="46"/>
        <v>12.042</v>
      </c>
      <c r="V201" s="5">
        <f t="shared" si="58"/>
        <v>15.0525</v>
      </c>
      <c r="W201" s="5">
        <f t="shared" si="47"/>
        <v>1.50525E-2</v>
      </c>
      <c r="X201" s="5">
        <f t="shared" si="59"/>
        <v>7.52625E-3</v>
      </c>
    </row>
    <row r="202" spans="1:24" ht="15" customHeight="1" x14ac:dyDescent="0.15">
      <c r="A202" s="7" t="s">
        <v>480</v>
      </c>
      <c r="B202" s="8">
        <v>1000</v>
      </c>
      <c r="C202" s="8">
        <f t="shared" si="60"/>
        <v>1.25</v>
      </c>
      <c r="D202" s="9" t="s">
        <v>481</v>
      </c>
      <c r="E202" s="8">
        <v>2163</v>
      </c>
      <c r="F202" s="8">
        <f t="shared" si="48"/>
        <v>2.7037499999999999</v>
      </c>
      <c r="G202" s="8">
        <f t="shared" si="49"/>
        <v>1.3518749999999999</v>
      </c>
      <c r="H202" s="8">
        <v>48</v>
      </c>
      <c r="I202" s="8">
        <f t="shared" si="50"/>
        <v>0.06</v>
      </c>
      <c r="J202" s="8">
        <f t="shared" si="51"/>
        <v>0.03</v>
      </c>
      <c r="K202" s="8">
        <v>18</v>
      </c>
      <c r="L202" s="8">
        <f t="shared" si="52"/>
        <v>2.2499999999999999E-2</v>
      </c>
      <c r="M202" s="8">
        <f t="shared" si="53"/>
        <v>1.125E-2</v>
      </c>
      <c r="N202" s="8">
        <v>211</v>
      </c>
      <c r="O202" s="5">
        <f t="shared" si="54"/>
        <v>0.26374999999999998</v>
      </c>
      <c r="P202" s="5">
        <f t="shared" si="55"/>
        <v>0.13187499999999999</v>
      </c>
      <c r="Q202" s="8">
        <v>0.63</v>
      </c>
      <c r="R202" s="5">
        <f t="shared" si="56"/>
        <v>7.8750000000000001E-4</v>
      </c>
      <c r="S202" s="5">
        <f t="shared" si="57"/>
        <v>3.9375E-4</v>
      </c>
      <c r="T202" s="8">
        <v>3015</v>
      </c>
      <c r="U202" s="8">
        <f t="shared" si="46"/>
        <v>3.0150000000000001</v>
      </c>
      <c r="V202" s="5">
        <f t="shared" si="58"/>
        <v>3.7687499999999998</v>
      </c>
      <c r="W202" s="5">
        <f t="shared" si="47"/>
        <v>3.76875E-3</v>
      </c>
      <c r="X202" s="5">
        <f t="shared" si="59"/>
        <v>1.884375E-3</v>
      </c>
    </row>
    <row r="203" spans="1:24" ht="15" customHeight="1" x14ac:dyDescent="0.15">
      <c r="A203" s="7" t="s">
        <v>100</v>
      </c>
      <c r="B203" s="8">
        <v>4000</v>
      </c>
      <c r="C203" s="8">
        <f t="shared" si="60"/>
        <v>5</v>
      </c>
      <c r="D203" s="9" t="s">
        <v>482</v>
      </c>
      <c r="E203" s="8">
        <v>1298</v>
      </c>
      <c r="F203" s="8">
        <f t="shared" si="48"/>
        <v>1.6225000000000001</v>
      </c>
      <c r="G203" s="8">
        <f t="shared" si="49"/>
        <v>0.81125000000000003</v>
      </c>
      <c r="H203" s="8">
        <v>278</v>
      </c>
      <c r="I203" s="8">
        <f t="shared" si="50"/>
        <v>0.34749999999999998</v>
      </c>
      <c r="J203" s="8">
        <f t="shared" si="51"/>
        <v>0.17374999999999999</v>
      </c>
      <c r="K203" s="8">
        <v>20</v>
      </c>
      <c r="L203" s="8">
        <f t="shared" si="52"/>
        <v>2.5000000000000001E-2</v>
      </c>
      <c r="M203" s="8">
        <f t="shared" si="53"/>
        <v>1.2500000000000001E-2</v>
      </c>
      <c r="N203" s="8">
        <v>12</v>
      </c>
      <c r="O203" s="5">
        <f t="shared" si="54"/>
        <v>1.4999999999999999E-2</v>
      </c>
      <c r="P203" s="5">
        <f t="shared" si="55"/>
        <v>7.4999999999999997E-3</v>
      </c>
      <c r="Q203" s="8">
        <v>5.4</v>
      </c>
      <c r="R203" s="5">
        <f t="shared" si="56"/>
        <v>6.7500000000000008E-3</v>
      </c>
      <c r="S203" s="5">
        <f t="shared" si="57"/>
        <v>3.3750000000000004E-3</v>
      </c>
      <c r="T203" s="8">
        <v>940</v>
      </c>
      <c r="U203" s="8">
        <f t="shared" si="46"/>
        <v>0.94</v>
      </c>
      <c r="V203" s="5">
        <f t="shared" si="58"/>
        <v>1.175</v>
      </c>
      <c r="W203" s="5">
        <f t="shared" si="47"/>
        <v>1.175E-3</v>
      </c>
      <c r="X203" s="5">
        <f t="shared" si="59"/>
        <v>5.8750000000000002E-4</v>
      </c>
    </row>
    <row r="204" spans="1:24" ht="15" customHeight="1" x14ac:dyDescent="0.15">
      <c r="A204" s="7" t="s">
        <v>89</v>
      </c>
      <c r="B204" s="8">
        <v>3000</v>
      </c>
      <c r="C204" s="8">
        <f t="shared" si="60"/>
        <v>3.75</v>
      </c>
      <c r="D204" s="9" t="s">
        <v>90</v>
      </c>
      <c r="E204" s="8">
        <v>1313</v>
      </c>
      <c r="F204" s="8">
        <f t="shared" si="48"/>
        <v>1.6412500000000001</v>
      </c>
      <c r="G204" s="8">
        <f t="shared" si="49"/>
        <v>0.82062500000000005</v>
      </c>
      <c r="H204" s="8">
        <v>290</v>
      </c>
      <c r="I204" s="8">
        <f t="shared" si="50"/>
        <v>0.36249999999999999</v>
      </c>
      <c r="J204" s="8">
        <f t="shared" si="51"/>
        <v>0.18124999999999999</v>
      </c>
      <c r="K204" s="8">
        <v>18</v>
      </c>
      <c r="L204" s="8">
        <f t="shared" si="52"/>
        <v>2.2499999999999999E-2</v>
      </c>
      <c r="M204" s="8">
        <f t="shared" si="53"/>
        <v>1.125E-2</v>
      </c>
      <c r="N204" s="8">
        <v>9</v>
      </c>
      <c r="O204" s="5">
        <f t="shared" si="54"/>
        <v>1.125E-2</v>
      </c>
      <c r="P204" s="5">
        <f t="shared" si="55"/>
        <v>5.6249999999999998E-3</v>
      </c>
      <c r="Q204" s="8">
        <v>0.78</v>
      </c>
      <c r="R204" s="5">
        <f t="shared" si="56"/>
        <v>9.7500000000000006E-4</v>
      </c>
      <c r="S204" s="5">
        <f t="shared" si="57"/>
        <v>4.8750000000000003E-4</v>
      </c>
      <c r="T204" s="8">
        <v>6540</v>
      </c>
      <c r="U204" s="8">
        <f t="shared" si="46"/>
        <v>6.54</v>
      </c>
      <c r="V204" s="5">
        <f t="shared" si="58"/>
        <v>8.1750000000000007</v>
      </c>
      <c r="W204" s="5">
        <f t="shared" si="47"/>
        <v>8.175E-3</v>
      </c>
      <c r="X204" s="5">
        <f t="shared" si="59"/>
        <v>4.0875E-3</v>
      </c>
    </row>
    <row r="205" spans="1:24" ht="15" customHeight="1" x14ac:dyDescent="0.15">
      <c r="A205" s="7" t="s">
        <v>91</v>
      </c>
      <c r="B205" s="8">
        <v>2400</v>
      </c>
      <c r="C205" s="8">
        <f t="shared" si="60"/>
        <v>3</v>
      </c>
      <c r="D205" s="9" t="s">
        <v>490</v>
      </c>
      <c r="E205" s="8">
        <v>1091</v>
      </c>
      <c r="F205" s="8">
        <f t="shared" si="48"/>
        <v>1.36375</v>
      </c>
      <c r="G205" s="8">
        <f t="shared" si="49"/>
        <v>0.68187500000000001</v>
      </c>
      <c r="H205" s="8">
        <v>260</v>
      </c>
      <c r="I205" s="8">
        <f t="shared" si="50"/>
        <v>0.32500000000000001</v>
      </c>
      <c r="J205" s="8">
        <f t="shared" si="51"/>
        <v>0.16250000000000001</v>
      </c>
      <c r="K205" s="8">
        <v>7.2</v>
      </c>
      <c r="L205" s="8">
        <f t="shared" si="52"/>
        <v>9.0000000000000011E-3</v>
      </c>
      <c r="M205" s="8">
        <f t="shared" si="53"/>
        <v>4.5000000000000005E-3</v>
      </c>
      <c r="N205" s="8">
        <v>2.4</v>
      </c>
      <c r="O205" s="5">
        <f t="shared" si="54"/>
        <v>3.0000000000000001E-3</v>
      </c>
      <c r="P205" s="5">
        <f t="shared" si="55"/>
        <v>1.5E-3</v>
      </c>
      <c r="Q205" s="8">
        <v>1.8</v>
      </c>
      <c r="R205" s="5">
        <f t="shared" si="56"/>
        <v>2.2500000000000003E-3</v>
      </c>
      <c r="S205" s="5">
        <f t="shared" si="57"/>
        <v>1.1250000000000001E-3</v>
      </c>
      <c r="T205" s="8">
        <v>2213</v>
      </c>
      <c r="U205" s="8">
        <f t="shared" si="46"/>
        <v>2.2130000000000001</v>
      </c>
      <c r="V205" s="5">
        <f t="shared" si="58"/>
        <v>2.7662499999999999</v>
      </c>
      <c r="W205" s="5">
        <f t="shared" si="47"/>
        <v>2.76625E-3</v>
      </c>
      <c r="X205" s="5">
        <f t="shared" si="59"/>
        <v>1.383125E-3</v>
      </c>
    </row>
    <row r="206" spans="1:24" ht="15" customHeight="1" x14ac:dyDescent="0.15">
      <c r="A206" s="7" t="s">
        <v>104</v>
      </c>
      <c r="B206" s="8">
        <v>6000</v>
      </c>
      <c r="C206" s="8">
        <f t="shared" si="60"/>
        <v>7.5</v>
      </c>
      <c r="D206" s="9" t="s">
        <v>494</v>
      </c>
      <c r="E206" s="8">
        <v>2850</v>
      </c>
      <c r="F206" s="8">
        <f t="shared" si="48"/>
        <v>3.5625</v>
      </c>
      <c r="G206" s="8">
        <f t="shared" si="49"/>
        <v>1.78125</v>
      </c>
      <c r="H206" s="8">
        <v>669</v>
      </c>
      <c r="I206" s="8">
        <f t="shared" si="50"/>
        <v>0.83625000000000005</v>
      </c>
      <c r="J206" s="8">
        <f t="shared" si="51"/>
        <v>0.41812500000000002</v>
      </c>
      <c r="K206" s="8">
        <v>30</v>
      </c>
      <c r="L206" s="8">
        <f t="shared" si="52"/>
        <v>3.7499999999999999E-2</v>
      </c>
      <c r="M206" s="8">
        <f t="shared" si="53"/>
        <v>1.8749999999999999E-2</v>
      </c>
      <c r="N206" s="8">
        <v>6</v>
      </c>
      <c r="O206" s="5">
        <f t="shared" si="54"/>
        <v>7.4999999999999997E-3</v>
      </c>
      <c r="P206" s="5">
        <f t="shared" si="55"/>
        <v>3.7499999999999999E-3</v>
      </c>
      <c r="Q206" s="8">
        <v>8</v>
      </c>
      <c r="R206" s="5">
        <f t="shared" si="56"/>
        <v>0.01</v>
      </c>
      <c r="S206" s="5">
        <f t="shared" si="57"/>
        <v>5.0000000000000001E-3</v>
      </c>
      <c r="T206" s="8">
        <v>1530</v>
      </c>
      <c r="U206" s="8">
        <f t="shared" si="46"/>
        <v>1.53</v>
      </c>
      <c r="V206" s="5">
        <f t="shared" si="58"/>
        <v>1.9125000000000001</v>
      </c>
      <c r="W206" s="5">
        <f t="shared" si="47"/>
        <v>1.9125000000000001E-3</v>
      </c>
      <c r="X206" s="5">
        <f t="shared" si="59"/>
        <v>9.5625000000000007E-4</v>
      </c>
    </row>
    <row r="207" spans="1:24" ht="15" customHeight="1" x14ac:dyDescent="0.15">
      <c r="A207" s="7" t="s">
        <v>105</v>
      </c>
      <c r="B207" s="8">
        <v>1500</v>
      </c>
      <c r="C207" s="8">
        <f t="shared" si="60"/>
        <v>1.875</v>
      </c>
      <c r="D207" s="9" t="s">
        <v>495</v>
      </c>
      <c r="E207" s="8">
        <v>746</v>
      </c>
      <c r="F207" s="8">
        <f t="shared" si="48"/>
        <v>0.9325</v>
      </c>
      <c r="G207" s="8">
        <f t="shared" si="49"/>
        <v>0.46625</v>
      </c>
      <c r="H207" s="8">
        <v>156</v>
      </c>
      <c r="I207" s="8">
        <f t="shared" si="50"/>
        <v>0.19500000000000001</v>
      </c>
      <c r="J207" s="8">
        <f t="shared" si="51"/>
        <v>9.7500000000000003E-2</v>
      </c>
      <c r="K207" s="8">
        <v>10.5</v>
      </c>
      <c r="L207" s="8">
        <f t="shared" si="52"/>
        <v>1.3125E-2</v>
      </c>
      <c r="M207" s="8">
        <f t="shared" si="53"/>
        <v>6.5624999999999998E-3</v>
      </c>
      <c r="N207" s="8">
        <v>9</v>
      </c>
      <c r="O207" s="5">
        <f t="shared" si="54"/>
        <v>1.125E-2</v>
      </c>
      <c r="P207" s="5">
        <f t="shared" si="55"/>
        <v>5.6249999999999998E-3</v>
      </c>
      <c r="Q207" s="8">
        <v>0.46500000000000002</v>
      </c>
      <c r="R207" s="5">
        <f t="shared" si="56"/>
        <v>5.8125000000000006E-4</v>
      </c>
      <c r="S207" s="5">
        <f t="shared" si="57"/>
        <v>2.9062500000000003E-4</v>
      </c>
      <c r="T207" s="8">
        <v>2700</v>
      </c>
      <c r="U207" s="8">
        <f t="shared" si="46"/>
        <v>2.7</v>
      </c>
      <c r="V207" s="5">
        <f t="shared" si="58"/>
        <v>3.375</v>
      </c>
      <c r="W207" s="5">
        <f t="shared" si="47"/>
        <v>3.375E-3</v>
      </c>
      <c r="X207" s="5">
        <f t="shared" si="59"/>
        <v>1.6875E-3</v>
      </c>
    </row>
    <row r="208" spans="1:24" ht="15" customHeight="1" x14ac:dyDescent="0.15">
      <c r="A208" s="7" t="s">
        <v>107</v>
      </c>
      <c r="B208" s="8">
        <v>4500</v>
      </c>
      <c r="C208" s="8">
        <f t="shared" si="60"/>
        <v>5.625</v>
      </c>
      <c r="D208" s="9" t="s">
        <v>497</v>
      </c>
      <c r="E208" s="8">
        <v>905</v>
      </c>
      <c r="F208" s="8">
        <f t="shared" si="48"/>
        <v>1.1312500000000001</v>
      </c>
      <c r="G208" s="8">
        <f t="shared" si="49"/>
        <v>0.56562500000000004</v>
      </c>
      <c r="H208" s="8">
        <v>189</v>
      </c>
      <c r="I208" s="8">
        <f t="shared" si="50"/>
        <v>0.23624999999999999</v>
      </c>
      <c r="J208" s="8">
        <f t="shared" si="51"/>
        <v>0.11812499999999999</v>
      </c>
      <c r="K208" s="8">
        <v>27</v>
      </c>
      <c r="L208" s="8">
        <f t="shared" si="52"/>
        <v>3.3750000000000002E-2</v>
      </c>
      <c r="M208" s="8">
        <f t="shared" si="53"/>
        <v>1.6875000000000001E-2</v>
      </c>
      <c r="N208" s="8">
        <v>4.5</v>
      </c>
      <c r="O208" s="5">
        <f t="shared" si="54"/>
        <v>5.6249999999999998E-3</v>
      </c>
      <c r="P208" s="5">
        <f t="shared" si="55"/>
        <v>2.8124999999999999E-3</v>
      </c>
      <c r="Q208" s="8">
        <v>1.1000000000000001</v>
      </c>
      <c r="R208" s="5">
        <f t="shared" si="56"/>
        <v>1.3750000000000001E-3</v>
      </c>
      <c r="S208" s="5">
        <f t="shared" si="57"/>
        <v>6.8750000000000007E-4</v>
      </c>
      <c r="T208" s="8">
        <v>4347</v>
      </c>
      <c r="U208" s="8">
        <f t="shared" si="46"/>
        <v>4.3470000000000004</v>
      </c>
      <c r="V208" s="5">
        <f t="shared" si="58"/>
        <v>5.4337499999999999</v>
      </c>
      <c r="W208" s="5">
        <f t="shared" si="47"/>
        <v>5.4337500000000002E-3</v>
      </c>
      <c r="X208" s="5">
        <f t="shared" si="59"/>
        <v>2.7168750000000001E-3</v>
      </c>
    </row>
    <row r="209" spans="1:24" ht="15" customHeight="1" x14ac:dyDescent="0.15">
      <c r="A209" s="7" t="s">
        <v>108</v>
      </c>
      <c r="B209" s="8">
        <v>1500</v>
      </c>
      <c r="C209" s="8">
        <f t="shared" si="60"/>
        <v>1.875</v>
      </c>
      <c r="D209" s="9" t="s">
        <v>498</v>
      </c>
      <c r="E209" s="8">
        <v>1035</v>
      </c>
      <c r="F209" s="8">
        <f t="shared" si="48"/>
        <v>1.29375</v>
      </c>
      <c r="G209" s="8">
        <f t="shared" si="49"/>
        <v>0.64687499999999998</v>
      </c>
      <c r="H209" s="8">
        <v>242</v>
      </c>
      <c r="I209" s="8">
        <f t="shared" si="50"/>
        <v>0.30249999999999999</v>
      </c>
      <c r="J209" s="8">
        <f t="shared" si="51"/>
        <v>0.15125</v>
      </c>
      <c r="K209" s="8">
        <v>10.5</v>
      </c>
      <c r="L209" s="8">
        <f t="shared" si="52"/>
        <v>1.3125E-2</v>
      </c>
      <c r="M209" s="8">
        <f t="shared" si="53"/>
        <v>6.5624999999999998E-3</v>
      </c>
      <c r="N209" s="8">
        <v>3</v>
      </c>
      <c r="O209" s="5">
        <f t="shared" si="54"/>
        <v>3.7499999999999999E-3</v>
      </c>
      <c r="P209" s="5">
        <f t="shared" si="55"/>
        <v>1.8749999999999999E-3</v>
      </c>
      <c r="Q209" s="8">
        <v>0.55500000000000005</v>
      </c>
      <c r="R209" s="5">
        <f t="shared" si="56"/>
        <v>6.9375000000000003E-4</v>
      </c>
      <c r="S209" s="5">
        <f t="shared" si="57"/>
        <v>3.4687500000000002E-4</v>
      </c>
      <c r="T209" s="8">
        <v>912</v>
      </c>
      <c r="U209" s="8">
        <f t="shared" si="46"/>
        <v>0.91200000000000003</v>
      </c>
      <c r="V209" s="5">
        <f t="shared" si="58"/>
        <v>1.1399999999999999</v>
      </c>
      <c r="W209" s="5">
        <f t="shared" si="47"/>
        <v>1.14E-3</v>
      </c>
      <c r="X209" s="5">
        <f t="shared" si="59"/>
        <v>5.6999999999999998E-4</v>
      </c>
    </row>
    <row r="210" spans="1:24" ht="15" customHeight="1" x14ac:dyDescent="0.15">
      <c r="A210" s="7" t="s">
        <v>109</v>
      </c>
      <c r="B210" s="8">
        <v>720</v>
      </c>
      <c r="C210" s="8">
        <f t="shared" si="60"/>
        <v>0.9</v>
      </c>
      <c r="D210" s="9" t="s">
        <v>499</v>
      </c>
      <c r="E210" s="8">
        <v>328</v>
      </c>
      <c r="F210" s="8">
        <f t="shared" si="48"/>
        <v>0.41</v>
      </c>
      <c r="G210" s="8">
        <f t="shared" si="49"/>
        <v>0.20499999999999999</v>
      </c>
      <c r="H210" s="8">
        <v>62</v>
      </c>
      <c r="I210" s="8">
        <f t="shared" si="50"/>
        <v>7.7499999999999999E-2</v>
      </c>
      <c r="J210" s="8">
        <f t="shared" si="51"/>
        <v>3.875E-2</v>
      </c>
      <c r="K210" s="8">
        <v>5.8</v>
      </c>
      <c r="L210" s="8">
        <f t="shared" si="52"/>
        <v>7.2499999999999995E-3</v>
      </c>
      <c r="M210" s="8">
        <f t="shared" si="53"/>
        <v>3.6249999999999998E-3</v>
      </c>
      <c r="N210" s="8">
        <v>6.5</v>
      </c>
      <c r="O210" s="5">
        <f t="shared" si="54"/>
        <v>8.1250000000000003E-3</v>
      </c>
      <c r="P210" s="5">
        <f t="shared" si="55"/>
        <v>4.0625000000000001E-3</v>
      </c>
      <c r="Q210" s="8">
        <v>0.27079999999999999</v>
      </c>
      <c r="R210" s="5">
        <f t="shared" si="56"/>
        <v>3.3849999999999999E-4</v>
      </c>
      <c r="S210" s="5">
        <f t="shared" si="57"/>
        <v>1.6924999999999999E-4</v>
      </c>
      <c r="T210" s="8">
        <v>370</v>
      </c>
      <c r="U210" s="8">
        <f t="shared" si="46"/>
        <v>0.37</v>
      </c>
      <c r="V210" s="5">
        <f t="shared" si="58"/>
        <v>0.46250000000000002</v>
      </c>
      <c r="W210" s="5">
        <f t="shared" si="47"/>
        <v>4.6250000000000002E-4</v>
      </c>
      <c r="X210" s="5">
        <f t="shared" si="59"/>
        <v>2.3125000000000001E-4</v>
      </c>
    </row>
    <row r="211" spans="1:24" ht="15" customHeight="1" x14ac:dyDescent="0.15">
      <c r="A211" s="7" t="s">
        <v>116</v>
      </c>
      <c r="B211" s="8">
        <v>2400</v>
      </c>
      <c r="C211" s="8">
        <f t="shared" si="60"/>
        <v>3</v>
      </c>
      <c r="D211" s="9" t="s">
        <v>117</v>
      </c>
      <c r="E211" s="8">
        <v>341</v>
      </c>
      <c r="F211" s="8">
        <f t="shared" si="48"/>
        <v>0.42625000000000002</v>
      </c>
      <c r="G211" s="8">
        <f t="shared" si="49"/>
        <v>0.21312500000000001</v>
      </c>
      <c r="H211" s="8">
        <v>28.8</v>
      </c>
      <c r="I211" s="8">
        <f t="shared" si="50"/>
        <v>3.6000000000000004E-2</v>
      </c>
      <c r="J211" s="8">
        <f t="shared" si="51"/>
        <v>1.8000000000000002E-2</v>
      </c>
      <c r="K211" s="8">
        <v>24</v>
      </c>
      <c r="L211" s="8">
        <f t="shared" si="52"/>
        <v>0.03</v>
      </c>
      <c r="M211" s="8">
        <f t="shared" si="53"/>
        <v>1.4999999999999999E-2</v>
      </c>
      <c r="N211" s="8">
        <v>14.4</v>
      </c>
      <c r="O211" s="5">
        <f t="shared" si="54"/>
        <v>1.8000000000000002E-2</v>
      </c>
      <c r="P211" s="5">
        <f t="shared" si="55"/>
        <v>9.0000000000000011E-3</v>
      </c>
      <c r="Q211" s="8">
        <v>0.55200000000000005</v>
      </c>
      <c r="R211" s="5">
        <f t="shared" si="56"/>
        <v>6.9000000000000008E-4</v>
      </c>
      <c r="S211" s="5">
        <f t="shared" si="57"/>
        <v>3.4500000000000004E-4</v>
      </c>
      <c r="T211" s="8">
        <v>847</v>
      </c>
      <c r="U211" s="8">
        <f t="shared" si="46"/>
        <v>0.84699999999999998</v>
      </c>
      <c r="V211" s="5">
        <f t="shared" si="58"/>
        <v>1.0587500000000001</v>
      </c>
      <c r="W211" s="5">
        <f t="shared" si="47"/>
        <v>1.05875E-3</v>
      </c>
      <c r="X211" s="5">
        <f t="shared" si="59"/>
        <v>5.2937500000000001E-4</v>
      </c>
    </row>
    <row r="212" spans="1:24" ht="15" customHeight="1" x14ac:dyDescent="0.15">
      <c r="A212" s="7" t="s">
        <v>124</v>
      </c>
      <c r="B212" s="8">
        <v>4480</v>
      </c>
      <c r="C212" s="8">
        <f t="shared" si="60"/>
        <v>5.6</v>
      </c>
      <c r="D212" s="9" t="s">
        <v>504</v>
      </c>
      <c r="E212" s="8">
        <v>5288</v>
      </c>
      <c r="F212" s="8">
        <f t="shared" si="48"/>
        <v>6.61</v>
      </c>
      <c r="G212" s="8">
        <f t="shared" si="49"/>
        <v>3.3050000000000002</v>
      </c>
      <c r="H212" s="8">
        <v>54</v>
      </c>
      <c r="I212" s="8">
        <f t="shared" si="50"/>
        <v>6.7500000000000004E-2</v>
      </c>
      <c r="J212" s="8">
        <f t="shared" si="51"/>
        <v>3.3750000000000002E-2</v>
      </c>
      <c r="K212" s="8">
        <v>58</v>
      </c>
      <c r="L212" s="8">
        <f t="shared" si="52"/>
        <v>7.2499999999999995E-2</v>
      </c>
      <c r="M212" s="8">
        <f t="shared" si="53"/>
        <v>3.6249999999999998E-2</v>
      </c>
      <c r="N212" s="8">
        <v>538</v>
      </c>
      <c r="O212" s="5">
        <f t="shared" si="54"/>
        <v>0.67249999999999999</v>
      </c>
      <c r="P212" s="5">
        <f t="shared" si="55"/>
        <v>0.33624999999999999</v>
      </c>
      <c r="Q212" s="8">
        <v>6</v>
      </c>
      <c r="R212" s="5">
        <f t="shared" si="56"/>
        <v>7.4999999999999997E-3</v>
      </c>
      <c r="S212" s="5">
        <f t="shared" si="57"/>
        <v>3.7499999999999999E-3</v>
      </c>
      <c r="T212" s="8">
        <v>8875</v>
      </c>
      <c r="U212" s="8">
        <f t="shared" si="46"/>
        <v>8.875</v>
      </c>
      <c r="V212" s="5">
        <f t="shared" si="58"/>
        <v>11.09375</v>
      </c>
      <c r="W212" s="5">
        <f t="shared" si="47"/>
        <v>1.1093749999999999E-2</v>
      </c>
      <c r="X212" s="5">
        <f t="shared" si="59"/>
        <v>5.5468749999999997E-3</v>
      </c>
    </row>
    <row r="213" spans="1:24" s="12" customFormat="1" ht="15" customHeight="1" x14ac:dyDescent="0.2">
      <c r="A213" s="10"/>
      <c r="B213" s="10"/>
      <c r="C213" s="7"/>
      <c r="D213" s="11" t="s">
        <v>11</v>
      </c>
      <c r="E213" s="7">
        <v>29939</v>
      </c>
      <c r="F213" s="7">
        <f t="shared" si="48"/>
        <v>37.423749999999998</v>
      </c>
      <c r="G213" s="7">
        <f t="shared" si="49"/>
        <v>18.711874999999999</v>
      </c>
      <c r="H213" s="7">
        <v>2480</v>
      </c>
      <c r="I213" s="7">
        <f t="shared" si="50"/>
        <v>3.1</v>
      </c>
      <c r="J213" s="7">
        <f t="shared" si="51"/>
        <v>1.55</v>
      </c>
      <c r="K213" s="7">
        <v>344</v>
      </c>
      <c r="L213" s="7">
        <f t="shared" si="52"/>
        <v>0.43</v>
      </c>
      <c r="M213" s="7">
        <f t="shared" si="53"/>
        <v>0.215</v>
      </c>
      <c r="N213" s="7">
        <v>2071</v>
      </c>
      <c r="O213" s="12">
        <f t="shared" si="54"/>
        <v>2.5887500000000001</v>
      </c>
      <c r="P213" s="12">
        <f t="shared" si="55"/>
        <v>1.2943750000000001</v>
      </c>
      <c r="Q213" s="7">
        <v>30.5</v>
      </c>
      <c r="R213" s="12">
        <f t="shared" si="56"/>
        <v>3.8124999999999999E-2</v>
      </c>
      <c r="S213" s="12">
        <f t="shared" si="57"/>
        <v>1.90625E-2</v>
      </c>
      <c r="T213" s="7">
        <v>44331</v>
      </c>
      <c r="U213" s="7">
        <f t="shared" si="46"/>
        <v>44.331000000000003</v>
      </c>
      <c r="V213" s="12">
        <f t="shared" si="58"/>
        <v>55.41375</v>
      </c>
      <c r="W213" s="12">
        <f t="shared" si="47"/>
        <v>5.5413749999999998E-2</v>
      </c>
      <c r="X213" s="12">
        <f t="shared" si="59"/>
        <v>2.7706874999999999E-2</v>
      </c>
    </row>
    <row r="214" spans="1:24" ht="15" customHeight="1" x14ac:dyDescent="0.2">
      <c r="A214" s="6" t="s">
        <v>884</v>
      </c>
      <c r="B214" s="3"/>
      <c r="C214" s="8"/>
      <c r="D214" s="4"/>
      <c r="E214" s="3"/>
      <c r="F214" s="8"/>
      <c r="G214" s="8"/>
      <c r="H214" s="3"/>
      <c r="I214" s="8"/>
      <c r="J214" s="8"/>
      <c r="K214" s="3"/>
      <c r="L214" s="8"/>
      <c r="M214" s="8"/>
      <c r="N214" s="3"/>
      <c r="Q214" s="3"/>
      <c r="T214" s="3"/>
      <c r="U214" s="8"/>
    </row>
    <row r="215" spans="1:24" ht="15" customHeight="1" x14ac:dyDescent="0.15">
      <c r="A215" s="7" t="s">
        <v>577</v>
      </c>
      <c r="B215" s="8">
        <v>1500</v>
      </c>
      <c r="C215" s="8">
        <f t="shared" si="60"/>
        <v>1.875</v>
      </c>
      <c r="D215" s="9" t="s">
        <v>146</v>
      </c>
      <c r="E215" s="8">
        <v>6000</v>
      </c>
      <c r="F215" s="8">
        <f t="shared" si="48"/>
        <v>7.5</v>
      </c>
      <c r="G215" s="8">
        <f t="shared" si="49"/>
        <v>3.75</v>
      </c>
      <c r="H215" s="8">
        <v>1500</v>
      </c>
      <c r="I215" s="8">
        <f t="shared" si="50"/>
        <v>1.875</v>
      </c>
      <c r="J215" s="8">
        <f t="shared" si="51"/>
        <v>0.9375</v>
      </c>
      <c r="K215" s="8">
        <v>0</v>
      </c>
      <c r="L215" s="8">
        <f t="shared" si="52"/>
        <v>0</v>
      </c>
      <c r="M215" s="8">
        <f t="shared" si="53"/>
        <v>0</v>
      </c>
      <c r="N215" s="8">
        <v>0</v>
      </c>
      <c r="O215" s="5">
        <f t="shared" si="54"/>
        <v>0</v>
      </c>
      <c r="P215" s="5">
        <f t="shared" si="55"/>
        <v>0</v>
      </c>
      <c r="Q215" s="8">
        <v>1.4</v>
      </c>
      <c r="R215" s="5">
        <f t="shared" si="56"/>
        <v>1.7499999999999998E-3</v>
      </c>
      <c r="S215" s="5">
        <f t="shared" si="57"/>
        <v>8.7499999999999991E-4</v>
      </c>
      <c r="T215" s="8">
        <v>1339</v>
      </c>
      <c r="U215" s="8">
        <f t="shared" si="46"/>
        <v>1.339</v>
      </c>
      <c r="V215" s="5">
        <f t="shared" si="58"/>
        <v>1.6737500000000001</v>
      </c>
      <c r="W215" s="5">
        <f t="shared" si="47"/>
        <v>1.6737500000000001E-3</v>
      </c>
      <c r="X215" s="5">
        <f t="shared" si="59"/>
        <v>8.3687500000000005E-4</v>
      </c>
    </row>
    <row r="216" spans="1:24" ht="15" customHeight="1" x14ac:dyDescent="0.15">
      <c r="A216" s="7" t="s">
        <v>578</v>
      </c>
      <c r="B216" s="8">
        <v>100</v>
      </c>
      <c r="C216" s="8">
        <f t="shared" si="60"/>
        <v>0.125</v>
      </c>
      <c r="D216" s="9" t="s">
        <v>579</v>
      </c>
      <c r="E216" s="8">
        <v>399</v>
      </c>
      <c r="F216" s="8">
        <f t="shared" si="48"/>
        <v>0.49875000000000003</v>
      </c>
      <c r="G216" s="8">
        <f t="shared" si="49"/>
        <v>0.24937500000000001</v>
      </c>
      <c r="H216" s="8">
        <v>100</v>
      </c>
      <c r="I216" s="8">
        <f t="shared" si="50"/>
        <v>0.125</v>
      </c>
      <c r="J216" s="8">
        <f t="shared" si="51"/>
        <v>6.25E-2</v>
      </c>
      <c r="K216" s="8">
        <v>0</v>
      </c>
      <c r="L216" s="8">
        <f t="shared" si="52"/>
        <v>0</v>
      </c>
      <c r="M216" s="8">
        <f t="shared" si="53"/>
        <v>0</v>
      </c>
      <c r="N216" s="8">
        <v>0</v>
      </c>
      <c r="O216" s="5">
        <f t="shared" si="54"/>
        <v>0</v>
      </c>
      <c r="P216" s="5">
        <f t="shared" si="55"/>
        <v>0</v>
      </c>
      <c r="Q216" s="8">
        <v>3.2000000000000001E-2</v>
      </c>
      <c r="R216" s="5">
        <f t="shared" si="56"/>
        <v>4.0000000000000003E-5</v>
      </c>
      <c r="S216" s="5">
        <f t="shared" si="57"/>
        <v>2.0000000000000002E-5</v>
      </c>
      <c r="T216" s="8">
        <v>89</v>
      </c>
      <c r="U216" s="8">
        <f t="shared" si="46"/>
        <v>8.8999999999999996E-2</v>
      </c>
      <c r="V216" s="5">
        <f t="shared" si="58"/>
        <v>0.11125</v>
      </c>
      <c r="W216" s="5">
        <f t="shared" si="47"/>
        <v>1.1125000000000001E-4</v>
      </c>
      <c r="X216" s="5">
        <f t="shared" si="59"/>
        <v>5.5625000000000004E-5</v>
      </c>
    </row>
    <row r="217" spans="1:24" ht="15" customHeight="1" x14ac:dyDescent="0.15">
      <c r="A217" s="7" t="s">
        <v>178</v>
      </c>
      <c r="B217" s="8">
        <v>2400</v>
      </c>
      <c r="C217" s="8">
        <f t="shared" si="60"/>
        <v>3</v>
      </c>
      <c r="D217" s="9" t="s">
        <v>617</v>
      </c>
      <c r="E217" s="8">
        <v>9272</v>
      </c>
      <c r="F217" s="8">
        <f t="shared" si="48"/>
        <v>11.59</v>
      </c>
      <c r="G217" s="8">
        <f t="shared" si="49"/>
        <v>5.7949999999999999</v>
      </c>
      <c r="H217" s="8">
        <v>2316</v>
      </c>
      <c r="I217" s="8">
        <f t="shared" si="50"/>
        <v>2.895</v>
      </c>
      <c r="J217" s="8">
        <f t="shared" si="51"/>
        <v>1.4475</v>
      </c>
      <c r="K217" s="8">
        <v>2.4</v>
      </c>
      <c r="L217" s="8">
        <f t="shared" si="52"/>
        <v>3.0000000000000001E-3</v>
      </c>
      <c r="M217" s="8">
        <f t="shared" si="53"/>
        <v>1.5E-3</v>
      </c>
      <c r="N217" s="8">
        <v>0</v>
      </c>
      <c r="O217" s="5">
        <f t="shared" si="54"/>
        <v>0</v>
      </c>
      <c r="P217" s="5">
        <f t="shared" si="55"/>
        <v>0</v>
      </c>
      <c r="Q217" s="8">
        <v>0.76800000000000002</v>
      </c>
      <c r="R217" s="5">
        <f t="shared" si="56"/>
        <v>9.6000000000000002E-4</v>
      </c>
      <c r="S217" s="5">
        <f t="shared" si="57"/>
        <v>4.8000000000000001E-4</v>
      </c>
      <c r="T217" s="8">
        <v>2142</v>
      </c>
      <c r="U217" s="8">
        <f t="shared" si="46"/>
        <v>2.1419999999999999</v>
      </c>
      <c r="V217" s="5">
        <f t="shared" si="58"/>
        <v>2.6775000000000002</v>
      </c>
      <c r="W217" s="5">
        <f t="shared" si="47"/>
        <v>2.6775000000000002E-3</v>
      </c>
      <c r="X217" s="5">
        <f t="shared" si="59"/>
        <v>1.3387500000000001E-3</v>
      </c>
    </row>
    <row r="218" spans="1:24" s="12" customFormat="1" ht="15" customHeight="1" x14ac:dyDescent="0.2">
      <c r="A218" s="10"/>
      <c r="B218" s="10"/>
      <c r="C218" s="7"/>
      <c r="D218" s="11" t="s">
        <v>11</v>
      </c>
      <c r="E218" s="7">
        <v>15671</v>
      </c>
      <c r="F218" s="7">
        <f t="shared" si="48"/>
        <v>19.588750000000001</v>
      </c>
      <c r="G218" s="7">
        <f t="shared" si="49"/>
        <v>9.7943750000000005</v>
      </c>
      <c r="H218" s="7">
        <v>3915</v>
      </c>
      <c r="I218" s="7">
        <f t="shared" si="50"/>
        <v>4.8937499999999998</v>
      </c>
      <c r="J218" s="7">
        <f t="shared" si="51"/>
        <v>2.4468749999999999</v>
      </c>
      <c r="K218" s="7">
        <v>2.4</v>
      </c>
      <c r="L218" s="7">
        <f t="shared" si="52"/>
        <v>3.0000000000000001E-3</v>
      </c>
      <c r="M218" s="7">
        <f t="shared" si="53"/>
        <v>1.5E-3</v>
      </c>
      <c r="N218" s="7">
        <v>0</v>
      </c>
      <c r="O218" s="12">
        <f t="shared" si="54"/>
        <v>0</v>
      </c>
      <c r="P218" s="12">
        <f t="shared" si="55"/>
        <v>0</v>
      </c>
      <c r="Q218" s="7">
        <v>2.2000000000000002</v>
      </c>
      <c r="R218" s="12">
        <f t="shared" si="56"/>
        <v>2.7500000000000003E-3</v>
      </c>
      <c r="S218" s="12">
        <f t="shared" si="57"/>
        <v>1.3750000000000001E-3</v>
      </c>
      <c r="T218" s="7">
        <v>3570</v>
      </c>
      <c r="U218" s="7">
        <f t="shared" si="46"/>
        <v>3.57</v>
      </c>
      <c r="V218" s="12">
        <f t="shared" si="58"/>
        <v>4.4625000000000004</v>
      </c>
      <c r="W218" s="12">
        <f t="shared" si="47"/>
        <v>4.4625000000000003E-3</v>
      </c>
      <c r="X218" s="12">
        <f t="shared" si="59"/>
        <v>2.2312500000000002E-3</v>
      </c>
    </row>
    <row r="219" spans="1:24" ht="15" customHeight="1" x14ac:dyDescent="0.2">
      <c r="A219" s="6" t="s">
        <v>885</v>
      </c>
      <c r="B219" s="3"/>
      <c r="C219" s="8"/>
      <c r="D219" s="4"/>
      <c r="E219" s="3"/>
      <c r="F219" s="8"/>
      <c r="G219" s="8"/>
      <c r="H219" s="3"/>
      <c r="I219" s="8"/>
      <c r="J219" s="8"/>
      <c r="K219" s="3"/>
      <c r="L219" s="8"/>
      <c r="M219" s="8"/>
      <c r="N219" s="3"/>
      <c r="Q219" s="3"/>
      <c r="T219" s="3"/>
      <c r="U219" s="8"/>
    </row>
    <row r="220" spans="1:24" s="12" customFormat="1" ht="15" customHeight="1" x14ac:dyDescent="0.2">
      <c r="A220" s="10"/>
      <c r="B220" s="10"/>
      <c r="C220" s="7"/>
      <c r="D220" s="11" t="s">
        <v>11</v>
      </c>
      <c r="E220" s="10">
        <v>0</v>
      </c>
      <c r="F220" s="7">
        <v>0</v>
      </c>
      <c r="G220" s="7">
        <f t="shared" si="49"/>
        <v>0</v>
      </c>
      <c r="H220" s="10">
        <v>0</v>
      </c>
      <c r="I220" s="7">
        <v>0</v>
      </c>
      <c r="J220" s="7">
        <f t="shared" si="51"/>
        <v>0</v>
      </c>
      <c r="K220" s="10">
        <v>0</v>
      </c>
      <c r="L220" s="7">
        <v>0</v>
      </c>
      <c r="M220" s="7">
        <f t="shared" si="53"/>
        <v>0</v>
      </c>
      <c r="N220" s="10">
        <v>0</v>
      </c>
      <c r="O220" s="12">
        <v>0</v>
      </c>
      <c r="P220" s="12">
        <f t="shared" si="55"/>
        <v>0</v>
      </c>
      <c r="Q220" s="10">
        <v>0</v>
      </c>
      <c r="R220" s="12">
        <v>0</v>
      </c>
      <c r="S220" s="12">
        <f t="shared" si="57"/>
        <v>0</v>
      </c>
      <c r="T220" s="10">
        <v>0</v>
      </c>
      <c r="U220" s="7">
        <v>0</v>
      </c>
      <c r="V220" s="12">
        <v>0</v>
      </c>
      <c r="W220" s="12">
        <v>0</v>
      </c>
      <c r="X220" s="12">
        <f t="shared" si="59"/>
        <v>0</v>
      </c>
    </row>
    <row r="221" spans="1:24" ht="15" customHeight="1" x14ac:dyDescent="0.2">
      <c r="A221" s="6" t="s">
        <v>886</v>
      </c>
      <c r="B221" s="3"/>
      <c r="C221" s="8"/>
      <c r="D221" s="4"/>
      <c r="E221" s="3"/>
      <c r="F221" s="8"/>
      <c r="G221" s="8"/>
      <c r="H221" s="3"/>
      <c r="I221" s="8"/>
      <c r="J221" s="8"/>
      <c r="K221" s="3"/>
      <c r="L221" s="8"/>
      <c r="M221" s="8"/>
      <c r="N221" s="3"/>
      <c r="Q221" s="3"/>
      <c r="T221" s="3"/>
      <c r="U221" s="8"/>
    </row>
    <row r="222" spans="1:24" s="12" customFormat="1" ht="15" customHeight="1" x14ac:dyDescent="0.2">
      <c r="A222" s="10"/>
      <c r="B222" s="10"/>
      <c r="C222" s="7"/>
      <c r="D222" s="11" t="s">
        <v>11</v>
      </c>
      <c r="E222" s="10">
        <v>0</v>
      </c>
      <c r="F222" s="7">
        <v>0</v>
      </c>
      <c r="G222" s="7">
        <f t="shared" si="49"/>
        <v>0</v>
      </c>
      <c r="H222" s="10">
        <v>0</v>
      </c>
      <c r="I222" s="7">
        <v>0</v>
      </c>
      <c r="J222" s="7">
        <f t="shared" si="51"/>
        <v>0</v>
      </c>
      <c r="K222" s="10">
        <v>0</v>
      </c>
      <c r="L222" s="7">
        <v>0</v>
      </c>
      <c r="M222" s="7">
        <f t="shared" si="53"/>
        <v>0</v>
      </c>
      <c r="N222" s="10">
        <v>0</v>
      </c>
      <c r="O222" s="12">
        <v>0</v>
      </c>
      <c r="P222" s="12">
        <f t="shared" si="55"/>
        <v>0</v>
      </c>
      <c r="Q222" s="10">
        <v>0</v>
      </c>
      <c r="R222" s="12">
        <v>0</v>
      </c>
      <c r="S222" s="12">
        <f t="shared" si="57"/>
        <v>0</v>
      </c>
      <c r="T222" s="10">
        <v>0</v>
      </c>
      <c r="U222" s="7">
        <v>0</v>
      </c>
      <c r="V222" s="12">
        <v>0</v>
      </c>
      <c r="W222" s="12">
        <v>0</v>
      </c>
      <c r="X222" s="12">
        <f t="shared" si="59"/>
        <v>0</v>
      </c>
    </row>
    <row r="223" spans="1:24" ht="15" customHeight="1" x14ac:dyDescent="0.2">
      <c r="A223" s="6" t="s">
        <v>887</v>
      </c>
      <c r="B223" s="3"/>
      <c r="C223" s="8"/>
      <c r="D223" s="4"/>
      <c r="E223" s="3"/>
      <c r="F223" s="8"/>
      <c r="G223" s="8"/>
      <c r="H223" s="3"/>
      <c r="I223" s="8"/>
      <c r="J223" s="8"/>
      <c r="K223" s="3"/>
      <c r="L223" s="8"/>
      <c r="M223" s="8"/>
      <c r="N223" s="3"/>
      <c r="Q223" s="3"/>
      <c r="T223" s="3"/>
      <c r="U223" s="8"/>
    </row>
    <row r="224" spans="1:24" s="12" customFormat="1" ht="15" customHeight="1" x14ac:dyDescent="0.2">
      <c r="A224" s="10"/>
      <c r="B224" s="10"/>
      <c r="C224" s="7"/>
      <c r="D224" s="11" t="s">
        <v>11</v>
      </c>
      <c r="E224" s="10">
        <v>0</v>
      </c>
      <c r="F224" s="7">
        <v>0</v>
      </c>
      <c r="G224" s="7">
        <f t="shared" si="49"/>
        <v>0</v>
      </c>
      <c r="H224" s="10">
        <v>0</v>
      </c>
      <c r="I224" s="7">
        <v>0</v>
      </c>
      <c r="J224" s="7">
        <f t="shared" si="51"/>
        <v>0</v>
      </c>
      <c r="K224" s="10">
        <v>0</v>
      </c>
      <c r="L224" s="7">
        <v>0</v>
      </c>
      <c r="M224" s="7">
        <f t="shared" si="53"/>
        <v>0</v>
      </c>
      <c r="N224" s="10">
        <v>0</v>
      </c>
      <c r="O224" s="12">
        <v>0</v>
      </c>
      <c r="P224" s="12">
        <f t="shared" si="55"/>
        <v>0</v>
      </c>
      <c r="Q224" s="10">
        <v>0</v>
      </c>
      <c r="R224" s="12">
        <v>0</v>
      </c>
      <c r="S224" s="12">
        <f t="shared" si="57"/>
        <v>0</v>
      </c>
      <c r="T224" s="10">
        <v>0</v>
      </c>
      <c r="U224" s="7">
        <v>0</v>
      </c>
      <c r="V224" s="12">
        <v>0</v>
      </c>
      <c r="W224" s="12">
        <v>0</v>
      </c>
      <c r="X224" s="12">
        <f t="shared" si="59"/>
        <v>0</v>
      </c>
    </row>
    <row r="225" spans="1:24" ht="15" customHeight="1" x14ac:dyDescent="0.2">
      <c r="A225" s="6" t="s">
        <v>888</v>
      </c>
      <c r="B225" s="3"/>
      <c r="C225" s="8"/>
      <c r="D225" s="4"/>
      <c r="E225" s="3"/>
      <c r="F225" s="8"/>
      <c r="G225" s="8"/>
      <c r="H225" s="3"/>
      <c r="I225" s="8"/>
      <c r="J225" s="8"/>
      <c r="K225" s="3"/>
      <c r="L225" s="8"/>
      <c r="M225" s="8"/>
      <c r="N225" s="3"/>
      <c r="Q225" s="3"/>
      <c r="T225" s="3"/>
      <c r="U225" s="8"/>
    </row>
    <row r="226" spans="1:24" s="12" customFormat="1" ht="15" customHeight="1" x14ac:dyDescent="0.2">
      <c r="A226" s="10"/>
      <c r="B226" s="10"/>
      <c r="C226" s="7"/>
      <c r="D226" s="11" t="s">
        <v>11</v>
      </c>
      <c r="E226" s="10">
        <v>0</v>
      </c>
      <c r="F226" s="7">
        <v>0</v>
      </c>
      <c r="G226" s="7">
        <f t="shared" si="49"/>
        <v>0</v>
      </c>
      <c r="H226" s="10">
        <v>0</v>
      </c>
      <c r="I226" s="7">
        <v>0</v>
      </c>
      <c r="J226" s="7">
        <f t="shared" si="51"/>
        <v>0</v>
      </c>
      <c r="K226" s="10">
        <v>0</v>
      </c>
      <c r="L226" s="7">
        <v>0</v>
      </c>
      <c r="M226" s="7">
        <f t="shared" si="53"/>
        <v>0</v>
      </c>
      <c r="N226" s="10">
        <v>0</v>
      </c>
      <c r="O226" s="12">
        <v>0</v>
      </c>
      <c r="P226" s="12">
        <f t="shared" si="55"/>
        <v>0</v>
      </c>
      <c r="Q226" s="10">
        <v>0</v>
      </c>
      <c r="R226" s="12">
        <v>0</v>
      </c>
      <c r="S226" s="12">
        <f t="shared" si="57"/>
        <v>0</v>
      </c>
      <c r="T226" s="10">
        <v>0</v>
      </c>
      <c r="U226" s="7">
        <v>0</v>
      </c>
      <c r="V226" s="12">
        <v>0</v>
      </c>
      <c r="W226" s="12">
        <v>0</v>
      </c>
      <c r="X226" s="12">
        <f t="shared" si="59"/>
        <v>0</v>
      </c>
    </row>
    <row r="227" spans="1:24" ht="15" customHeight="1" x14ac:dyDescent="0.2">
      <c r="A227" s="6" t="s">
        <v>889</v>
      </c>
      <c r="B227" s="3"/>
      <c r="C227" s="8"/>
      <c r="D227" s="4"/>
      <c r="E227" s="3"/>
      <c r="F227" s="8"/>
      <c r="G227" s="8"/>
      <c r="H227" s="3"/>
      <c r="I227" s="8"/>
      <c r="J227" s="8"/>
      <c r="K227" s="3"/>
      <c r="L227" s="8"/>
      <c r="M227" s="8"/>
      <c r="N227" s="3"/>
      <c r="Q227" s="3"/>
      <c r="T227" s="3"/>
      <c r="U227" s="8"/>
    </row>
    <row r="228" spans="1:24" ht="15" customHeight="1" x14ac:dyDescent="0.15">
      <c r="A228" s="7" t="s">
        <v>664</v>
      </c>
      <c r="B228" s="8">
        <v>1350</v>
      </c>
      <c r="C228" s="8">
        <f t="shared" si="60"/>
        <v>1.6875</v>
      </c>
      <c r="D228" s="9" t="s">
        <v>665</v>
      </c>
      <c r="E228" s="8">
        <v>679</v>
      </c>
      <c r="F228" s="8">
        <f t="shared" si="48"/>
        <v>0.84875</v>
      </c>
      <c r="G228" s="8">
        <f t="shared" si="49"/>
        <v>0.424375</v>
      </c>
      <c r="H228" s="8">
        <v>41</v>
      </c>
      <c r="I228" s="8">
        <f t="shared" si="50"/>
        <v>5.1249999999999997E-2</v>
      </c>
      <c r="J228" s="8">
        <f t="shared" si="51"/>
        <v>2.5624999999999998E-2</v>
      </c>
      <c r="K228" s="8">
        <v>108</v>
      </c>
      <c r="L228" s="8">
        <f t="shared" si="52"/>
        <v>0.13500000000000001</v>
      </c>
      <c r="M228" s="8">
        <f t="shared" si="53"/>
        <v>6.7500000000000004E-2</v>
      </c>
      <c r="N228" s="8">
        <v>9.5</v>
      </c>
      <c r="O228" s="5">
        <f t="shared" si="54"/>
        <v>1.1875E-2</v>
      </c>
      <c r="P228" s="5">
        <f t="shared" si="55"/>
        <v>5.9375000000000001E-3</v>
      </c>
      <c r="Q228" s="8">
        <v>16</v>
      </c>
      <c r="R228" s="5">
        <f t="shared" si="56"/>
        <v>0.02</v>
      </c>
      <c r="S228" s="5">
        <f t="shared" si="57"/>
        <v>0.01</v>
      </c>
      <c r="T228" s="8">
        <v>0</v>
      </c>
      <c r="U228" s="8">
        <f t="shared" si="46"/>
        <v>0</v>
      </c>
      <c r="V228" s="5">
        <f t="shared" si="58"/>
        <v>0</v>
      </c>
      <c r="W228" s="5">
        <f t="shared" si="47"/>
        <v>0</v>
      </c>
      <c r="X228" s="5">
        <f t="shared" si="59"/>
        <v>0</v>
      </c>
    </row>
    <row r="229" spans="1:24" ht="15" customHeight="1" x14ac:dyDescent="0.15">
      <c r="A229" s="7" t="s">
        <v>662</v>
      </c>
      <c r="B229" s="8">
        <v>533</v>
      </c>
      <c r="C229" s="8">
        <f t="shared" si="60"/>
        <v>0.66625000000000001</v>
      </c>
      <c r="D229" s="9" t="s">
        <v>663</v>
      </c>
      <c r="E229" s="8">
        <v>131</v>
      </c>
      <c r="F229" s="8">
        <f t="shared" si="48"/>
        <v>0.16375000000000001</v>
      </c>
      <c r="G229" s="8">
        <f t="shared" si="49"/>
        <v>8.1875000000000003E-2</v>
      </c>
      <c r="H229" s="8">
        <v>17.600000000000001</v>
      </c>
      <c r="I229" s="8">
        <f t="shared" si="50"/>
        <v>2.2000000000000002E-2</v>
      </c>
      <c r="J229" s="8">
        <f t="shared" si="51"/>
        <v>1.1000000000000001E-2</v>
      </c>
      <c r="K229" s="8">
        <v>4.3</v>
      </c>
      <c r="L229" s="8">
        <f t="shared" si="52"/>
        <v>5.3749999999999996E-3</v>
      </c>
      <c r="M229" s="8">
        <f t="shared" si="53"/>
        <v>2.6874999999999998E-3</v>
      </c>
      <c r="N229" s="8">
        <v>4.8</v>
      </c>
      <c r="O229" s="5">
        <f t="shared" si="54"/>
        <v>6.0000000000000001E-3</v>
      </c>
      <c r="P229" s="5">
        <f t="shared" si="55"/>
        <v>3.0000000000000001E-3</v>
      </c>
      <c r="Q229" s="8">
        <v>6.3</v>
      </c>
      <c r="R229" s="5">
        <f t="shared" si="56"/>
        <v>7.8750000000000001E-3</v>
      </c>
      <c r="S229" s="5">
        <f t="shared" si="57"/>
        <v>3.9375E-3</v>
      </c>
      <c r="T229" s="8">
        <v>0</v>
      </c>
      <c r="U229" s="8">
        <f t="shared" si="46"/>
        <v>0</v>
      </c>
      <c r="V229" s="5">
        <f t="shared" si="58"/>
        <v>0</v>
      </c>
      <c r="W229" s="5">
        <f t="shared" si="47"/>
        <v>0</v>
      </c>
      <c r="X229" s="5">
        <f t="shared" si="59"/>
        <v>0</v>
      </c>
    </row>
    <row r="230" spans="1:24" s="12" customFormat="1" ht="15" customHeight="1" x14ac:dyDescent="0.2">
      <c r="A230" s="10"/>
      <c r="B230" s="10"/>
      <c r="C230" s="7"/>
      <c r="D230" s="11" t="s">
        <v>11</v>
      </c>
      <c r="E230" s="7">
        <v>810</v>
      </c>
      <c r="F230" s="7">
        <f t="shared" si="48"/>
        <v>1.0125</v>
      </c>
      <c r="G230" s="7">
        <f t="shared" si="49"/>
        <v>0.50624999999999998</v>
      </c>
      <c r="H230" s="7">
        <v>58</v>
      </c>
      <c r="I230" s="7">
        <f t="shared" si="50"/>
        <v>7.2499999999999995E-2</v>
      </c>
      <c r="J230" s="7">
        <f t="shared" si="51"/>
        <v>3.6249999999999998E-2</v>
      </c>
      <c r="K230" s="7">
        <v>112</v>
      </c>
      <c r="L230" s="7">
        <f t="shared" si="52"/>
        <v>0.14000000000000001</v>
      </c>
      <c r="M230" s="7">
        <f t="shared" si="53"/>
        <v>7.0000000000000007E-2</v>
      </c>
      <c r="N230" s="7">
        <v>14.2</v>
      </c>
      <c r="O230" s="12">
        <f t="shared" si="54"/>
        <v>1.7749999999999998E-2</v>
      </c>
      <c r="P230" s="12">
        <f t="shared" si="55"/>
        <v>8.8749999999999992E-3</v>
      </c>
      <c r="Q230" s="7">
        <v>22.3</v>
      </c>
      <c r="R230" s="12">
        <f t="shared" si="56"/>
        <v>2.7875E-2</v>
      </c>
      <c r="S230" s="12">
        <f t="shared" si="57"/>
        <v>1.39375E-2</v>
      </c>
      <c r="T230" s="7">
        <v>0</v>
      </c>
      <c r="U230" s="7">
        <f t="shared" si="46"/>
        <v>0</v>
      </c>
      <c r="V230" s="12">
        <f t="shared" si="58"/>
        <v>0</v>
      </c>
      <c r="W230" s="12">
        <f t="shared" si="47"/>
        <v>0</v>
      </c>
      <c r="X230" s="12">
        <f t="shared" si="59"/>
        <v>0</v>
      </c>
    </row>
    <row r="231" spans="1:24" ht="15" customHeight="1" x14ac:dyDescent="0.2">
      <c r="A231" s="6" t="s">
        <v>125</v>
      </c>
      <c r="B231" s="3"/>
      <c r="C231" s="8"/>
      <c r="D231" s="4"/>
      <c r="E231" s="3"/>
      <c r="F231" s="8"/>
      <c r="G231" s="8"/>
      <c r="H231" s="3"/>
      <c r="I231" s="8"/>
      <c r="J231" s="8"/>
      <c r="K231" s="3"/>
      <c r="L231" s="8"/>
      <c r="M231" s="8"/>
      <c r="N231" s="3"/>
      <c r="Q231" s="3"/>
      <c r="T231" s="3"/>
      <c r="U231" s="8"/>
    </row>
    <row r="232" spans="1:24" ht="15" customHeight="1" x14ac:dyDescent="0.15">
      <c r="A232" s="7" t="s">
        <v>135</v>
      </c>
      <c r="B232" s="8">
        <v>175</v>
      </c>
      <c r="C232" s="8">
        <f t="shared" si="60"/>
        <v>0.21875</v>
      </c>
      <c r="D232" s="9" t="s">
        <v>505</v>
      </c>
      <c r="E232" s="8">
        <v>60</v>
      </c>
      <c r="F232" s="8">
        <f t="shared" si="48"/>
        <v>7.4999999999999997E-2</v>
      </c>
      <c r="G232" s="8">
        <f t="shared" si="49"/>
        <v>3.7499999999999999E-2</v>
      </c>
      <c r="H232" s="8">
        <v>4.7</v>
      </c>
      <c r="I232" s="8">
        <f t="shared" si="50"/>
        <v>5.875E-3</v>
      </c>
      <c r="J232" s="8">
        <f t="shared" si="51"/>
        <v>2.9375E-3</v>
      </c>
      <c r="K232" s="8">
        <v>5.3</v>
      </c>
      <c r="L232" s="8">
        <f t="shared" si="52"/>
        <v>6.6249999999999998E-3</v>
      </c>
      <c r="M232" s="8">
        <f t="shared" si="53"/>
        <v>3.3124999999999999E-3</v>
      </c>
      <c r="N232" s="8">
        <v>2.2999999999999998</v>
      </c>
      <c r="O232" s="5">
        <f t="shared" si="54"/>
        <v>2.875E-3</v>
      </c>
      <c r="P232" s="5">
        <f t="shared" si="55"/>
        <v>1.4375E-3</v>
      </c>
      <c r="Q232" s="8">
        <v>0.16689999999999999</v>
      </c>
      <c r="R232" s="5">
        <f t="shared" si="56"/>
        <v>2.0862499999999999E-4</v>
      </c>
      <c r="S232" s="5">
        <f t="shared" si="57"/>
        <v>1.0431249999999999E-4</v>
      </c>
      <c r="T232" s="8">
        <v>0</v>
      </c>
      <c r="U232" s="8">
        <f t="shared" si="46"/>
        <v>0</v>
      </c>
      <c r="V232" s="5">
        <f t="shared" si="58"/>
        <v>0</v>
      </c>
      <c r="W232" s="5">
        <f t="shared" si="47"/>
        <v>0</v>
      </c>
      <c r="X232" s="5">
        <f t="shared" si="59"/>
        <v>0</v>
      </c>
    </row>
    <row r="233" spans="1:24" ht="15" customHeight="1" x14ac:dyDescent="0.15">
      <c r="A233" s="7" t="s">
        <v>138</v>
      </c>
      <c r="B233" s="8">
        <v>15</v>
      </c>
      <c r="C233" s="8">
        <f t="shared" si="60"/>
        <v>1.8749999999999999E-2</v>
      </c>
      <c r="D233" s="9" t="s">
        <v>291</v>
      </c>
      <c r="E233" s="8">
        <v>3.8</v>
      </c>
      <c r="F233" s="8">
        <f t="shared" si="48"/>
        <v>4.7499999999999999E-3</v>
      </c>
      <c r="G233" s="8">
        <f t="shared" si="49"/>
        <v>2.3749999999999999E-3</v>
      </c>
      <c r="H233" s="8">
        <v>0.13200000000000001</v>
      </c>
      <c r="I233" s="8">
        <f t="shared" si="50"/>
        <v>1.65E-4</v>
      </c>
      <c r="J233" s="8">
        <f t="shared" si="51"/>
        <v>8.25E-5</v>
      </c>
      <c r="K233" s="8">
        <v>0.55500000000000005</v>
      </c>
      <c r="L233" s="8">
        <f t="shared" si="52"/>
        <v>6.9375000000000003E-4</v>
      </c>
      <c r="M233" s="8">
        <f t="shared" si="53"/>
        <v>3.4687500000000002E-4</v>
      </c>
      <c r="N233" s="8">
        <v>0.12</v>
      </c>
      <c r="O233" s="5">
        <f t="shared" si="54"/>
        <v>1.4999999999999999E-4</v>
      </c>
      <c r="P233" s="5">
        <f t="shared" si="55"/>
        <v>7.4999999999999993E-5</v>
      </c>
      <c r="Q233" s="8">
        <v>1.43E-2</v>
      </c>
      <c r="R233" s="5">
        <f t="shared" si="56"/>
        <v>1.7875000000000001E-5</v>
      </c>
      <c r="S233" s="5">
        <f t="shared" si="57"/>
        <v>8.9375000000000004E-6</v>
      </c>
      <c r="T233" s="8">
        <v>0</v>
      </c>
      <c r="U233" s="8">
        <f t="shared" si="46"/>
        <v>0</v>
      </c>
      <c r="V233" s="5">
        <f t="shared" si="58"/>
        <v>0</v>
      </c>
      <c r="W233" s="5">
        <f t="shared" si="47"/>
        <v>0</v>
      </c>
      <c r="X233" s="5">
        <f t="shared" si="59"/>
        <v>0</v>
      </c>
    </row>
    <row r="234" spans="1:24" ht="15" customHeight="1" x14ac:dyDescent="0.15">
      <c r="A234" s="7" t="s">
        <v>139</v>
      </c>
      <c r="B234" s="8">
        <v>75</v>
      </c>
      <c r="C234" s="8">
        <f t="shared" si="60"/>
        <v>9.375E-2</v>
      </c>
      <c r="D234" s="9" t="s">
        <v>131</v>
      </c>
      <c r="E234" s="8">
        <v>13.2</v>
      </c>
      <c r="F234" s="8">
        <f t="shared" si="48"/>
        <v>1.6500000000000001E-2</v>
      </c>
      <c r="G234" s="8">
        <f t="shared" si="49"/>
        <v>8.2500000000000004E-3</v>
      </c>
      <c r="H234" s="8">
        <v>0.87749999999999995</v>
      </c>
      <c r="I234" s="8">
        <f t="shared" si="50"/>
        <v>1.096875E-3</v>
      </c>
      <c r="J234" s="8">
        <f t="shared" si="51"/>
        <v>5.4843749999999999E-4</v>
      </c>
      <c r="K234" s="8">
        <v>1.6</v>
      </c>
      <c r="L234" s="8">
        <f t="shared" si="52"/>
        <v>2E-3</v>
      </c>
      <c r="M234" s="8">
        <f t="shared" si="53"/>
        <v>1E-3</v>
      </c>
      <c r="N234" s="8">
        <v>0.375</v>
      </c>
      <c r="O234" s="5">
        <f t="shared" si="54"/>
        <v>4.6874999999999998E-4</v>
      </c>
      <c r="P234" s="5">
        <f t="shared" si="55"/>
        <v>2.3437499999999999E-4</v>
      </c>
      <c r="Q234" s="8">
        <v>9.1800000000000007E-2</v>
      </c>
      <c r="R234" s="5">
        <f t="shared" si="56"/>
        <v>1.1475000000000001E-4</v>
      </c>
      <c r="S234" s="5">
        <f t="shared" si="57"/>
        <v>5.7375000000000005E-5</v>
      </c>
      <c r="T234" s="8">
        <v>621</v>
      </c>
      <c r="U234" s="8">
        <f t="shared" si="46"/>
        <v>0.621</v>
      </c>
      <c r="V234" s="5">
        <f t="shared" si="58"/>
        <v>0.77625</v>
      </c>
      <c r="W234" s="5">
        <f t="shared" si="47"/>
        <v>7.7625000000000003E-4</v>
      </c>
      <c r="X234" s="5">
        <f t="shared" si="59"/>
        <v>3.8812500000000002E-4</v>
      </c>
    </row>
    <row r="235" spans="1:24" ht="15" customHeight="1" x14ac:dyDescent="0.15">
      <c r="A235" s="7" t="s">
        <v>140</v>
      </c>
      <c r="B235" s="8">
        <v>60</v>
      </c>
      <c r="C235" s="8">
        <f t="shared" si="60"/>
        <v>7.4999999999999997E-2</v>
      </c>
      <c r="D235" s="9" t="s">
        <v>506</v>
      </c>
      <c r="E235" s="8">
        <v>16.3</v>
      </c>
      <c r="F235" s="8">
        <f t="shared" si="48"/>
        <v>2.0375000000000001E-2</v>
      </c>
      <c r="G235" s="8">
        <f t="shared" si="49"/>
        <v>1.01875E-2</v>
      </c>
      <c r="H235" s="8">
        <v>1.1000000000000001</v>
      </c>
      <c r="I235" s="8">
        <f t="shared" si="50"/>
        <v>1.3750000000000001E-3</v>
      </c>
      <c r="J235" s="8">
        <f t="shared" si="51"/>
        <v>6.8750000000000007E-4</v>
      </c>
      <c r="K235" s="8">
        <v>2</v>
      </c>
      <c r="L235" s="8">
        <f t="shared" si="52"/>
        <v>2.5000000000000001E-3</v>
      </c>
      <c r="M235" s="8">
        <f t="shared" si="53"/>
        <v>1.25E-3</v>
      </c>
      <c r="N235" s="8">
        <v>0.42</v>
      </c>
      <c r="O235" s="5">
        <f t="shared" si="54"/>
        <v>5.2499999999999997E-4</v>
      </c>
      <c r="P235" s="5">
        <f t="shared" si="55"/>
        <v>2.6249999999999998E-4</v>
      </c>
      <c r="Q235" s="8">
        <v>6.0900000000000003E-2</v>
      </c>
      <c r="R235" s="5">
        <f t="shared" si="56"/>
        <v>7.6125000000000007E-5</v>
      </c>
      <c r="S235" s="5">
        <f t="shared" si="57"/>
        <v>3.8062500000000004E-5</v>
      </c>
      <c r="T235" s="8">
        <v>0</v>
      </c>
      <c r="U235" s="8">
        <f t="shared" si="46"/>
        <v>0</v>
      </c>
      <c r="V235" s="5">
        <f t="shared" si="58"/>
        <v>0</v>
      </c>
      <c r="W235" s="5">
        <f t="shared" si="47"/>
        <v>0</v>
      </c>
      <c r="X235" s="5">
        <f t="shared" si="59"/>
        <v>0</v>
      </c>
    </row>
    <row r="236" spans="1:24" s="12" customFormat="1" ht="15" customHeight="1" x14ac:dyDescent="0.2">
      <c r="A236" s="10"/>
      <c r="B236" s="10"/>
      <c r="C236" s="7"/>
      <c r="D236" s="11" t="s">
        <v>11</v>
      </c>
      <c r="E236" s="7">
        <v>93</v>
      </c>
      <c r="F236" s="7">
        <f t="shared" si="48"/>
        <v>0.11625000000000001</v>
      </c>
      <c r="G236" s="7">
        <f t="shared" si="49"/>
        <v>5.8125000000000003E-2</v>
      </c>
      <c r="H236" s="7">
        <v>6.8</v>
      </c>
      <c r="I236" s="7">
        <f t="shared" si="50"/>
        <v>8.5000000000000006E-3</v>
      </c>
      <c r="J236" s="7">
        <f t="shared" si="51"/>
        <v>4.2500000000000003E-3</v>
      </c>
      <c r="K236" s="7">
        <v>9.4</v>
      </c>
      <c r="L236" s="7">
        <f t="shared" si="52"/>
        <v>1.175E-2</v>
      </c>
      <c r="M236" s="7">
        <f t="shared" si="53"/>
        <v>5.875E-3</v>
      </c>
      <c r="N236" s="7">
        <v>3.2</v>
      </c>
      <c r="O236" s="12">
        <f t="shared" si="54"/>
        <v>4.0000000000000001E-3</v>
      </c>
      <c r="P236" s="12">
        <f t="shared" si="55"/>
        <v>2E-3</v>
      </c>
      <c r="Q236" s="7">
        <v>0.33379999999999999</v>
      </c>
      <c r="R236" s="12">
        <f t="shared" si="56"/>
        <v>4.1724999999999998E-4</v>
      </c>
      <c r="S236" s="12">
        <f t="shared" si="57"/>
        <v>2.0862499999999999E-4</v>
      </c>
      <c r="T236" s="7">
        <v>621</v>
      </c>
      <c r="U236" s="7">
        <f t="shared" si="46"/>
        <v>0.621</v>
      </c>
      <c r="V236" s="12">
        <f t="shared" si="58"/>
        <v>0.77625</v>
      </c>
      <c r="W236" s="12">
        <f t="shared" si="47"/>
        <v>7.7625000000000003E-4</v>
      </c>
      <c r="X236" s="12">
        <f t="shared" si="59"/>
        <v>3.8812500000000002E-4</v>
      </c>
    </row>
    <row r="237" spans="1:24" ht="15" customHeight="1" x14ac:dyDescent="0.2">
      <c r="A237" s="6" t="s">
        <v>144</v>
      </c>
      <c r="B237" s="3"/>
      <c r="C237" s="8"/>
      <c r="D237" s="4"/>
      <c r="E237" s="3"/>
      <c r="F237" s="8"/>
      <c r="G237" s="8"/>
      <c r="H237" s="3"/>
      <c r="I237" s="8"/>
      <c r="J237" s="8"/>
      <c r="K237" s="3"/>
      <c r="L237" s="8"/>
      <c r="M237" s="8"/>
      <c r="N237" s="3"/>
      <c r="Q237" s="3"/>
      <c r="T237" s="3"/>
      <c r="U237" s="8"/>
    </row>
    <row r="238" spans="1:24" ht="15" customHeight="1" x14ac:dyDescent="0.15">
      <c r="A238" s="7" t="s">
        <v>147</v>
      </c>
      <c r="B238" s="8">
        <v>1500</v>
      </c>
      <c r="C238" s="8">
        <f t="shared" si="60"/>
        <v>1.875</v>
      </c>
      <c r="D238" s="9" t="s">
        <v>507</v>
      </c>
      <c r="E238" s="8">
        <v>105</v>
      </c>
      <c r="F238" s="8">
        <f t="shared" si="48"/>
        <v>0.13125000000000001</v>
      </c>
      <c r="G238" s="8">
        <f t="shared" si="49"/>
        <v>6.5625000000000003E-2</v>
      </c>
      <c r="H238" s="8">
        <v>4.5</v>
      </c>
      <c r="I238" s="8">
        <f t="shared" si="50"/>
        <v>5.6249999999999998E-3</v>
      </c>
      <c r="J238" s="8">
        <f t="shared" si="51"/>
        <v>2.8124999999999999E-3</v>
      </c>
      <c r="K238" s="8">
        <v>15</v>
      </c>
      <c r="L238" s="8">
        <f t="shared" si="52"/>
        <v>1.8749999999999999E-2</v>
      </c>
      <c r="M238" s="8">
        <f t="shared" si="53"/>
        <v>9.3749999999999997E-3</v>
      </c>
      <c r="N238" s="8">
        <v>3</v>
      </c>
      <c r="O238" s="5">
        <f t="shared" si="54"/>
        <v>3.7499999999999999E-3</v>
      </c>
      <c r="P238" s="5">
        <f t="shared" si="55"/>
        <v>1.8749999999999999E-3</v>
      </c>
      <c r="Q238" s="8">
        <v>0.40500000000000003</v>
      </c>
      <c r="R238" s="5">
        <f t="shared" si="56"/>
        <v>5.0625000000000008E-4</v>
      </c>
      <c r="S238" s="5">
        <f t="shared" si="57"/>
        <v>2.5312500000000004E-4</v>
      </c>
      <c r="T238" s="8">
        <v>918</v>
      </c>
      <c r="U238" s="8">
        <f t="shared" si="46"/>
        <v>0.91800000000000004</v>
      </c>
      <c r="V238" s="5">
        <f t="shared" si="58"/>
        <v>1.1475</v>
      </c>
      <c r="W238" s="5">
        <f t="shared" si="47"/>
        <v>1.1474999999999999E-3</v>
      </c>
      <c r="X238" s="5">
        <f t="shared" si="59"/>
        <v>5.7374999999999993E-4</v>
      </c>
    </row>
    <row r="239" spans="1:24" s="12" customFormat="1" ht="15" customHeight="1" x14ac:dyDescent="0.2">
      <c r="A239" s="10"/>
      <c r="B239" s="10"/>
      <c r="C239" s="7"/>
      <c r="D239" s="11" t="s">
        <v>11</v>
      </c>
      <c r="E239" s="7">
        <v>105</v>
      </c>
      <c r="F239" s="7">
        <f t="shared" si="48"/>
        <v>0.13125000000000001</v>
      </c>
      <c r="G239" s="7">
        <f t="shared" si="49"/>
        <v>6.5625000000000003E-2</v>
      </c>
      <c r="H239" s="7">
        <v>4.5</v>
      </c>
      <c r="I239" s="7">
        <f t="shared" si="50"/>
        <v>5.6249999999999998E-3</v>
      </c>
      <c r="J239" s="7">
        <f t="shared" si="51"/>
        <v>2.8124999999999999E-3</v>
      </c>
      <c r="K239" s="7">
        <v>15</v>
      </c>
      <c r="L239" s="7">
        <f t="shared" si="52"/>
        <v>1.8749999999999999E-2</v>
      </c>
      <c r="M239" s="7">
        <f t="shared" si="53"/>
        <v>9.3749999999999997E-3</v>
      </c>
      <c r="N239" s="7">
        <v>3</v>
      </c>
      <c r="O239" s="12">
        <f t="shared" si="54"/>
        <v>3.7499999999999999E-3</v>
      </c>
      <c r="P239" s="12">
        <f t="shared" si="55"/>
        <v>1.8749999999999999E-3</v>
      </c>
      <c r="Q239" s="7">
        <v>0.40500000000000003</v>
      </c>
      <c r="R239" s="12">
        <f t="shared" si="56"/>
        <v>5.0625000000000008E-4</v>
      </c>
      <c r="S239" s="12">
        <f t="shared" si="57"/>
        <v>2.5312500000000004E-4</v>
      </c>
      <c r="T239" s="7">
        <v>918</v>
      </c>
      <c r="U239" s="7">
        <f t="shared" si="46"/>
        <v>0.91800000000000004</v>
      </c>
      <c r="V239" s="12">
        <f t="shared" si="58"/>
        <v>1.1475</v>
      </c>
      <c r="W239" s="12">
        <f t="shared" si="47"/>
        <v>1.1474999999999999E-3</v>
      </c>
      <c r="X239" s="12">
        <f t="shared" si="59"/>
        <v>5.7374999999999993E-4</v>
      </c>
    </row>
    <row r="240" spans="1:24" ht="15" customHeight="1" x14ac:dyDescent="0.2">
      <c r="A240" s="6" t="s">
        <v>167</v>
      </c>
      <c r="B240" s="3"/>
      <c r="C240" s="8"/>
      <c r="D240" s="4"/>
      <c r="E240" s="3"/>
      <c r="F240" s="8"/>
      <c r="G240" s="8"/>
      <c r="H240" s="3"/>
      <c r="I240" s="8"/>
      <c r="J240" s="8"/>
      <c r="K240" s="3"/>
      <c r="L240" s="8"/>
      <c r="M240" s="8"/>
      <c r="N240" s="3"/>
      <c r="Q240" s="3"/>
      <c r="T240" s="3"/>
      <c r="U240" s="8"/>
    </row>
    <row r="241" spans="1:24" ht="15" customHeight="1" x14ac:dyDescent="0.15">
      <c r="A241" s="7" t="s">
        <v>542</v>
      </c>
      <c r="B241" s="8">
        <v>100</v>
      </c>
      <c r="C241" s="8">
        <f t="shared" si="60"/>
        <v>0.125</v>
      </c>
      <c r="D241" s="9" t="s">
        <v>543</v>
      </c>
      <c r="E241" s="8">
        <v>338</v>
      </c>
      <c r="F241" s="8">
        <f t="shared" si="48"/>
        <v>0.42249999999999999</v>
      </c>
      <c r="G241" s="8">
        <f t="shared" si="49"/>
        <v>0.21124999999999999</v>
      </c>
      <c r="H241" s="8">
        <v>80</v>
      </c>
      <c r="I241" s="8">
        <f t="shared" si="50"/>
        <v>0.1</v>
      </c>
      <c r="J241" s="8">
        <f t="shared" si="51"/>
        <v>0.05</v>
      </c>
      <c r="K241" s="8">
        <v>0</v>
      </c>
      <c r="L241" s="8">
        <f t="shared" si="52"/>
        <v>0</v>
      </c>
      <c r="M241" s="8">
        <f t="shared" si="53"/>
        <v>0</v>
      </c>
      <c r="N241" s="8">
        <v>2</v>
      </c>
      <c r="O241" s="5">
        <f t="shared" si="54"/>
        <v>2.5000000000000001E-3</v>
      </c>
      <c r="P241" s="5">
        <f t="shared" si="55"/>
        <v>1.25E-3</v>
      </c>
      <c r="Q241" s="8">
        <v>0.1014</v>
      </c>
      <c r="R241" s="5">
        <f t="shared" si="56"/>
        <v>1.2675000000000002E-4</v>
      </c>
      <c r="S241" s="5">
        <f t="shared" si="57"/>
        <v>6.3375000000000009E-5</v>
      </c>
      <c r="T241" s="8">
        <v>0</v>
      </c>
      <c r="U241" s="8">
        <f t="shared" si="46"/>
        <v>0</v>
      </c>
      <c r="V241" s="5">
        <f t="shared" si="58"/>
        <v>0</v>
      </c>
      <c r="W241" s="5">
        <f t="shared" si="47"/>
        <v>0</v>
      </c>
      <c r="X241" s="5">
        <f t="shared" si="59"/>
        <v>0</v>
      </c>
    </row>
    <row r="242" spans="1:24" ht="15" customHeight="1" x14ac:dyDescent="0.15">
      <c r="A242" s="7" t="s">
        <v>544</v>
      </c>
      <c r="B242" s="8">
        <v>50</v>
      </c>
      <c r="C242" s="8">
        <f t="shared" si="60"/>
        <v>6.25E-2</v>
      </c>
      <c r="D242" s="9" t="s">
        <v>545</v>
      </c>
      <c r="E242" s="8">
        <v>190</v>
      </c>
      <c r="F242" s="8">
        <f t="shared" si="48"/>
        <v>0.23749999999999999</v>
      </c>
      <c r="G242" s="8">
        <f t="shared" si="49"/>
        <v>0.11874999999999999</v>
      </c>
      <c r="H242" s="8">
        <v>29.9</v>
      </c>
      <c r="I242" s="8">
        <f t="shared" si="50"/>
        <v>3.7374999999999999E-2</v>
      </c>
      <c r="J242" s="8">
        <f t="shared" si="51"/>
        <v>1.8687499999999999E-2</v>
      </c>
      <c r="K242" s="8">
        <v>3</v>
      </c>
      <c r="L242" s="8">
        <f t="shared" si="52"/>
        <v>3.7499999999999999E-3</v>
      </c>
      <c r="M242" s="8">
        <f t="shared" si="53"/>
        <v>1.8749999999999999E-3</v>
      </c>
      <c r="N242" s="8">
        <v>6.5</v>
      </c>
      <c r="O242" s="5">
        <f t="shared" si="54"/>
        <v>8.1250000000000003E-3</v>
      </c>
      <c r="P242" s="5">
        <f t="shared" si="55"/>
        <v>4.0625000000000001E-3</v>
      </c>
      <c r="Q242" s="8">
        <v>3.32E-2</v>
      </c>
      <c r="R242" s="5">
        <f t="shared" si="56"/>
        <v>4.1499999999999999E-5</v>
      </c>
      <c r="S242" s="5">
        <f t="shared" si="57"/>
        <v>2.075E-5</v>
      </c>
      <c r="T242" s="8">
        <v>3060</v>
      </c>
      <c r="U242" s="8">
        <f t="shared" si="46"/>
        <v>3.06</v>
      </c>
      <c r="V242" s="5">
        <f t="shared" si="58"/>
        <v>3.8250000000000002</v>
      </c>
      <c r="W242" s="5">
        <f t="shared" si="47"/>
        <v>3.8250000000000003E-3</v>
      </c>
      <c r="X242" s="5">
        <f t="shared" si="59"/>
        <v>1.9125000000000001E-3</v>
      </c>
    </row>
    <row r="243" spans="1:24" ht="15" customHeight="1" x14ac:dyDescent="0.15">
      <c r="A243" s="7" t="s">
        <v>546</v>
      </c>
      <c r="B243" s="8">
        <v>150</v>
      </c>
      <c r="C243" s="8">
        <f t="shared" si="60"/>
        <v>0.1875</v>
      </c>
      <c r="D243" s="9" t="s">
        <v>170</v>
      </c>
      <c r="E243" s="8">
        <v>494</v>
      </c>
      <c r="F243" s="8">
        <f t="shared" si="48"/>
        <v>0.61750000000000005</v>
      </c>
      <c r="G243" s="8">
        <f t="shared" si="49"/>
        <v>0.30875000000000002</v>
      </c>
      <c r="H243" s="8">
        <v>48</v>
      </c>
      <c r="I243" s="8">
        <f t="shared" si="50"/>
        <v>0.06</v>
      </c>
      <c r="J243" s="8">
        <f t="shared" si="51"/>
        <v>0.03</v>
      </c>
      <c r="K243" s="8">
        <v>18</v>
      </c>
      <c r="L243" s="8">
        <f t="shared" si="52"/>
        <v>2.2499999999999999E-2</v>
      </c>
      <c r="M243" s="8">
        <f t="shared" si="53"/>
        <v>1.125E-2</v>
      </c>
      <c r="N243" s="8">
        <v>25.5</v>
      </c>
      <c r="O243" s="5">
        <f t="shared" si="54"/>
        <v>3.1875000000000001E-2</v>
      </c>
      <c r="P243" s="5">
        <f t="shared" si="55"/>
        <v>1.59375E-2</v>
      </c>
      <c r="Q243" s="8">
        <v>0.15210000000000001</v>
      </c>
      <c r="R243" s="5">
        <f t="shared" si="56"/>
        <v>1.9012500000000003E-4</v>
      </c>
      <c r="S243" s="5">
        <f t="shared" si="57"/>
        <v>9.5062500000000014E-5</v>
      </c>
      <c r="T243" s="8">
        <v>0</v>
      </c>
      <c r="U243" s="8">
        <f t="shared" si="46"/>
        <v>0</v>
      </c>
      <c r="V243" s="5">
        <f t="shared" si="58"/>
        <v>0</v>
      </c>
      <c r="W243" s="5">
        <f t="shared" si="47"/>
        <v>0</v>
      </c>
      <c r="X243" s="5">
        <f t="shared" si="59"/>
        <v>0</v>
      </c>
    </row>
    <row r="244" spans="1:24" ht="15" customHeight="1" x14ac:dyDescent="0.15">
      <c r="A244" s="7" t="s">
        <v>547</v>
      </c>
      <c r="B244" s="8">
        <v>25</v>
      </c>
      <c r="C244" s="8">
        <f t="shared" si="60"/>
        <v>3.125E-2</v>
      </c>
      <c r="D244" s="9" t="s">
        <v>548</v>
      </c>
      <c r="E244" s="8">
        <v>70</v>
      </c>
      <c r="F244" s="8">
        <f t="shared" si="48"/>
        <v>8.7499999999999994E-2</v>
      </c>
      <c r="G244" s="8">
        <f t="shared" si="49"/>
        <v>4.3749999999999997E-2</v>
      </c>
      <c r="H244" s="8">
        <v>0.57499999999999996</v>
      </c>
      <c r="I244" s="8">
        <f t="shared" si="50"/>
        <v>7.1874999999999999E-4</v>
      </c>
      <c r="J244" s="8">
        <f t="shared" si="51"/>
        <v>3.5937499999999999E-4</v>
      </c>
      <c r="K244" s="8">
        <v>4.5</v>
      </c>
      <c r="L244" s="8">
        <f t="shared" si="52"/>
        <v>5.6249999999999998E-3</v>
      </c>
      <c r="M244" s="8">
        <f t="shared" si="53"/>
        <v>2.8124999999999999E-3</v>
      </c>
      <c r="N244" s="8">
        <v>5.6</v>
      </c>
      <c r="O244" s="5">
        <f t="shared" si="54"/>
        <v>6.9999999999999993E-3</v>
      </c>
      <c r="P244" s="5">
        <f t="shared" si="55"/>
        <v>3.4999999999999996E-3</v>
      </c>
      <c r="Q244" s="8">
        <v>2.5399999999999999E-2</v>
      </c>
      <c r="R244" s="5">
        <f t="shared" si="56"/>
        <v>3.1749999999999999E-5</v>
      </c>
      <c r="S244" s="5">
        <f t="shared" si="57"/>
        <v>1.5875E-5</v>
      </c>
      <c r="T244" s="8">
        <v>0</v>
      </c>
      <c r="U244" s="8">
        <f t="shared" si="46"/>
        <v>0</v>
      </c>
      <c r="V244" s="5">
        <f t="shared" si="58"/>
        <v>0</v>
      </c>
      <c r="W244" s="5">
        <f t="shared" si="47"/>
        <v>0</v>
      </c>
      <c r="X244" s="5">
        <f t="shared" si="59"/>
        <v>0</v>
      </c>
    </row>
    <row r="245" spans="1:24" ht="15" customHeight="1" x14ac:dyDescent="0.15">
      <c r="A245" s="7" t="s">
        <v>549</v>
      </c>
      <c r="B245" s="8">
        <v>100</v>
      </c>
      <c r="C245" s="8">
        <f t="shared" si="60"/>
        <v>0.125</v>
      </c>
      <c r="D245" s="9" t="s">
        <v>307</v>
      </c>
      <c r="E245" s="8">
        <v>362</v>
      </c>
      <c r="F245" s="8">
        <f t="shared" si="48"/>
        <v>0.45250000000000001</v>
      </c>
      <c r="G245" s="8">
        <f t="shared" si="49"/>
        <v>0.22625000000000001</v>
      </c>
      <c r="H245" s="8">
        <v>41</v>
      </c>
      <c r="I245" s="8">
        <f t="shared" si="50"/>
        <v>5.1249999999999997E-2</v>
      </c>
      <c r="J245" s="8">
        <f t="shared" si="51"/>
        <v>2.5624999999999998E-2</v>
      </c>
      <c r="K245" s="8">
        <v>15.6</v>
      </c>
      <c r="L245" s="8">
        <f t="shared" si="52"/>
        <v>1.95E-2</v>
      </c>
      <c r="M245" s="8">
        <f t="shared" si="53"/>
        <v>9.75E-3</v>
      </c>
      <c r="N245" s="8">
        <v>15.1</v>
      </c>
      <c r="O245" s="5">
        <f t="shared" si="54"/>
        <v>1.8874999999999999E-2</v>
      </c>
      <c r="P245" s="5">
        <f t="shared" si="55"/>
        <v>9.4374999999999997E-3</v>
      </c>
      <c r="Q245" s="8">
        <v>0.1014</v>
      </c>
      <c r="R245" s="5">
        <f t="shared" si="56"/>
        <v>1.2675000000000002E-4</v>
      </c>
      <c r="S245" s="5">
        <f t="shared" si="57"/>
        <v>6.3375000000000009E-5</v>
      </c>
      <c r="T245" s="8">
        <v>0</v>
      </c>
      <c r="U245" s="8">
        <f t="shared" si="46"/>
        <v>0</v>
      </c>
      <c r="V245" s="5">
        <f t="shared" si="58"/>
        <v>0</v>
      </c>
      <c r="W245" s="5">
        <f t="shared" si="47"/>
        <v>0</v>
      </c>
      <c r="X245" s="5">
        <f t="shared" si="59"/>
        <v>0</v>
      </c>
    </row>
    <row r="246" spans="1:24" ht="15" customHeight="1" x14ac:dyDescent="0.15">
      <c r="A246" s="7" t="s">
        <v>550</v>
      </c>
      <c r="B246" s="8">
        <v>500</v>
      </c>
      <c r="C246" s="8">
        <f t="shared" si="60"/>
        <v>0.625</v>
      </c>
      <c r="D246" s="9" t="s">
        <v>551</v>
      </c>
      <c r="E246" s="8">
        <v>1429</v>
      </c>
      <c r="F246" s="8">
        <f t="shared" si="48"/>
        <v>1.7862499999999999</v>
      </c>
      <c r="G246" s="8">
        <f t="shared" si="49"/>
        <v>0.89312499999999995</v>
      </c>
      <c r="H246" s="8">
        <v>295</v>
      </c>
      <c r="I246" s="8">
        <f t="shared" si="50"/>
        <v>0.36875000000000002</v>
      </c>
      <c r="J246" s="8">
        <f t="shared" si="51"/>
        <v>0.18437500000000001</v>
      </c>
      <c r="K246" s="8">
        <v>37.5</v>
      </c>
      <c r="L246" s="8">
        <f t="shared" si="52"/>
        <v>4.6875E-2</v>
      </c>
      <c r="M246" s="8">
        <f t="shared" si="53"/>
        <v>2.34375E-2</v>
      </c>
      <c r="N246" s="8">
        <v>11</v>
      </c>
      <c r="O246" s="5">
        <f t="shared" si="54"/>
        <v>1.375E-2</v>
      </c>
      <c r="P246" s="5">
        <f t="shared" si="55"/>
        <v>6.875E-3</v>
      </c>
      <c r="Q246" s="8">
        <v>0.5071</v>
      </c>
      <c r="R246" s="5">
        <f t="shared" si="56"/>
        <v>6.33875E-4</v>
      </c>
      <c r="S246" s="5">
        <f t="shared" si="57"/>
        <v>3.169375E-4</v>
      </c>
      <c r="T246" s="8">
        <v>0</v>
      </c>
      <c r="U246" s="8">
        <f t="shared" si="46"/>
        <v>0</v>
      </c>
      <c r="V246" s="5">
        <f t="shared" si="58"/>
        <v>0</v>
      </c>
      <c r="W246" s="5">
        <f t="shared" si="47"/>
        <v>0</v>
      </c>
      <c r="X246" s="5">
        <f t="shared" si="59"/>
        <v>0</v>
      </c>
    </row>
    <row r="247" spans="1:24" ht="15" customHeight="1" x14ac:dyDescent="0.15">
      <c r="A247" s="7" t="s">
        <v>552</v>
      </c>
      <c r="B247" s="8">
        <v>150</v>
      </c>
      <c r="C247" s="8">
        <f t="shared" si="60"/>
        <v>0.1875</v>
      </c>
      <c r="D247" s="9" t="s">
        <v>553</v>
      </c>
      <c r="E247" s="8">
        <v>306</v>
      </c>
      <c r="F247" s="8">
        <f t="shared" si="48"/>
        <v>0.38250000000000001</v>
      </c>
      <c r="G247" s="8">
        <f t="shared" si="49"/>
        <v>0.19125</v>
      </c>
      <c r="H247" s="8">
        <v>42</v>
      </c>
      <c r="I247" s="8">
        <f t="shared" si="50"/>
        <v>5.2499999999999998E-2</v>
      </c>
      <c r="J247" s="8">
        <f t="shared" si="51"/>
        <v>2.6249999999999999E-2</v>
      </c>
      <c r="K247" s="8">
        <v>14.6</v>
      </c>
      <c r="L247" s="8">
        <f t="shared" si="52"/>
        <v>1.8249999999999999E-2</v>
      </c>
      <c r="M247" s="8">
        <f t="shared" si="53"/>
        <v>9.1249999999999994E-3</v>
      </c>
      <c r="N247" s="8">
        <v>8.6999999999999993</v>
      </c>
      <c r="O247" s="5">
        <f t="shared" si="54"/>
        <v>1.0874999999999999E-2</v>
      </c>
      <c r="P247" s="5">
        <f t="shared" si="55"/>
        <v>5.4374999999999996E-3</v>
      </c>
      <c r="Q247" s="8">
        <v>0.13239999999999999</v>
      </c>
      <c r="R247" s="5">
        <f t="shared" si="56"/>
        <v>1.6549999999999998E-4</v>
      </c>
      <c r="S247" s="5">
        <f t="shared" si="57"/>
        <v>8.2749999999999992E-5</v>
      </c>
      <c r="T247" s="8">
        <v>0</v>
      </c>
      <c r="U247" s="8">
        <f t="shared" si="46"/>
        <v>0</v>
      </c>
      <c r="V247" s="5">
        <f t="shared" si="58"/>
        <v>0</v>
      </c>
      <c r="W247" s="5">
        <f t="shared" si="47"/>
        <v>0</v>
      </c>
      <c r="X247" s="5">
        <f t="shared" si="59"/>
        <v>0</v>
      </c>
    </row>
    <row r="248" spans="1:24" ht="15" customHeight="1" x14ac:dyDescent="0.15">
      <c r="A248" s="7" t="s">
        <v>554</v>
      </c>
      <c r="B248" s="8">
        <v>150</v>
      </c>
      <c r="C248" s="8">
        <f t="shared" si="60"/>
        <v>0.1875</v>
      </c>
      <c r="D248" s="9" t="s">
        <v>170</v>
      </c>
      <c r="E248" s="8">
        <v>186</v>
      </c>
      <c r="F248" s="8">
        <f t="shared" si="48"/>
        <v>0.23250000000000001</v>
      </c>
      <c r="G248" s="8">
        <f t="shared" si="49"/>
        <v>0.11625000000000001</v>
      </c>
      <c r="H248" s="8">
        <v>2.9</v>
      </c>
      <c r="I248" s="8">
        <f t="shared" si="50"/>
        <v>3.6249999999999998E-3</v>
      </c>
      <c r="J248" s="8">
        <f t="shared" si="51"/>
        <v>1.8124999999999999E-3</v>
      </c>
      <c r="K248" s="8">
        <v>14.3</v>
      </c>
      <c r="L248" s="8">
        <f t="shared" si="52"/>
        <v>1.7875000000000002E-2</v>
      </c>
      <c r="M248" s="8">
        <f t="shared" si="53"/>
        <v>8.937500000000001E-3</v>
      </c>
      <c r="N248" s="8">
        <v>13.1</v>
      </c>
      <c r="O248" s="5">
        <f t="shared" si="54"/>
        <v>1.6375000000000001E-2</v>
      </c>
      <c r="P248" s="5">
        <f t="shared" si="55"/>
        <v>8.1875000000000003E-3</v>
      </c>
      <c r="Q248" s="8">
        <v>0.13239999999999999</v>
      </c>
      <c r="R248" s="5">
        <f t="shared" si="56"/>
        <v>1.6549999999999998E-4</v>
      </c>
      <c r="S248" s="5">
        <f t="shared" si="57"/>
        <v>8.2749999999999992E-5</v>
      </c>
      <c r="T248" s="8">
        <v>0</v>
      </c>
      <c r="U248" s="8">
        <f t="shared" si="46"/>
        <v>0</v>
      </c>
      <c r="V248" s="5">
        <f t="shared" si="58"/>
        <v>0</v>
      </c>
      <c r="W248" s="5">
        <f t="shared" si="47"/>
        <v>0</v>
      </c>
      <c r="X248" s="5">
        <f t="shared" si="59"/>
        <v>0</v>
      </c>
    </row>
    <row r="249" spans="1:24" ht="15" customHeight="1" x14ac:dyDescent="0.15">
      <c r="A249" s="7" t="s">
        <v>169</v>
      </c>
      <c r="B249" s="8">
        <v>50</v>
      </c>
      <c r="C249" s="8">
        <f t="shared" si="60"/>
        <v>6.25E-2</v>
      </c>
      <c r="D249" s="9" t="s">
        <v>555</v>
      </c>
      <c r="E249" s="8">
        <v>106</v>
      </c>
      <c r="F249" s="8">
        <f t="shared" si="48"/>
        <v>0.13250000000000001</v>
      </c>
      <c r="G249" s="8">
        <f t="shared" si="49"/>
        <v>6.6250000000000003E-2</v>
      </c>
      <c r="H249" s="8">
        <v>3.6</v>
      </c>
      <c r="I249" s="8">
        <f t="shared" si="50"/>
        <v>4.5000000000000005E-3</v>
      </c>
      <c r="J249" s="8">
        <f t="shared" si="51"/>
        <v>2.2500000000000003E-3</v>
      </c>
      <c r="K249" s="8">
        <v>6.8</v>
      </c>
      <c r="L249" s="8">
        <f t="shared" si="52"/>
        <v>8.5000000000000006E-3</v>
      </c>
      <c r="M249" s="8">
        <f t="shared" si="53"/>
        <v>4.2500000000000003E-3</v>
      </c>
      <c r="N249" s="8">
        <v>7.2</v>
      </c>
      <c r="O249" s="5">
        <f t="shared" si="54"/>
        <v>9.0000000000000011E-3</v>
      </c>
      <c r="P249" s="5">
        <f t="shared" si="55"/>
        <v>4.5000000000000005E-3</v>
      </c>
      <c r="Q249" s="8">
        <v>4.1000000000000002E-2</v>
      </c>
      <c r="R249" s="5">
        <f t="shared" si="56"/>
        <v>5.1249999999999999E-5</v>
      </c>
      <c r="S249" s="5">
        <f t="shared" si="57"/>
        <v>2.5624999999999999E-5</v>
      </c>
      <c r="T249" s="8">
        <v>113</v>
      </c>
      <c r="U249" s="8">
        <f t="shared" si="46"/>
        <v>0.113</v>
      </c>
      <c r="V249" s="5">
        <f t="shared" si="58"/>
        <v>0.14124999999999999</v>
      </c>
      <c r="W249" s="5">
        <f t="shared" si="47"/>
        <v>1.4124999999999999E-4</v>
      </c>
      <c r="X249" s="5">
        <f t="shared" si="59"/>
        <v>7.0624999999999996E-5</v>
      </c>
    </row>
    <row r="250" spans="1:24" ht="15" customHeight="1" x14ac:dyDescent="0.15">
      <c r="A250" s="7" t="s">
        <v>171</v>
      </c>
      <c r="B250" s="8">
        <v>50</v>
      </c>
      <c r="C250" s="8">
        <f t="shared" si="60"/>
        <v>6.25E-2</v>
      </c>
      <c r="D250" s="9" t="s">
        <v>556</v>
      </c>
      <c r="E250" s="8">
        <v>17.8</v>
      </c>
      <c r="F250" s="8">
        <f t="shared" si="48"/>
        <v>2.2250000000000002E-2</v>
      </c>
      <c r="G250" s="8">
        <f t="shared" si="49"/>
        <v>1.1125000000000001E-2</v>
      </c>
      <c r="H250" s="8">
        <v>1.1000000000000001</v>
      </c>
      <c r="I250" s="8">
        <f t="shared" si="50"/>
        <v>1.3750000000000001E-3</v>
      </c>
      <c r="J250" s="8">
        <f t="shared" si="51"/>
        <v>6.8750000000000007E-4</v>
      </c>
      <c r="K250" s="8">
        <v>2</v>
      </c>
      <c r="L250" s="8">
        <f t="shared" si="52"/>
        <v>2.5000000000000001E-3</v>
      </c>
      <c r="M250" s="8">
        <f t="shared" si="53"/>
        <v>1.25E-3</v>
      </c>
      <c r="N250" s="8">
        <v>0.6</v>
      </c>
      <c r="O250" s="5">
        <f t="shared" si="54"/>
        <v>7.5000000000000002E-4</v>
      </c>
      <c r="P250" s="5">
        <f t="shared" si="55"/>
        <v>3.7500000000000001E-4</v>
      </c>
      <c r="Q250" s="8">
        <v>5.0700000000000002E-2</v>
      </c>
      <c r="R250" s="5">
        <f t="shared" si="56"/>
        <v>6.3375000000000009E-5</v>
      </c>
      <c r="S250" s="5">
        <f t="shared" si="57"/>
        <v>3.1687500000000005E-5</v>
      </c>
      <c r="T250" s="8">
        <v>0</v>
      </c>
      <c r="U250" s="8">
        <f t="shared" si="46"/>
        <v>0</v>
      </c>
      <c r="V250" s="5">
        <f t="shared" si="58"/>
        <v>0</v>
      </c>
      <c r="W250" s="5">
        <f t="shared" si="47"/>
        <v>0</v>
      </c>
      <c r="X250" s="5">
        <f t="shared" si="59"/>
        <v>0</v>
      </c>
    </row>
    <row r="251" spans="1:24" ht="15" customHeight="1" x14ac:dyDescent="0.15">
      <c r="A251" s="7" t="s">
        <v>173</v>
      </c>
      <c r="B251" s="8">
        <v>250</v>
      </c>
      <c r="C251" s="8">
        <f t="shared" si="60"/>
        <v>0.3125</v>
      </c>
      <c r="D251" s="9" t="s">
        <v>557</v>
      </c>
      <c r="E251" s="8">
        <v>534</v>
      </c>
      <c r="F251" s="8">
        <f t="shared" si="48"/>
        <v>0.66749999999999998</v>
      </c>
      <c r="G251" s="8">
        <f t="shared" si="49"/>
        <v>0.33374999999999999</v>
      </c>
      <c r="H251" s="8">
        <v>25.7</v>
      </c>
      <c r="I251" s="8">
        <f t="shared" si="50"/>
        <v>3.2125000000000001E-2</v>
      </c>
      <c r="J251" s="8">
        <f t="shared" si="51"/>
        <v>1.60625E-2</v>
      </c>
      <c r="K251" s="8">
        <v>35.299999999999997</v>
      </c>
      <c r="L251" s="8">
        <f t="shared" si="52"/>
        <v>4.4124999999999998E-2</v>
      </c>
      <c r="M251" s="8">
        <f t="shared" si="53"/>
        <v>2.2062499999999999E-2</v>
      </c>
      <c r="N251" s="8">
        <v>32.299999999999997</v>
      </c>
      <c r="O251" s="5">
        <f t="shared" si="54"/>
        <v>4.0374999999999994E-2</v>
      </c>
      <c r="P251" s="5">
        <f t="shared" si="55"/>
        <v>2.0187499999999997E-2</v>
      </c>
      <c r="Q251" s="8">
        <v>0.28789999999999999</v>
      </c>
      <c r="R251" s="5">
        <f t="shared" si="56"/>
        <v>3.5987500000000001E-4</v>
      </c>
      <c r="S251" s="5">
        <f t="shared" si="57"/>
        <v>1.799375E-4</v>
      </c>
      <c r="T251" s="8">
        <v>0</v>
      </c>
      <c r="U251" s="8">
        <f t="shared" si="46"/>
        <v>0</v>
      </c>
      <c r="V251" s="5">
        <f t="shared" si="58"/>
        <v>0</v>
      </c>
      <c r="W251" s="5">
        <f t="shared" si="47"/>
        <v>0</v>
      </c>
      <c r="X251" s="5">
        <f t="shared" si="59"/>
        <v>0</v>
      </c>
    </row>
    <row r="252" spans="1:24" ht="15" customHeight="1" x14ac:dyDescent="0.2">
      <c r="A252" s="7" t="s">
        <v>174</v>
      </c>
      <c r="B252" s="8">
        <v>30</v>
      </c>
      <c r="C252" s="8">
        <f t="shared" si="60"/>
        <v>3.7499999999999999E-2</v>
      </c>
      <c r="D252" s="4"/>
      <c r="E252" s="8">
        <v>109</v>
      </c>
      <c r="F252" s="8">
        <f t="shared" si="48"/>
        <v>0.13625000000000001</v>
      </c>
      <c r="G252" s="8">
        <f t="shared" si="49"/>
        <v>6.8125000000000005E-2</v>
      </c>
      <c r="H252" s="8">
        <v>11.3</v>
      </c>
      <c r="I252" s="8">
        <f t="shared" si="50"/>
        <v>1.4125E-2</v>
      </c>
      <c r="J252" s="8">
        <f t="shared" si="51"/>
        <v>7.0625000000000002E-3</v>
      </c>
      <c r="K252" s="8">
        <v>5.3</v>
      </c>
      <c r="L252" s="8">
        <f t="shared" si="52"/>
        <v>6.6249999999999998E-3</v>
      </c>
      <c r="M252" s="8">
        <f t="shared" si="53"/>
        <v>3.3124999999999999E-3</v>
      </c>
      <c r="N252" s="8">
        <v>4.8</v>
      </c>
      <c r="O252" s="5">
        <f t="shared" si="54"/>
        <v>6.0000000000000001E-3</v>
      </c>
      <c r="P252" s="5">
        <f t="shared" si="55"/>
        <v>3.0000000000000001E-3</v>
      </c>
      <c r="Q252" s="8">
        <v>0</v>
      </c>
      <c r="R252" s="5">
        <f t="shared" si="56"/>
        <v>0</v>
      </c>
      <c r="S252" s="5">
        <f t="shared" si="57"/>
        <v>0</v>
      </c>
      <c r="T252" s="8">
        <v>0</v>
      </c>
      <c r="U252" s="8">
        <f t="shared" si="46"/>
        <v>0</v>
      </c>
      <c r="V252" s="5">
        <f t="shared" si="58"/>
        <v>0</v>
      </c>
      <c r="W252" s="5">
        <f t="shared" si="47"/>
        <v>0</v>
      </c>
      <c r="X252" s="5">
        <f t="shared" si="59"/>
        <v>0</v>
      </c>
    </row>
    <row r="253" spans="1:24" ht="15" customHeight="1" x14ac:dyDescent="0.15">
      <c r="A253" s="7" t="s">
        <v>175</v>
      </c>
      <c r="B253" s="8">
        <v>50</v>
      </c>
      <c r="C253" s="8">
        <f t="shared" si="60"/>
        <v>6.25E-2</v>
      </c>
      <c r="D253" s="9" t="s">
        <v>558</v>
      </c>
      <c r="E253" s="8">
        <v>121</v>
      </c>
      <c r="F253" s="8">
        <f t="shared" si="48"/>
        <v>0.15125</v>
      </c>
      <c r="G253" s="8">
        <f t="shared" si="49"/>
        <v>7.5624999999999998E-2</v>
      </c>
      <c r="H253" s="8">
        <v>19.600000000000001</v>
      </c>
      <c r="I253" s="8">
        <f t="shared" si="50"/>
        <v>2.4500000000000001E-2</v>
      </c>
      <c r="J253" s="8">
        <f t="shared" si="51"/>
        <v>1.225E-2</v>
      </c>
      <c r="K253" s="8">
        <v>9.4</v>
      </c>
      <c r="L253" s="8">
        <f t="shared" si="52"/>
        <v>1.175E-2</v>
      </c>
      <c r="M253" s="8">
        <f t="shared" si="53"/>
        <v>5.875E-3</v>
      </c>
      <c r="N253" s="8">
        <v>0.6</v>
      </c>
      <c r="O253" s="5">
        <f t="shared" si="54"/>
        <v>7.5000000000000002E-4</v>
      </c>
      <c r="P253" s="5">
        <f t="shared" si="55"/>
        <v>3.7500000000000001E-4</v>
      </c>
      <c r="Q253" s="8">
        <v>4.1000000000000002E-2</v>
      </c>
      <c r="R253" s="5">
        <f t="shared" si="56"/>
        <v>5.1249999999999999E-5</v>
      </c>
      <c r="S253" s="5">
        <f t="shared" si="57"/>
        <v>2.5624999999999999E-5</v>
      </c>
      <c r="T253" s="8">
        <v>113</v>
      </c>
      <c r="U253" s="8">
        <f t="shared" si="46"/>
        <v>0.113</v>
      </c>
      <c r="V253" s="5">
        <f t="shared" si="58"/>
        <v>0.14124999999999999</v>
      </c>
      <c r="W253" s="5">
        <f t="shared" si="47"/>
        <v>1.4124999999999999E-4</v>
      </c>
      <c r="X253" s="5">
        <f t="shared" si="59"/>
        <v>7.0624999999999996E-5</v>
      </c>
    </row>
    <row r="254" spans="1:24" ht="15" customHeight="1" x14ac:dyDescent="0.15">
      <c r="A254" s="7" t="s">
        <v>176</v>
      </c>
      <c r="B254" s="8">
        <v>550</v>
      </c>
      <c r="C254" s="8">
        <f t="shared" si="60"/>
        <v>0.6875</v>
      </c>
      <c r="D254" s="9" t="s">
        <v>559</v>
      </c>
      <c r="E254" s="8">
        <v>405</v>
      </c>
      <c r="F254" s="8">
        <f t="shared" si="48"/>
        <v>0.50624999999999998</v>
      </c>
      <c r="G254" s="8">
        <f t="shared" si="49"/>
        <v>0.25312499999999999</v>
      </c>
      <c r="H254" s="8">
        <v>3.3</v>
      </c>
      <c r="I254" s="8">
        <f t="shared" si="50"/>
        <v>4.1250000000000002E-3</v>
      </c>
      <c r="J254" s="8">
        <f t="shared" si="51"/>
        <v>2.0625000000000001E-3</v>
      </c>
      <c r="K254" s="8">
        <v>57</v>
      </c>
      <c r="L254" s="8">
        <f t="shared" si="52"/>
        <v>7.1249999999999994E-2</v>
      </c>
      <c r="M254" s="8">
        <f t="shared" si="53"/>
        <v>3.5624999999999997E-2</v>
      </c>
      <c r="N254" s="8">
        <v>18.2</v>
      </c>
      <c r="O254" s="5">
        <f t="shared" si="54"/>
        <v>2.2749999999999999E-2</v>
      </c>
      <c r="P254" s="5">
        <f t="shared" si="55"/>
        <v>1.1375E-2</v>
      </c>
      <c r="Q254" s="8">
        <v>0.63339999999999996</v>
      </c>
      <c r="R254" s="5">
        <f t="shared" si="56"/>
        <v>7.9174999999999992E-4</v>
      </c>
      <c r="S254" s="5">
        <f t="shared" si="57"/>
        <v>3.9587499999999996E-4</v>
      </c>
      <c r="T254" s="8">
        <v>158</v>
      </c>
      <c r="U254" s="8">
        <f t="shared" si="46"/>
        <v>0.158</v>
      </c>
      <c r="V254" s="5">
        <f t="shared" si="58"/>
        <v>0.19750000000000001</v>
      </c>
      <c r="W254" s="5">
        <f t="shared" si="47"/>
        <v>1.975E-4</v>
      </c>
      <c r="X254" s="5">
        <f t="shared" si="59"/>
        <v>9.8750000000000002E-5</v>
      </c>
    </row>
    <row r="255" spans="1:24" s="12" customFormat="1" ht="15" customHeight="1" x14ac:dyDescent="0.2">
      <c r="A255" s="10"/>
      <c r="B255" s="10"/>
      <c r="C255" s="7"/>
      <c r="D255" s="11" t="s">
        <v>11</v>
      </c>
      <c r="E255" s="7">
        <v>4668</v>
      </c>
      <c r="F255" s="7">
        <f t="shared" si="48"/>
        <v>5.835</v>
      </c>
      <c r="G255" s="7">
        <f t="shared" si="49"/>
        <v>2.9175</v>
      </c>
      <c r="H255" s="7">
        <v>604</v>
      </c>
      <c r="I255" s="7">
        <f t="shared" si="50"/>
        <v>0.755</v>
      </c>
      <c r="J255" s="7">
        <f t="shared" si="51"/>
        <v>0.3775</v>
      </c>
      <c r="K255" s="7">
        <v>223</v>
      </c>
      <c r="L255" s="7">
        <f t="shared" si="52"/>
        <v>0.27875</v>
      </c>
      <c r="M255" s="7">
        <f t="shared" si="53"/>
        <v>0.139375</v>
      </c>
      <c r="N255" s="7">
        <v>151</v>
      </c>
      <c r="O255" s="12">
        <f t="shared" si="54"/>
        <v>0.18875</v>
      </c>
      <c r="P255" s="12">
        <f t="shared" si="55"/>
        <v>9.4375000000000001E-2</v>
      </c>
      <c r="Q255" s="7">
        <v>2.2000000000000002</v>
      </c>
      <c r="R255" s="12">
        <f t="shared" si="56"/>
        <v>2.7500000000000003E-3</v>
      </c>
      <c r="S255" s="12">
        <f t="shared" si="57"/>
        <v>1.3750000000000001E-3</v>
      </c>
      <c r="T255" s="7">
        <v>3445</v>
      </c>
      <c r="U255" s="7">
        <f t="shared" si="46"/>
        <v>3.4449999999999998</v>
      </c>
      <c r="V255" s="12">
        <f t="shared" si="58"/>
        <v>4.3062500000000004</v>
      </c>
      <c r="W255" s="12">
        <f t="shared" si="47"/>
        <v>4.3062500000000002E-3</v>
      </c>
      <c r="X255" s="12">
        <f t="shared" si="59"/>
        <v>2.1531250000000001E-3</v>
      </c>
    </row>
    <row r="256" spans="1:24" ht="15" customHeight="1" x14ac:dyDescent="0.2">
      <c r="A256" s="6" t="s">
        <v>177</v>
      </c>
      <c r="B256" s="3"/>
      <c r="C256" s="8"/>
      <c r="D256" s="4"/>
      <c r="E256" s="3"/>
      <c r="F256" s="8"/>
      <c r="G256" s="8"/>
      <c r="H256" s="3"/>
      <c r="I256" s="8"/>
      <c r="J256" s="8"/>
      <c r="K256" s="3"/>
      <c r="L256" s="8"/>
      <c r="M256" s="8"/>
      <c r="N256" s="3"/>
      <c r="Q256" s="3"/>
      <c r="T256" s="3"/>
      <c r="U256" s="8"/>
    </row>
    <row r="257" spans="1:24" ht="15" customHeight="1" x14ac:dyDescent="0.15">
      <c r="A257" s="7" t="s">
        <v>561</v>
      </c>
      <c r="B257" s="8">
        <v>1000</v>
      </c>
      <c r="C257" s="8">
        <f t="shared" si="60"/>
        <v>1.25</v>
      </c>
      <c r="D257" s="9" t="s">
        <v>562</v>
      </c>
      <c r="E257" s="8">
        <v>3555</v>
      </c>
      <c r="F257" s="8">
        <f t="shared" si="48"/>
        <v>4.4437499999999996</v>
      </c>
      <c r="G257" s="8">
        <f t="shared" si="49"/>
        <v>2.2218749999999998</v>
      </c>
      <c r="H257" s="8">
        <v>754</v>
      </c>
      <c r="I257" s="8">
        <f t="shared" si="50"/>
        <v>0.9425</v>
      </c>
      <c r="J257" s="8">
        <f t="shared" si="51"/>
        <v>0.47125</v>
      </c>
      <c r="K257" s="8">
        <v>92</v>
      </c>
      <c r="L257" s="8">
        <f t="shared" si="52"/>
        <v>0.115</v>
      </c>
      <c r="M257" s="8">
        <f t="shared" si="53"/>
        <v>5.7500000000000002E-2</v>
      </c>
      <c r="N257" s="8">
        <v>19</v>
      </c>
      <c r="O257" s="5">
        <f t="shared" si="54"/>
        <v>2.375E-2</v>
      </c>
      <c r="P257" s="5">
        <f t="shared" si="55"/>
        <v>1.1875E-2</v>
      </c>
      <c r="Q257" s="8">
        <v>2</v>
      </c>
      <c r="R257" s="5">
        <f t="shared" si="56"/>
        <v>2.5000000000000001E-3</v>
      </c>
      <c r="S257" s="5">
        <f t="shared" si="57"/>
        <v>1.25E-3</v>
      </c>
      <c r="T257" s="8">
        <v>1838</v>
      </c>
      <c r="U257" s="8">
        <f t="shared" si="46"/>
        <v>1.8380000000000001</v>
      </c>
      <c r="V257" s="5">
        <f t="shared" si="58"/>
        <v>2.2974999999999999</v>
      </c>
      <c r="W257" s="5">
        <f t="shared" si="47"/>
        <v>2.2975000000000001E-3</v>
      </c>
      <c r="X257" s="5">
        <f t="shared" si="59"/>
        <v>1.14875E-3</v>
      </c>
    </row>
    <row r="258" spans="1:24" ht="15" customHeight="1" x14ac:dyDescent="0.15">
      <c r="A258" s="7" t="s">
        <v>563</v>
      </c>
      <c r="B258" s="8">
        <v>400</v>
      </c>
      <c r="C258" s="8">
        <f t="shared" si="60"/>
        <v>0.5</v>
      </c>
      <c r="D258" s="9" t="s">
        <v>564</v>
      </c>
      <c r="E258" s="8">
        <v>1050</v>
      </c>
      <c r="F258" s="8">
        <f t="shared" si="48"/>
        <v>1.3125</v>
      </c>
      <c r="G258" s="8">
        <f t="shared" si="49"/>
        <v>0.65625</v>
      </c>
      <c r="H258" s="8">
        <v>208</v>
      </c>
      <c r="I258" s="8">
        <f t="shared" si="50"/>
        <v>0.26</v>
      </c>
      <c r="J258" s="8">
        <f t="shared" si="51"/>
        <v>0.13</v>
      </c>
      <c r="K258" s="8">
        <v>16.8</v>
      </c>
      <c r="L258" s="8">
        <f t="shared" si="52"/>
        <v>2.1000000000000001E-2</v>
      </c>
      <c r="M258" s="8">
        <f t="shared" si="53"/>
        <v>1.0500000000000001E-2</v>
      </c>
      <c r="N258" s="8">
        <v>16.8</v>
      </c>
      <c r="O258" s="5">
        <f t="shared" si="54"/>
        <v>2.1000000000000001E-2</v>
      </c>
      <c r="P258" s="5">
        <f t="shared" si="55"/>
        <v>1.0500000000000001E-2</v>
      </c>
      <c r="Q258" s="8">
        <v>0.40570000000000001</v>
      </c>
      <c r="R258" s="5">
        <f t="shared" si="56"/>
        <v>5.0712499999999998E-4</v>
      </c>
      <c r="S258" s="5">
        <f t="shared" si="57"/>
        <v>2.5356249999999999E-4</v>
      </c>
      <c r="T258" s="8">
        <v>0</v>
      </c>
      <c r="U258" s="8">
        <f t="shared" si="46"/>
        <v>0</v>
      </c>
      <c r="V258" s="5">
        <f t="shared" si="58"/>
        <v>0</v>
      </c>
      <c r="W258" s="5">
        <f t="shared" si="47"/>
        <v>0</v>
      </c>
      <c r="X258" s="5">
        <f t="shared" si="59"/>
        <v>0</v>
      </c>
    </row>
    <row r="259" spans="1:24" ht="15" customHeight="1" x14ac:dyDescent="0.15">
      <c r="A259" s="7" t="s">
        <v>565</v>
      </c>
      <c r="B259" s="8">
        <v>1000</v>
      </c>
      <c r="C259" s="8">
        <f t="shared" si="60"/>
        <v>1.25</v>
      </c>
      <c r="D259" s="9" t="s">
        <v>566</v>
      </c>
      <c r="E259" s="8">
        <v>697</v>
      </c>
      <c r="F259" s="8">
        <f t="shared" si="48"/>
        <v>0.87124999999999997</v>
      </c>
      <c r="G259" s="8">
        <f t="shared" si="49"/>
        <v>0.43562499999999998</v>
      </c>
      <c r="H259" s="8">
        <v>86</v>
      </c>
      <c r="I259" s="8">
        <f t="shared" si="50"/>
        <v>0.1075</v>
      </c>
      <c r="J259" s="8">
        <f t="shared" si="51"/>
        <v>5.3749999999999999E-2</v>
      </c>
      <c r="K259" s="8">
        <v>5</v>
      </c>
      <c r="L259" s="8">
        <f t="shared" si="52"/>
        <v>6.2500000000000003E-3</v>
      </c>
      <c r="M259" s="8">
        <f t="shared" si="53"/>
        <v>3.1250000000000002E-3</v>
      </c>
      <c r="N259" s="8">
        <v>37</v>
      </c>
      <c r="O259" s="5">
        <f t="shared" si="54"/>
        <v>4.6249999999999999E-2</v>
      </c>
      <c r="P259" s="5">
        <f t="shared" si="55"/>
        <v>2.3125E-2</v>
      </c>
      <c r="Q259" s="8">
        <v>1.5</v>
      </c>
      <c r="R259" s="5">
        <f t="shared" si="56"/>
        <v>1.8749999999999999E-3</v>
      </c>
      <c r="S259" s="5">
        <f t="shared" si="57"/>
        <v>9.3749999999999997E-4</v>
      </c>
      <c r="T259" s="8">
        <v>613</v>
      </c>
      <c r="U259" s="8">
        <f t="shared" si="46"/>
        <v>0.61299999999999999</v>
      </c>
      <c r="V259" s="5">
        <f t="shared" si="58"/>
        <v>0.76624999999999999</v>
      </c>
      <c r="W259" s="5">
        <f t="shared" si="47"/>
        <v>7.6625E-4</v>
      </c>
      <c r="X259" s="5">
        <f t="shared" si="59"/>
        <v>3.83125E-4</v>
      </c>
    </row>
    <row r="260" spans="1:24" ht="15" customHeight="1" x14ac:dyDescent="0.15">
      <c r="A260" s="7" t="s">
        <v>567</v>
      </c>
      <c r="B260" s="8">
        <v>2000</v>
      </c>
      <c r="C260" s="8">
        <f t="shared" si="60"/>
        <v>2.5</v>
      </c>
      <c r="D260" s="9" t="s">
        <v>568</v>
      </c>
      <c r="E260" s="8">
        <v>2941</v>
      </c>
      <c r="F260" s="8">
        <f t="shared" si="48"/>
        <v>3.67625</v>
      </c>
      <c r="G260" s="8">
        <f t="shared" si="49"/>
        <v>1.838125</v>
      </c>
      <c r="H260" s="8">
        <v>711</v>
      </c>
      <c r="I260" s="8">
        <f t="shared" si="50"/>
        <v>0.88875000000000004</v>
      </c>
      <c r="J260" s="8">
        <f t="shared" si="51"/>
        <v>0.44437500000000002</v>
      </c>
      <c r="K260" s="8">
        <v>20</v>
      </c>
      <c r="L260" s="8">
        <f t="shared" si="52"/>
        <v>2.5000000000000001E-2</v>
      </c>
      <c r="M260" s="8">
        <f t="shared" si="53"/>
        <v>1.2500000000000001E-2</v>
      </c>
      <c r="N260" s="8">
        <v>2</v>
      </c>
      <c r="O260" s="5">
        <f t="shared" si="54"/>
        <v>2.5000000000000001E-3</v>
      </c>
      <c r="P260" s="5">
        <f t="shared" si="55"/>
        <v>1.25E-3</v>
      </c>
      <c r="Q260" s="8">
        <v>3.1</v>
      </c>
      <c r="R260" s="5">
        <f t="shared" si="56"/>
        <v>3.875E-3</v>
      </c>
      <c r="S260" s="5">
        <f t="shared" si="57"/>
        <v>1.9375E-3</v>
      </c>
      <c r="T260" s="8">
        <v>1226</v>
      </c>
      <c r="U260" s="8">
        <f t="shared" si="46"/>
        <v>1.226</v>
      </c>
      <c r="V260" s="5">
        <f t="shared" si="58"/>
        <v>1.5325</v>
      </c>
      <c r="W260" s="5">
        <f t="shared" si="47"/>
        <v>1.5325E-3</v>
      </c>
      <c r="X260" s="5">
        <f t="shared" si="59"/>
        <v>7.6625E-4</v>
      </c>
    </row>
    <row r="261" spans="1:24" ht="15" customHeight="1" x14ac:dyDescent="0.15">
      <c r="A261" s="7" t="s">
        <v>569</v>
      </c>
      <c r="B261" s="8">
        <v>2000</v>
      </c>
      <c r="C261" s="8">
        <f t="shared" si="60"/>
        <v>2.5</v>
      </c>
      <c r="D261" s="9" t="s">
        <v>570</v>
      </c>
      <c r="E261" s="8">
        <v>6436</v>
      </c>
      <c r="F261" s="8">
        <f t="shared" si="48"/>
        <v>8.0449999999999999</v>
      </c>
      <c r="G261" s="8">
        <f t="shared" si="49"/>
        <v>4.0225</v>
      </c>
      <c r="H261" s="8">
        <v>1600</v>
      </c>
      <c r="I261" s="8">
        <f t="shared" si="50"/>
        <v>2</v>
      </c>
      <c r="J261" s="8">
        <f t="shared" si="51"/>
        <v>1</v>
      </c>
      <c r="K261" s="8">
        <v>9</v>
      </c>
      <c r="L261" s="8">
        <f t="shared" si="52"/>
        <v>1.125E-2</v>
      </c>
      <c r="M261" s="8">
        <f t="shared" si="53"/>
        <v>5.6249999999999998E-3</v>
      </c>
      <c r="N261" s="8">
        <v>0</v>
      </c>
      <c r="O261" s="5">
        <f t="shared" si="54"/>
        <v>0</v>
      </c>
      <c r="P261" s="5">
        <f t="shared" si="55"/>
        <v>0</v>
      </c>
      <c r="Q261" s="8">
        <v>3.5</v>
      </c>
      <c r="R261" s="5">
        <f t="shared" si="56"/>
        <v>4.3750000000000004E-3</v>
      </c>
      <c r="S261" s="5">
        <f t="shared" si="57"/>
        <v>2.1875000000000002E-3</v>
      </c>
      <c r="T261" s="8">
        <v>1785</v>
      </c>
      <c r="U261" s="8">
        <f t="shared" ref="U261:U309" si="61">SUM(T261/1000)</f>
        <v>1.7849999999999999</v>
      </c>
      <c r="V261" s="5">
        <f t="shared" si="58"/>
        <v>2.2312500000000002</v>
      </c>
      <c r="W261" s="5">
        <f t="shared" ref="W261:W309" si="62">SUM(V261/1000)</f>
        <v>2.2312500000000002E-3</v>
      </c>
      <c r="X261" s="5">
        <f t="shared" si="59"/>
        <v>1.1156250000000001E-3</v>
      </c>
    </row>
    <row r="262" spans="1:24" ht="15" customHeight="1" x14ac:dyDescent="0.15">
      <c r="A262" s="7" t="s">
        <v>571</v>
      </c>
      <c r="B262" s="8">
        <v>250</v>
      </c>
      <c r="C262" s="8">
        <f t="shared" ref="C262:C306" si="63">SUM(B262/4/200)</f>
        <v>0.3125</v>
      </c>
      <c r="D262" s="9" t="s">
        <v>572</v>
      </c>
      <c r="E262" s="8">
        <v>797</v>
      </c>
      <c r="F262" s="8">
        <f t="shared" ref="F262:F309" si="64">SUM(E262/4/200)</f>
        <v>0.99624999999999997</v>
      </c>
      <c r="G262" s="8">
        <f t="shared" ref="G262:G309" si="65">SUM(F262/2)</f>
        <v>0.49812499999999998</v>
      </c>
      <c r="H262" s="8">
        <v>14.6</v>
      </c>
      <c r="I262" s="8">
        <f t="shared" ref="I262:I309" si="66">SUM(H262/4/200)</f>
        <v>1.8249999999999999E-2</v>
      </c>
      <c r="J262" s="8">
        <f t="shared" ref="J262:J309" si="67">SUM(I262/2)</f>
        <v>9.1249999999999994E-3</v>
      </c>
      <c r="K262" s="8">
        <v>12.5</v>
      </c>
      <c r="L262" s="8">
        <f t="shared" ref="L262:L309" si="68">SUM(K262/4/200)</f>
        <v>1.5625E-2</v>
      </c>
      <c r="M262" s="8">
        <f t="shared" ref="M262:M309" si="69">SUM(L262/2)</f>
        <v>7.8125E-3</v>
      </c>
      <c r="N262" s="8">
        <v>77</v>
      </c>
      <c r="O262" s="5">
        <f t="shared" ref="O262:O309" si="70">SUM(N262/4/200)</f>
        <v>9.6250000000000002E-2</v>
      </c>
      <c r="P262" s="5">
        <f t="shared" ref="P262:P309" si="71">SUM(O262/2)</f>
        <v>4.8125000000000001E-2</v>
      </c>
      <c r="Q262" s="8">
        <v>0.67749999999999999</v>
      </c>
      <c r="R262" s="5">
        <f t="shared" ref="R262:R309" si="72">SUM(Q262/4/200)</f>
        <v>8.4687499999999997E-4</v>
      </c>
      <c r="S262" s="5">
        <f t="shared" ref="S262:S309" si="73">SUM(R262/2)</f>
        <v>4.2343749999999999E-4</v>
      </c>
      <c r="T262" s="8">
        <v>525</v>
      </c>
      <c r="U262" s="8">
        <f t="shared" si="61"/>
        <v>0.52500000000000002</v>
      </c>
      <c r="V262" s="5">
        <f t="shared" ref="V262:V309" si="74">SUM(T262/4/200)</f>
        <v>0.65625</v>
      </c>
      <c r="W262" s="5">
        <f t="shared" si="62"/>
        <v>6.5625000000000004E-4</v>
      </c>
      <c r="X262" s="5">
        <f t="shared" ref="X262:X309" si="75">SUM(W262/2)</f>
        <v>3.2812500000000002E-4</v>
      </c>
    </row>
    <row r="263" spans="1:24" ht="15" customHeight="1" x14ac:dyDescent="0.15">
      <c r="A263" s="7" t="s">
        <v>573</v>
      </c>
      <c r="B263" s="8">
        <v>750</v>
      </c>
      <c r="C263" s="8">
        <f t="shared" si="63"/>
        <v>0.9375</v>
      </c>
      <c r="D263" s="9" t="s">
        <v>574</v>
      </c>
      <c r="E263" s="8">
        <v>3149</v>
      </c>
      <c r="F263" s="8">
        <f t="shared" si="64"/>
        <v>3.9362499999999998</v>
      </c>
      <c r="G263" s="8">
        <f t="shared" si="65"/>
        <v>1.9681249999999999</v>
      </c>
      <c r="H263" s="8">
        <v>28.1</v>
      </c>
      <c r="I263" s="8">
        <f t="shared" si="66"/>
        <v>3.5125000000000003E-2</v>
      </c>
      <c r="J263" s="8">
        <f t="shared" si="67"/>
        <v>1.7562500000000002E-2</v>
      </c>
      <c r="K263" s="8">
        <v>42</v>
      </c>
      <c r="L263" s="8">
        <f t="shared" si="68"/>
        <v>5.2499999999999998E-2</v>
      </c>
      <c r="M263" s="8">
        <f t="shared" si="69"/>
        <v>2.6249999999999999E-2</v>
      </c>
      <c r="N263" s="8">
        <v>319</v>
      </c>
      <c r="O263" s="5">
        <f t="shared" si="70"/>
        <v>0.39874999999999999</v>
      </c>
      <c r="P263" s="5">
        <f t="shared" si="71"/>
        <v>0.199375</v>
      </c>
      <c r="Q263" s="8">
        <v>2</v>
      </c>
      <c r="R263" s="5">
        <f t="shared" si="72"/>
        <v>2.5000000000000001E-3</v>
      </c>
      <c r="S263" s="5">
        <f t="shared" si="73"/>
        <v>1.25E-3</v>
      </c>
      <c r="T263" s="8">
        <v>1574</v>
      </c>
      <c r="U263" s="8">
        <f t="shared" si="61"/>
        <v>1.5740000000000001</v>
      </c>
      <c r="V263" s="5">
        <f t="shared" si="74"/>
        <v>1.9675</v>
      </c>
      <c r="W263" s="5">
        <f t="shared" si="62"/>
        <v>1.9675000000000001E-3</v>
      </c>
      <c r="X263" s="5">
        <f t="shared" si="75"/>
        <v>9.8375000000000003E-4</v>
      </c>
    </row>
    <row r="264" spans="1:24" ht="15" customHeight="1" x14ac:dyDescent="0.15">
      <c r="A264" s="7" t="s">
        <v>575</v>
      </c>
      <c r="B264" s="8">
        <v>150</v>
      </c>
      <c r="C264" s="8">
        <f t="shared" si="63"/>
        <v>0.1875</v>
      </c>
      <c r="D264" s="9" t="s">
        <v>576</v>
      </c>
      <c r="E264" s="8">
        <v>152</v>
      </c>
      <c r="F264" s="8">
        <f t="shared" si="64"/>
        <v>0.19</v>
      </c>
      <c r="G264" s="8">
        <f t="shared" si="65"/>
        <v>9.5000000000000001E-2</v>
      </c>
      <c r="H264" s="8">
        <v>16.100000000000001</v>
      </c>
      <c r="I264" s="8">
        <f t="shared" si="66"/>
        <v>2.0125000000000001E-2</v>
      </c>
      <c r="J264" s="8">
        <f t="shared" si="67"/>
        <v>1.00625E-2</v>
      </c>
      <c r="K264" s="8">
        <v>2.6</v>
      </c>
      <c r="L264" s="8">
        <f t="shared" si="68"/>
        <v>3.2500000000000003E-3</v>
      </c>
      <c r="M264" s="8">
        <f t="shared" si="69"/>
        <v>1.6250000000000001E-3</v>
      </c>
      <c r="N264" s="8">
        <v>8.6</v>
      </c>
      <c r="O264" s="5">
        <f t="shared" si="70"/>
        <v>1.0749999999999999E-2</v>
      </c>
      <c r="P264" s="5">
        <f t="shared" si="71"/>
        <v>5.3749999999999996E-3</v>
      </c>
      <c r="Q264" s="8">
        <v>0.27</v>
      </c>
      <c r="R264" s="5">
        <f t="shared" si="72"/>
        <v>3.3750000000000002E-4</v>
      </c>
      <c r="S264" s="5">
        <f t="shared" si="73"/>
        <v>1.6875000000000001E-4</v>
      </c>
      <c r="T264" s="8">
        <v>0</v>
      </c>
      <c r="U264" s="8">
        <f t="shared" si="61"/>
        <v>0</v>
      </c>
      <c r="V264" s="5">
        <f t="shared" si="74"/>
        <v>0</v>
      </c>
      <c r="W264" s="5">
        <f t="shared" si="62"/>
        <v>0</v>
      </c>
      <c r="X264" s="5">
        <f t="shared" si="75"/>
        <v>0</v>
      </c>
    </row>
    <row r="265" spans="1:24" ht="15" customHeight="1" x14ac:dyDescent="0.15">
      <c r="A265" s="7" t="s">
        <v>580</v>
      </c>
      <c r="B265" s="8">
        <v>170</v>
      </c>
      <c r="C265" s="8">
        <f t="shared" si="63"/>
        <v>0.21249999999999999</v>
      </c>
      <c r="D265" s="9" t="s">
        <v>581</v>
      </c>
      <c r="E265" s="8">
        <v>320</v>
      </c>
      <c r="F265" s="8">
        <f t="shared" si="64"/>
        <v>0.4</v>
      </c>
      <c r="G265" s="8">
        <f t="shared" si="65"/>
        <v>0.2</v>
      </c>
      <c r="H265" s="8">
        <v>22.6</v>
      </c>
      <c r="I265" s="8">
        <f t="shared" si="66"/>
        <v>2.8250000000000001E-2</v>
      </c>
      <c r="J265" s="8">
        <f t="shared" si="67"/>
        <v>1.4125E-2</v>
      </c>
      <c r="K265" s="8">
        <v>11.6</v>
      </c>
      <c r="L265" s="8">
        <f t="shared" si="68"/>
        <v>1.4499999999999999E-2</v>
      </c>
      <c r="M265" s="8">
        <f t="shared" si="69"/>
        <v>7.2499999999999995E-3</v>
      </c>
      <c r="N265" s="8">
        <v>20.399999999999999</v>
      </c>
      <c r="O265" s="5">
        <f t="shared" si="70"/>
        <v>2.5499999999999998E-2</v>
      </c>
      <c r="P265" s="5">
        <f t="shared" si="71"/>
        <v>1.2749999999999999E-2</v>
      </c>
      <c r="Q265" s="8">
        <v>0.59960000000000002</v>
      </c>
      <c r="R265" s="5">
        <f t="shared" si="72"/>
        <v>7.4950000000000006E-4</v>
      </c>
      <c r="S265" s="5">
        <f t="shared" si="73"/>
        <v>3.7475000000000003E-4</v>
      </c>
      <c r="T265" s="8">
        <v>0</v>
      </c>
      <c r="U265" s="8">
        <f t="shared" si="61"/>
        <v>0</v>
      </c>
      <c r="V265" s="5">
        <f t="shared" si="74"/>
        <v>0</v>
      </c>
      <c r="W265" s="5">
        <f t="shared" si="62"/>
        <v>0</v>
      </c>
      <c r="X265" s="5">
        <f t="shared" si="75"/>
        <v>0</v>
      </c>
    </row>
    <row r="266" spans="1:24" ht="15" customHeight="1" x14ac:dyDescent="0.15">
      <c r="A266" s="7" t="s">
        <v>582</v>
      </c>
      <c r="B266" s="8">
        <v>200</v>
      </c>
      <c r="C266" s="8">
        <f t="shared" si="63"/>
        <v>0.25</v>
      </c>
      <c r="D266" s="9" t="s">
        <v>583</v>
      </c>
      <c r="E266" s="8">
        <v>462</v>
      </c>
      <c r="F266" s="8">
        <f t="shared" si="64"/>
        <v>0.57750000000000001</v>
      </c>
      <c r="G266" s="8">
        <f t="shared" si="65"/>
        <v>0.28875000000000001</v>
      </c>
      <c r="H266" s="8">
        <v>114</v>
      </c>
      <c r="I266" s="8">
        <f t="shared" si="66"/>
        <v>0.14249999999999999</v>
      </c>
      <c r="J266" s="8">
        <f t="shared" si="67"/>
        <v>7.1249999999999994E-2</v>
      </c>
      <c r="K266" s="8">
        <v>1</v>
      </c>
      <c r="L266" s="8">
        <f t="shared" si="68"/>
        <v>1.25E-3</v>
      </c>
      <c r="M266" s="8">
        <f t="shared" si="69"/>
        <v>6.2500000000000001E-4</v>
      </c>
      <c r="N266" s="8">
        <v>0</v>
      </c>
      <c r="O266" s="5">
        <f t="shared" si="70"/>
        <v>0</v>
      </c>
      <c r="P266" s="5">
        <f t="shared" si="71"/>
        <v>0</v>
      </c>
      <c r="Q266" s="8">
        <v>0.308</v>
      </c>
      <c r="R266" s="5">
        <f t="shared" si="72"/>
        <v>3.8499999999999998E-4</v>
      </c>
      <c r="S266" s="5">
        <f t="shared" si="73"/>
        <v>1.9249999999999999E-4</v>
      </c>
      <c r="T266" s="8">
        <v>0</v>
      </c>
      <c r="U266" s="8">
        <f t="shared" si="61"/>
        <v>0</v>
      </c>
      <c r="V266" s="5">
        <f t="shared" si="74"/>
        <v>0</v>
      </c>
      <c r="W266" s="5">
        <f t="shared" si="62"/>
        <v>0</v>
      </c>
      <c r="X266" s="5">
        <f t="shared" si="75"/>
        <v>0</v>
      </c>
    </row>
    <row r="267" spans="1:24" ht="15" customHeight="1" x14ac:dyDescent="0.15">
      <c r="A267" s="7" t="s">
        <v>584</v>
      </c>
      <c r="B267" s="8">
        <v>400</v>
      </c>
      <c r="C267" s="8">
        <f t="shared" si="63"/>
        <v>0.5</v>
      </c>
      <c r="D267" s="9" t="s">
        <v>583</v>
      </c>
      <c r="E267" s="8">
        <v>565</v>
      </c>
      <c r="F267" s="8">
        <f t="shared" si="64"/>
        <v>0.70625000000000004</v>
      </c>
      <c r="G267" s="8">
        <f t="shared" si="65"/>
        <v>0.35312500000000002</v>
      </c>
      <c r="H267" s="8">
        <v>16.7</v>
      </c>
      <c r="I267" s="8">
        <f t="shared" si="66"/>
        <v>2.0874999999999998E-2</v>
      </c>
      <c r="J267" s="8">
        <f t="shared" si="67"/>
        <v>1.0437499999999999E-2</v>
      </c>
      <c r="K267" s="8">
        <v>32.799999999999997</v>
      </c>
      <c r="L267" s="8">
        <f t="shared" si="68"/>
        <v>4.0999999999999995E-2</v>
      </c>
      <c r="M267" s="8">
        <f t="shared" si="69"/>
        <v>2.0499999999999997E-2</v>
      </c>
      <c r="N267" s="8">
        <v>41</v>
      </c>
      <c r="O267" s="5">
        <f t="shared" si="70"/>
        <v>5.1249999999999997E-2</v>
      </c>
      <c r="P267" s="5">
        <f t="shared" si="71"/>
        <v>2.5624999999999998E-2</v>
      </c>
      <c r="Q267" s="8">
        <v>0.72</v>
      </c>
      <c r="R267" s="5">
        <f t="shared" si="72"/>
        <v>8.9999999999999998E-4</v>
      </c>
      <c r="S267" s="5">
        <f t="shared" si="73"/>
        <v>4.4999999999999999E-4</v>
      </c>
      <c r="T267" s="8">
        <v>0</v>
      </c>
      <c r="U267" s="8">
        <f t="shared" si="61"/>
        <v>0</v>
      </c>
      <c r="V267" s="5">
        <f t="shared" si="74"/>
        <v>0</v>
      </c>
      <c r="W267" s="5">
        <f t="shared" si="62"/>
        <v>0</v>
      </c>
      <c r="X267" s="5">
        <f t="shared" si="75"/>
        <v>0</v>
      </c>
    </row>
    <row r="268" spans="1:24" ht="15" customHeight="1" x14ac:dyDescent="0.15">
      <c r="A268" s="7" t="s">
        <v>585</v>
      </c>
      <c r="B268" s="8">
        <v>75</v>
      </c>
      <c r="C268" s="8">
        <f t="shared" si="63"/>
        <v>9.375E-2</v>
      </c>
      <c r="D268" s="9" t="s">
        <v>548</v>
      </c>
      <c r="E268" s="8">
        <v>69</v>
      </c>
      <c r="F268" s="8">
        <f t="shared" si="64"/>
        <v>8.6249999999999993E-2</v>
      </c>
      <c r="G268" s="8">
        <f t="shared" si="65"/>
        <v>4.3124999999999997E-2</v>
      </c>
      <c r="H268" s="8">
        <v>16.100000000000001</v>
      </c>
      <c r="I268" s="8">
        <f t="shared" si="66"/>
        <v>2.0125000000000001E-2</v>
      </c>
      <c r="J268" s="8">
        <f t="shared" si="67"/>
        <v>1.00625E-2</v>
      </c>
      <c r="K268" s="8">
        <v>1.1000000000000001</v>
      </c>
      <c r="L268" s="8">
        <f t="shared" si="68"/>
        <v>1.3750000000000001E-3</v>
      </c>
      <c r="M268" s="8">
        <f t="shared" si="69"/>
        <v>6.8750000000000007E-4</v>
      </c>
      <c r="N268" s="8">
        <v>7.4999999999999997E-2</v>
      </c>
      <c r="O268" s="5">
        <f t="shared" si="70"/>
        <v>9.3750000000000002E-5</v>
      </c>
      <c r="P268" s="5">
        <f t="shared" si="71"/>
        <v>4.6875000000000001E-5</v>
      </c>
      <c r="Q268" s="8">
        <v>0.11550000000000001</v>
      </c>
      <c r="R268" s="5">
        <f t="shared" si="72"/>
        <v>1.44375E-4</v>
      </c>
      <c r="S268" s="5">
        <f t="shared" si="73"/>
        <v>7.21875E-5</v>
      </c>
      <c r="T268" s="8">
        <v>46</v>
      </c>
      <c r="U268" s="8">
        <f t="shared" si="61"/>
        <v>4.5999999999999999E-2</v>
      </c>
      <c r="V268" s="5">
        <f t="shared" si="74"/>
        <v>5.7500000000000002E-2</v>
      </c>
      <c r="W268" s="5">
        <f t="shared" si="62"/>
        <v>5.7500000000000002E-5</v>
      </c>
      <c r="X268" s="5">
        <f t="shared" si="75"/>
        <v>2.8750000000000001E-5</v>
      </c>
    </row>
    <row r="269" spans="1:24" ht="15" customHeight="1" x14ac:dyDescent="0.15">
      <c r="A269" s="7" t="s">
        <v>586</v>
      </c>
      <c r="B269" s="8">
        <v>1000</v>
      </c>
      <c r="C269" s="8">
        <f t="shared" si="63"/>
        <v>1.25</v>
      </c>
      <c r="D269" s="9" t="s">
        <v>587</v>
      </c>
      <c r="E269" s="8">
        <v>953</v>
      </c>
      <c r="F269" s="8">
        <f t="shared" si="64"/>
        <v>1.1912499999999999</v>
      </c>
      <c r="G269" s="8">
        <f t="shared" si="65"/>
        <v>0.59562499999999996</v>
      </c>
      <c r="H269" s="8">
        <v>225</v>
      </c>
      <c r="I269" s="8">
        <f t="shared" si="66"/>
        <v>0.28125</v>
      </c>
      <c r="J269" s="8">
        <f t="shared" si="67"/>
        <v>0.140625</v>
      </c>
      <c r="K269" s="8">
        <v>15.6</v>
      </c>
      <c r="L269" s="8">
        <f t="shared" si="68"/>
        <v>1.95E-2</v>
      </c>
      <c r="M269" s="8">
        <f t="shared" si="69"/>
        <v>9.75E-3</v>
      </c>
      <c r="N269" s="8">
        <v>0.24410000000000001</v>
      </c>
      <c r="O269" s="5">
        <f t="shared" si="70"/>
        <v>3.05125E-4</v>
      </c>
      <c r="P269" s="5">
        <f t="shared" si="71"/>
        <v>1.525625E-4</v>
      </c>
      <c r="Q269" s="8">
        <v>1.5</v>
      </c>
      <c r="R269" s="5">
        <f t="shared" si="72"/>
        <v>1.8749999999999999E-3</v>
      </c>
      <c r="S269" s="5">
        <f t="shared" si="73"/>
        <v>9.3749999999999997E-4</v>
      </c>
      <c r="T269" s="8">
        <v>613</v>
      </c>
      <c r="U269" s="8">
        <f t="shared" si="61"/>
        <v>0.61299999999999999</v>
      </c>
      <c r="V269" s="5">
        <f t="shared" si="74"/>
        <v>0.76624999999999999</v>
      </c>
      <c r="W269" s="5">
        <f t="shared" si="62"/>
        <v>7.6625E-4</v>
      </c>
      <c r="X269" s="5">
        <f t="shared" si="75"/>
        <v>3.83125E-4</v>
      </c>
    </row>
    <row r="270" spans="1:24" ht="15" customHeight="1" x14ac:dyDescent="0.15">
      <c r="A270" s="7" t="s">
        <v>588</v>
      </c>
      <c r="B270" s="8">
        <v>750</v>
      </c>
      <c r="C270" s="8">
        <f t="shared" si="63"/>
        <v>0.9375</v>
      </c>
      <c r="D270" s="9" t="s">
        <v>589</v>
      </c>
      <c r="E270" s="8">
        <v>124</v>
      </c>
      <c r="F270" s="8">
        <f t="shared" si="64"/>
        <v>0.155</v>
      </c>
      <c r="G270" s="8">
        <f t="shared" si="65"/>
        <v>7.7499999999999999E-2</v>
      </c>
      <c r="H270" s="8">
        <v>0</v>
      </c>
      <c r="I270" s="8">
        <f t="shared" si="66"/>
        <v>0</v>
      </c>
      <c r="J270" s="8">
        <f t="shared" si="67"/>
        <v>0</v>
      </c>
      <c r="K270" s="8">
        <v>29.3</v>
      </c>
      <c r="L270" s="8">
        <f t="shared" si="68"/>
        <v>3.6624999999999998E-2</v>
      </c>
      <c r="M270" s="8">
        <f t="shared" si="69"/>
        <v>1.8312499999999999E-2</v>
      </c>
      <c r="N270" s="8">
        <v>0.75</v>
      </c>
      <c r="O270" s="5">
        <f t="shared" si="70"/>
        <v>9.3749999999999997E-4</v>
      </c>
      <c r="P270" s="5">
        <f t="shared" si="71"/>
        <v>4.6874999999999998E-4</v>
      </c>
      <c r="Q270" s="8">
        <v>1.2</v>
      </c>
      <c r="R270" s="5">
        <f t="shared" si="72"/>
        <v>1.5E-3</v>
      </c>
      <c r="S270" s="5">
        <f t="shared" si="73"/>
        <v>7.5000000000000002E-4</v>
      </c>
      <c r="T270" s="8">
        <v>460</v>
      </c>
      <c r="U270" s="8">
        <f t="shared" si="61"/>
        <v>0.46</v>
      </c>
      <c r="V270" s="5">
        <f t="shared" si="74"/>
        <v>0.57499999999999996</v>
      </c>
      <c r="W270" s="5">
        <f t="shared" si="62"/>
        <v>5.7499999999999999E-4</v>
      </c>
      <c r="X270" s="5">
        <f t="shared" si="75"/>
        <v>2.875E-4</v>
      </c>
    </row>
    <row r="271" spans="1:24" ht="15" customHeight="1" x14ac:dyDescent="0.15">
      <c r="A271" s="7" t="s">
        <v>590</v>
      </c>
      <c r="B271" s="8">
        <v>8000</v>
      </c>
      <c r="C271" s="8">
        <f t="shared" si="63"/>
        <v>10</v>
      </c>
      <c r="D271" s="9" t="s">
        <v>591</v>
      </c>
      <c r="E271" s="8">
        <v>35184</v>
      </c>
      <c r="F271" s="8">
        <f t="shared" si="64"/>
        <v>43.98</v>
      </c>
      <c r="G271" s="8">
        <f t="shared" si="65"/>
        <v>21.99</v>
      </c>
      <c r="H271" s="8">
        <v>5096</v>
      </c>
      <c r="I271" s="8">
        <f t="shared" si="66"/>
        <v>6.37</v>
      </c>
      <c r="J271" s="8">
        <f t="shared" si="67"/>
        <v>3.1850000000000001</v>
      </c>
      <c r="K271" s="8">
        <v>640</v>
      </c>
      <c r="L271" s="8">
        <f t="shared" si="68"/>
        <v>0.8</v>
      </c>
      <c r="M271" s="8">
        <f t="shared" si="69"/>
        <v>0.4</v>
      </c>
      <c r="N271" s="8">
        <v>1360</v>
      </c>
      <c r="O271" s="5">
        <f t="shared" si="70"/>
        <v>1.7</v>
      </c>
      <c r="P271" s="5">
        <f t="shared" si="71"/>
        <v>0.85</v>
      </c>
      <c r="Q271" s="8">
        <v>14.4</v>
      </c>
      <c r="R271" s="5">
        <f t="shared" si="72"/>
        <v>1.8000000000000002E-2</v>
      </c>
      <c r="S271" s="5">
        <f t="shared" si="73"/>
        <v>9.0000000000000011E-3</v>
      </c>
      <c r="T271" s="8">
        <v>0</v>
      </c>
      <c r="U271" s="8">
        <f t="shared" si="61"/>
        <v>0</v>
      </c>
      <c r="V271" s="5">
        <f t="shared" si="74"/>
        <v>0</v>
      </c>
      <c r="W271" s="5">
        <f t="shared" si="62"/>
        <v>0</v>
      </c>
      <c r="X271" s="5">
        <f t="shared" si="75"/>
        <v>0</v>
      </c>
    </row>
    <row r="272" spans="1:24" ht="15" customHeight="1" x14ac:dyDescent="0.15">
      <c r="A272" s="7" t="s">
        <v>592</v>
      </c>
      <c r="B272" s="8">
        <v>200</v>
      </c>
      <c r="C272" s="8">
        <f t="shared" si="63"/>
        <v>0.25</v>
      </c>
      <c r="D272" s="9" t="s">
        <v>593</v>
      </c>
      <c r="E272" s="8">
        <v>137</v>
      </c>
      <c r="F272" s="8">
        <f t="shared" si="64"/>
        <v>0.17125000000000001</v>
      </c>
      <c r="G272" s="8">
        <f t="shared" si="65"/>
        <v>8.5625000000000007E-2</v>
      </c>
      <c r="H272" s="8">
        <v>10.4</v>
      </c>
      <c r="I272" s="8">
        <f t="shared" si="66"/>
        <v>1.3000000000000001E-2</v>
      </c>
      <c r="J272" s="8">
        <f t="shared" si="67"/>
        <v>6.5000000000000006E-3</v>
      </c>
      <c r="K272" s="8">
        <v>8.1999999999999993</v>
      </c>
      <c r="L272" s="8">
        <f t="shared" si="68"/>
        <v>1.0249999999999999E-2</v>
      </c>
      <c r="M272" s="8">
        <f t="shared" si="69"/>
        <v>5.1249999999999993E-3</v>
      </c>
      <c r="N272" s="8">
        <v>7</v>
      </c>
      <c r="O272" s="5">
        <f t="shared" si="70"/>
        <v>8.7500000000000008E-3</v>
      </c>
      <c r="P272" s="5">
        <f t="shared" si="71"/>
        <v>4.3750000000000004E-3</v>
      </c>
      <c r="Q272" s="8">
        <v>0.308</v>
      </c>
      <c r="R272" s="5">
        <f t="shared" si="72"/>
        <v>3.8499999999999998E-4</v>
      </c>
      <c r="S272" s="5">
        <f t="shared" si="73"/>
        <v>1.9249999999999999E-4</v>
      </c>
      <c r="T272" s="8">
        <v>0</v>
      </c>
      <c r="U272" s="8">
        <f t="shared" si="61"/>
        <v>0</v>
      </c>
      <c r="V272" s="5">
        <f t="shared" si="74"/>
        <v>0</v>
      </c>
      <c r="W272" s="5">
        <f t="shared" si="62"/>
        <v>0</v>
      </c>
      <c r="X272" s="5">
        <f t="shared" si="75"/>
        <v>0</v>
      </c>
    </row>
    <row r="273" spans="1:24" ht="15" customHeight="1" x14ac:dyDescent="0.15">
      <c r="A273" s="7" t="s">
        <v>594</v>
      </c>
      <c r="B273" s="8">
        <v>1000</v>
      </c>
      <c r="C273" s="8">
        <f t="shared" si="63"/>
        <v>1.25</v>
      </c>
      <c r="D273" s="9" t="s">
        <v>595</v>
      </c>
      <c r="E273" s="8">
        <v>2659</v>
      </c>
      <c r="F273" s="8">
        <f t="shared" si="64"/>
        <v>3.32375</v>
      </c>
      <c r="G273" s="8">
        <f t="shared" si="65"/>
        <v>1.661875</v>
      </c>
      <c r="H273" s="8">
        <v>126</v>
      </c>
      <c r="I273" s="8">
        <f t="shared" si="66"/>
        <v>0.1575</v>
      </c>
      <c r="J273" s="8">
        <f t="shared" si="67"/>
        <v>7.8750000000000001E-2</v>
      </c>
      <c r="K273" s="8">
        <v>98</v>
      </c>
      <c r="L273" s="8">
        <f t="shared" si="68"/>
        <v>0.1225</v>
      </c>
      <c r="M273" s="8">
        <f t="shared" si="69"/>
        <v>6.1249999999999999E-2</v>
      </c>
      <c r="N273" s="8">
        <v>198</v>
      </c>
      <c r="O273" s="5">
        <f t="shared" si="70"/>
        <v>0.2475</v>
      </c>
      <c r="P273" s="5">
        <f t="shared" si="71"/>
        <v>0.12375</v>
      </c>
      <c r="Q273" s="8">
        <v>0.94499999999999995</v>
      </c>
      <c r="R273" s="5">
        <f t="shared" si="72"/>
        <v>1.18125E-3</v>
      </c>
      <c r="S273" s="5">
        <f t="shared" si="73"/>
        <v>5.90625E-4</v>
      </c>
      <c r="T273" s="8">
        <v>2205</v>
      </c>
      <c r="U273" s="8">
        <f t="shared" si="61"/>
        <v>2.2050000000000001</v>
      </c>
      <c r="V273" s="5">
        <f t="shared" si="74"/>
        <v>2.7562500000000001</v>
      </c>
      <c r="W273" s="5">
        <f t="shared" si="62"/>
        <v>2.75625E-3</v>
      </c>
      <c r="X273" s="5">
        <f t="shared" si="75"/>
        <v>1.378125E-3</v>
      </c>
    </row>
    <row r="274" spans="1:24" ht="15" customHeight="1" x14ac:dyDescent="0.15">
      <c r="A274" s="7" t="s">
        <v>596</v>
      </c>
      <c r="B274" s="8">
        <v>1250</v>
      </c>
      <c r="C274" s="8">
        <f t="shared" si="63"/>
        <v>1.5625</v>
      </c>
      <c r="D274" s="9" t="s">
        <v>597</v>
      </c>
      <c r="E274" s="8">
        <v>1188</v>
      </c>
      <c r="F274" s="8">
        <f t="shared" si="64"/>
        <v>1.4850000000000001</v>
      </c>
      <c r="G274" s="8">
        <f t="shared" si="65"/>
        <v>0.74250000000000005</v>
      </c>
      <c r="H274" s="8">
        <v>281</v>
      </c>
      <c r="I274" s="8">
        <f t="shared" si="66"/>
        <v>0.35125000000000001</v>
      </c>
      <c r="J274" s="8">
        <f t="shared" si="67"/>
        <v>0.175625</v>
      </c>
      <c r="K274" s="8">
        <v>12.1</v>
      </c>
      <c r="L274" s="8">
        <f t="shared" si="68"/>
        <v>1.5125E-2</v>
      </c>
      <c r="M274" s="8">
        <f t="shared" si="69"/>
        <v>7.5624999999999998E-3</v>
      </c>
      <c r="N274" s="8">
        <v>1.7</v>
      </c>
      <c r="O274" s="5">
        <f t="shared" si="70"/>
        <v>2.1250000000000002E-3</v>
      </c>
      <c r="P274" s="5">
        <f t="shared" si="71"/>
        <v>1.0625000000000001E-3</v>
      </c>
      <c r="Q274" s="8">
        <v>1.9</v>
      </c>
      <c r="R274" s="5">
        <f t="shared" si="72"/>
        <v>2.3749999999999999E-3</v>
      </c>
      <c r="S274" s="5">
        <f t="shared" si="73"/>
        <v>1.1875E-3</v>
      </c>
      <c r="T274" s="8">
        <v>766</v>
      </c>
      <c r="U274" s="8">
        <f t="shared" si="61"/>
        <v>0.76600000000000001</v>
      </c>
      <c r="V274" s="5">
        <f t="shared" si="74"/>
        <v>0.95750000000000002</v>
      </c>
      <c r="W274" s="5">
        <f t="shared" si="62"/>
        <v>9.5750000000000002E-4</v>
      </c>
      <c r="X274" s="5">
        <f t="shared" si="75"/>
        <v>4.7875000000000001E-4</v>
      </c>
    </row>
    <row r="275" spans="1:24" ht="15" customHeight="1" x14ac:dyDescent="0.15">
      <c r="A275" s="7" t="s">
        <v>598</v>
      </c>
      <c r="B275" s="8">
        <v>200</v>
      </c>
      <c r="C275" s="8">
        <f t="shared" si="63"/>
        <v>0.25</v>
      </c>
      <c r="D275" s="9" t="s">
        <v>141</v>
      </c>
      <c r="E275" s="8">
        <v>468</v>
      </c>
      <c r="F275" s="8">
        <f t="shared" si="64"/>
        <v>0.58499999999999996</v>
      </c>
      <c r="G275" s="8">
        <f t="shared" si="65"/>
        <v>0.29249999999999998</v>
      </c>
      <c r="H275" s="8">
        <v>116</v>
      </c>
      <c r="I275" s="8">
        <f t="shared" si="66"/>
        <v>0.14499999999999999</v>
      </c>
      <c r="J275" s="8">
        <f t="shared" si="67"/>
        <v>7.2499999999999995E-2</v>
      </c>
      <c r="K275" s="8">
        <v>0</v>
      </c>
      <c r="L275" s="8">
        <f t="shared" si="68"/>
        <v>0</v>
      </c>
      <c r="M275" s="8">
        <f t="shared" si="69"/>
        <v>0</v>
      </c>
      <c r="N275" s="8">
        <v>0.4</v>
      </c>
      <c r="O275" s="5">
        <f t="shared" si="70"/>
        <v>5.0000000000000001E-4</v>
      </c>
      <c r="P275" s="5">
        <f t="shared" si="71"/>
        <v>2.5000000000000001E-4</v>
      </c>
      <c r="Q275" s="8">
        <v>0.15179999999999999</v>
      </c>
      <c r="R275" s="5">
        <f t="shared" si="72"/>
        <v>1.8974999999999998E-4</v>
      </c>
      <c r="S275" s="5">
        <f t="shared" si="73"/>
        <v>9.4874999999999989E-5</v>
      </c>
      <c r="T275" s="8">
        <v>179</v>
      </c>
      <c r="U275" s="8">
        <f t="shared" si="61"/>
        <v>0.17899999999999999</v>
      </c>
      <c r="V275" s="5">
        <f t="shared" si="74"/>
        <v>0.22375</v>
      </c>
      <c r="W275" s="5">
        <f t="shared" si="62"/>
        <v>2.2375000000000002E-4</v>
      </c>
      <c r="X275" s="5">
        <f t="shared" si="75"/>
        <v>1.1187500000000001E-4</v>
      </c>
    </row>
    <row r="276" spans="1:24" ht="15" customHeight="1" x14ac:dyDescent="0.15">
      <c r="A276" s="7" t="s">
        <v>599</v>
      </c>
      <c r="B276" s="8">
        <v>500</v>
      </c>
      <c r="C276" s="8">
        <f t="shared" si="63"/>
        <v>0.625</v>
      </c>
      <c r="D276" s="9" t="s">
        <v>600</v>
      </c>
      <c r="E276" s="8">
        <v>20</v>
      </c>
      <c r="F276" s="8">
        <f t="shared" si="64"/>
        <v>2.5000000000000001E-2</v>
      </c>
      <c r="G276" s="8">
        <f t="shared" si="65"/>
        <v>1.2500000000000001E-2</v>
      </c>
      <c r="H276" s="8">
        <v>3</v>
      </c>
      <c r="I276" s="8">
        <f t="shared" si="66"/>
        <v>3.7499999999999999E-3</v>
      </c>
      <c r="J276" s="8">
        <f t="shared" si="67"/>
        <v>1.8749999999999999E-3</v>
      </c>
      <c r="K276" s="8">
        <v>2</v>
      </c>
      <c r="L276" s="8">
        <f t="shared" si="68"/>
        <v>2.5000000000000001E-3</v>
      </c>
      <c r="M276" s="8">
        <f t="shared" si="69"/>
        <v>1.25E-3</v>
      </c>
      <c r="N276" s="8">
        <v>0</v>
      </c>
      <c r="O276" s="5">
        <f t="shared" si="70"/>
        <v>0</v>
      </c>
      <c r="P276" s="5">
        <f t="shared" si="71"/>
        <v>0</v>
      </c>
      <c r="Q276" s="8">
        <v>0.56079999999999997</v>
      </c>
      <c r="R276" s="5">
        <f t="shared" si="72"/>
        <v>7.0099999999999991E-4</v>
      </c>
      <c r="S276" s="5">
        <f t="shared" si="73"/>
        <v>3.5049999999999995E-4</v>
      </c>
      <c r="T276" s="8">
        <v>0</v>
      </c>
      <c r="U276" s="8">
        <f t="shared" si="61"/>
        <v>0</v>
      </c>
      <c r="V276" s="5">
        <f t="shared" si="74"/>
        <v>0</v>
      </c>
      <c r="W276" s="5">
        <f t="shared" si="62"/>
        <v>0</v>
      </c>
      <c r="X276" s="5">
        <f t="shared" si="75"/>
        <v>0</v>
      </c>
    </row>
    <row r="277" spans="1:24" ht="15" customHeight="1" x14ac:dyDescent="0.15">
      <c r="A277" s="7" t="s">
        <v>601</v>
      </c>
      <c r="B277" s="8">
        <v>400</v>
      </c>
      <c r="C277" s="8">
        <f t="shared" si="63"/>
        <v>0.5</v>
      </c>
      <c r="D277" s="9" t="s">
        <v>602</v>
      </c>
      <c r="E277" s="8">
        <v>35.6</v>
      </c>
      <c r="F277" s="8">
        <f t="shared" si="64"/>
        <v>4.4500000000000005E-2</v>
      </c>
      <c r="G277" s="8">
        <f t="shared" si="65"/>
        <v>2.2250000000000002E-2</v>
      </c>
      <c r="H277" s="8">
        <v>2.4</v>
      </c>
      <c r="I277" s="8">
        <f t="shared" si="66"/>
        <v>3.0000000000000001E-3</v>
      </c>
      <c r="J277" s="8">
        <f t="shared" si="67"/>
        <v>1.5E-3</v>
      </c>
      <c r="K277" s="8">
        <v>2</v>
      </c>
      <c r="L277" s="8">
        <f t="shared" si="68"/>
        <v>2.5000000000000001E-3</v>
      </c>
      <c r="M277" s="8">
        <f t="shared" si="69"/>
        <v>1.25E-3</v>
      </c>
      <c r="N277" s="8">
        <v>2</v>
      </c>
      <c r="O277" s="5">
        <f t="shared" si="70"/>
        <v>2.5000000000000001E-3</v>
      </c>
      <c r="P277" s="5">
        <f t="shared" si="71"/>
        <v>1.25E-3</v>
      </c>
      <c r="Q277" s="8">
        <v>0.44869999999999999</v>
      </c>
      <c r="R277" s="5">
        <f t="shared" si="72"/>
        <v>5.6087499999999996E-4</v>
      </c>
      <c r="S277" s="5">
        <f t="shared" si="73"/>
        <v>2.8043749999999998E-4</v>
      </c>
      <c r="T277" s="8">
        <v>0</v>
      </c>
      <c r="U277" s="8">
        <f t="shared" si="61"/>
        <v>0</v>
      </c>
      <c r="V277" s="5">
        <f t="shared" si="74"/>
        <v>0</v>
      </c>
      <c r="W277" s="5">
        <f t="shared" si="62"/>
        <v>0</v>
      </c>
      <c r="X277" s="5">
        <f t="shared" si="75"/>
        <v>0</v>
      </c>
    </row>
    <row r="278" spans="1:24" ht="15" customHeight="1" x14ac:dyDescent="0.15">
      <c r="A278" s="7" t="s">
        <v>603</v>
      </c>
      <c r="B278" s="8">
        <v>200</v>
      </c>
      <c r="C278" s="8">
        <f t="shared" si="63"/>
        <v>0.25</v>
      </c>
      <c r="D278" s="9" t="s">
        <v>604</v>
      </c>
      <c r="E278" s="8">
        <v>4</v>
      </c>
      <c r="F278" s="8">
        <f t="shared" si="64"/>
        <v>5.0000000000000001E-3</v>
      </c>
      <c r="G278" s="8">
        <f t="shared" si="65"/>
        <v>2.5000000000000001E-3</v>
      </c>
      <c r="H278" s="8">
        <v>1</v>
      </c>
      <c r="I278" s="8">
        <f t="shared" si="66"/>
        <v>1.25E-3</v>
      </c>
      <c r="J278" s="8">
        <f t="shared" si="67"/>
        <v>6.2500000000000001E-4</v>
      </c>
      <c r="K278" s="8">
        <v>0</v>
      </c>
      <c r="L278" s="8">
        <f t="shared" si="68"/>
        <v>0</v>
      </c>
      <c r="M278" s="8">
        <f t="shared" si="69"/>
        <v>0</v>
      </c>
      <c r="N278" s="8">
        <v>0</v>
      </c>
      <c r="O278" s="5">
        <f t="shared" si="70"/>
        <v>0</v>
      </c>
      <c r="P278" s="5">
        <f t="shared" si="71"/>
        <v>0</v>
      </c>
      <c r="Q278" s="8">
        <v>0.2243</v>
      </c>
      <c r="R278" s="5">
        <f t="shared" si="72"/>
        <v>2.8037500000000003E-4</v>
      </c>
      <c r="S278" s="5">
        <f t="shared" si="73"/>
        <v>1.4018750000000001E-4</v>
      </c>
      <c r="T278" s="8">
        <v>0</v>
      </c>
      <c r="U278" s="8">
        <f t="shared" si="61"/>
        <v>0</v>
      </c>
      <c r="V278" s="5">
        <f t="shared" si="74"/>
        <v>0</v>
      </c>
      <c r="W278" s="5">
        <f t="shared" si="62"/>
        <v>0</v>
      </c>
      <c r="X278" s="5">
        <f t="shared" si="75"/>
        <v>0</v>
      </c>
    </row>
    <row r="279" spans="1:24" ht="15" customHeight="1" x14ac:dyDescent="0.15">
      <c r="A279" s="7" t="s">
        <v>605</v>
      </c>
      <c r="B279" s="8">
        <v>500</v>
      </c>
      <c r="C279" s="8">
        <f t="shared" si="63"/>
        <v>0.625</v>
      </c>
      <c r="D279" s="9" t="s">
        <v>606</v>
      </c>
      <c r="E279" s="8">
        <v>1680</v>
      </c>
      <c r="F279" s="8">
        <f t="shared" si="64"/>
        <v>2.1</v>
      </c>
      <c r="G279" s="8">
        <f t="shared" si="65"/>
        <v>1.05</v>
      </c>
      <c r="H279" s="8">
        <v>56</v>
      </c>
      <c r="I279" s="8">
        <f t="shared" si="66"/>
        <v>7.0000000000000007E-2</v>
      </c>
      <c r="J279" s="8">
        <f t="shared" si="67"/>
        <v>3.5000000000000003E-2</v>
      </c>
      <c r="K279" s="8">
        <v>1.5</v>
      </c>
      <c r="L279" s="8">
        <f t="shared" si="68"/>
        <v>1.8749999999999999E-3</v>
      </c>
      <c r="M279" s="8">
        <f t="shared" si="69"/>
        <v>9.3749999999999997E-4</v>
      </c>
      <c r="N279" s="8">
        <v>161</v>
      </c>
      <c r="O279" s="5">
        <f t="shared" si="70"/>
        <v>0.20125000000000001</v>
      </c>
      <c r="P279" s="5">
        <f t="shared" si="71"/>
        <v>0.10062500000000001</v>
      </c>
      <c r="Q279" s="8">
        <v>0.77</v>
      </c>
      <c r="R279" s="5">
        <f t="shared" si="72"/>
        <v>9.6250000000000003E-4</v>
      </c>
      <c r="S279" s="5">
        <f t="shared" si="73"/>
        <v>4.8125000000000002E-4</v>
      </c>
      <c r="T279" s="8">
        <v>0</v>
      </c>
      <c r="U279" s="8">
        <f t="shared" si="61"/>
        <v>0</v>
      </c>
      <c r="V279" s="5">
        <f t="shared" si="74"/>
        <v>0</v>
      </c>
      <c r="W279" s="5">
        <f t="shared" si="62"/>
        <v>0</v>
      </c>
      <c r="X279" s="5">
        <f t="shared" si="75"/>
        <v>0</v>
      </c>
    </row>
    <row r="280" spans="1:24" ht="15" customHeight="1" x14ac:dyDescent="0.15">
      <c r="A280" s="7" t="s">
        <v>607</v>
      </c>
      <c r="B280" s="8">
        <v>1200</v>
      </c>
      <c r="C280" s="8">
        <f t="shared" si="63"/>
        <v>1.5</v>
      </c>
      <c r="D280" s="9" t="s">
        <v>608</v>
      </c>
      <c r="E280" s="8">
        <v>975</v>
      </c>
      <c r="F280" s="8">
        <f t="shared" si="64"/>
        <v>1.21875</v>
      </c>
      <c r="G280" s="8">
        <f t="shared" si="65"/>
        <v>0.609375</v>
      </c>
      <c r="H280" s="8">
        <v>208</v>
      </c>
      <c r="I280" s="8">
        <f t="shared" si="66"/>
        <v>0.26</v>
      </c>
      <c r="J280" s="8">
        <f t="shared" si="67"/>
        <v>0.13</v>
      </c>
      <c r="K280" s="8">
        <v>36</v>
      </c>
      <c r="L280" s="8">
        <f t="shared" si="68"/>
        <v>4.4999999999999998E-2</v>
      </c>
      <c r="M280" s="8">
        <f t="shared" si="69"/>
        <v>2.2499999999999999E-2</v>
      </c>
      <c r="N280" s="8">
        <v>0</v>
      </c>
      <c r="O280" s="5">
        <f t="shared" si="70"/>
        <v>0</v>
      </c>
      <c r="P280" s="5">
        <f t="shared" si="71"/>
        <v>0</v>
      </c>
      <c r="Q280" s="8">
        <v>1.8</v>
      </c>
      <c r="R280" s="5">
        <f t="shared" si="72"/>
        <v>2.2500000000000003E-3</v>
      </c>
      <c r="S280" s="5">
        <f t="shared" si="73"/>
        <v>1.1250000000000001E-3</v>
      </c>
      <c r="T280" s="8">
        <v>736</v>
      </c>
      <c r="U280" s="8">
        <f t="shared" si="61"/>
        <v>0.73599999999999999</v>
      </c>
      <c r="V280" s="5">
        <f t="shared" si="74"/>
        <v>0.92</v>
      </c>
      <c r="W280" s="5">
        <f t="shared" si="62"/>
        <v>9.2000000000000003E-4</v>
      </c>
      <c r="X280" s="5">
        <f t="shared" si="75"/>
        <v>4.6000000000000001E-4</v>
      </c>
    </row>
    <row r="281" spans="1:24" ht="15" customHeight="1" x14ac:dyDescent="0.15">
      <c r="A281" s="7" t="s">
        <v>609</v>
      </c>
      <c r="B281" s="8">
        <v>638</v>
      </c>
      <c r="C281" s="8">
        <f t="shared" si="63"/>
        <v>0.79749999999999999</v>
      </c>
      <c r="D281" s="9" t="s">
        <v>610</v>
      </c>
      <c r="E281" s="8">
        <v>729</v>
      </c>
      <c r="F281" s="8">
        <f t="shared" si="64"/>
        <v>0.91125</v>
      </c>
      <c r="G281" s="8">
        <f t="shared" si="65"/>
        <v>0.455625</v>
      </c>
      <c r="H281" s="8">
        <v>173</v>
      </c>
      <c r="I281" s="8">
        <f t="shared" si="66"/>
        <v>0.21625</v>
      </c>
      <c r="J281" s="8">
        <f t="shared" si="67"/>
        <v>0.108125</v>
      </c>
      <c r="K281" s="8">
        <v>7.7</v>
      </c>
      <c r="L281" s="8">
        <f t="shared" si="68"/>
        <v>9.6249999999999999E-3</v>
      </c>
      <c r="M281" s="8">
        <f t="shared" si="69"/>
        <v>4.8124999999999999E-3</v>
      </c>
      <c r="N281" s="8">
        <v>0.63800000000000001</v>
      </c>
      <c r="O281" s="5">
        <f t="shared" si="70"/>
        <v>7.9750000000000003E-4</v>
      </c>
      <c r="P281" s="5">
        <f t="shared" si="71"/>
        <v>3.9875000000000002E-4</v>
      </c>
      <c r="Q281" s="8">
        <v>0.98250000000000004</v>
      </c>
      <c r="R281" s="5">
        <f t="shared" si="72"/>
        <v>1.228125E-3</v>
      </c>
      <c r="S281" s="5">
        <f t="shared" si="73"/>
        <v>6.1406250000000002E-4</v>
      </c>
      <c r="T281" s="8">
        <v>391</v>
      </c>
      <c r="U281" s="8">
        <f t="shared" si="61"/>
        <v>0.39100000000000001</v>
      </c>
      <c r="V281" s="5">
        <f t="shared" si="74"/>
        <v>0.48875000000000002</v>
      </c>
      <c r="W281" s="5">
        <f t="shared" si="62"/>
        <v>4.8875000000000004E-4</v>
      </c>
      <c r="X281" s="5">
        <f t="shared" si="75"/>
        <v>2.4437500000000002E-4</v>
      </c>
    </row>
    <row r="282" spans="1:24" ht="15" customHeight="1" x14ac:dyDescent="0.15">
      <c r="A282" s="7" t="s">
        <v>611</v>
      </c>
      <c r="B282" s="8">
        <v>2120</v>
      </c>
      <c r="C282" s="8">
        <f t="shared" si="63"/>
        <v>2.65</v>
      </c>
      <c r="D282" s="9" t="s">
        <v>612</v>
      </c>
      <c r="E282" s="8">
        <v>5962</v>
      </c>
      <c r="F282" s="8">
        <f t="shared" si="64"/>
        <v>7.4524999999999997</v>
      </c>
      <c r="G282" s="8">
        <f t="shared" si="65"/>
        <v>3.7262499999999998</v>
      </c>
      <c r="H282" s="8">
        <v>138</v>
      </c>
      <c r="I282" s="8">
        <f t="shared" si="66"/>
        <v>0.17249999999999999</v>
      </c>
      <c r="J282" s="8">
        <f t="shared" si="67"/>
        <v>8.6249999999999993E-2</v>
      </c>
      <c r="K282" s="8">
        <v>29.6</v>
      </c>
      <c r="L282" s="8">
        <f t="shared" si="68"/>
        <v>3.7000000000000005E-2</v>
      </c>
      <c r="M282" s="8">
        <f t="shared" si="69"/>
        <v>1.8500000000000003E-2</v>
      </c>
      <c r="N282" s="8">
        <v>583</v>
      </c>
      <c r="O282" s="5">
        <f t="shared" si="70"/>
        <v>0.72875000000000001</v>
      </c>
      <c r="P282" s="5">
        <f t="shared" si="71"/>
        <v>0.364375</v>
      </c>
      <c r="Q282" s="8">
        <v>4.3</v>
      </c>
      <c r="R282" s="5">
        <f t="shared" si="72"/>
        <v>5.3749999999999996E-3</v>
      </c>
      <c r="S282" s="5">
        <f t="shared" si="73"/>
        <v>2.6874999999999998E-3</v>
      </c>
      <c r="T282" s="8">
        <v>0</v>
      </c>
      <c r="U282" s="8">
        <f t="shared" si="61"/>
        <v>0</v>
      </c>
      <c r="V282" s="5">
        <f t="shared" si="74"/>
        <v>0</v>
      </c>
      <c r="W282" s="5">
        <f t="shared" si="62"/>
        <v>0</v>
      </c>
      <c r="X282" s="5">
        <f t="shared" si="75"/>
        <v>0</v>
      </c>
    </row>
    <row r="283" spans="1:24" ht="15" customHeight="1" x14ac:dyDescent="0.15">
      <c r="A283" s="7" t="s">
        <v>613</v>
      </c>
      <c r="B283" s="8">
        <v>200</v>
      </c>
      <c r="C283" s="8">
        <f t="shared" si="63"/>
        <v>0.25</v>
      </c>
      <c r="D283" s="9" t="s">
        <v>614</v>
      </c>
      <c r="E283" s="8">
        <v>0</v>
      </c>
      <c r="F283" s="8">
        <f t="shared" si="64"/>
        <v>0</v>
      </c>
      <c r="G283" s="8">
        <f t="shared" si="65"/>
        <v>0</v>
      </c>
      <c r="H283" s="8">
        <v>0</v>
      </c>
      <c r="I283" s="8">
        <f t="shared" si="66"/>
        <v>0</v>
      </c>
      <c r="J283" s="8">
        <f t="shared" si="67"/>
        <v>0</v>
      </c>
      <c r="K283" s="8">
        <v>0</v>
      </c>
      <c r="L283" s="8">
        <f t="shared" si="68"/>
        <v>0</v>
      </c>
      <c r="M283" s="8">
        <f t="shared" si="69"/>
        <v>0</v>
      </c>
      <c r="N283" s="8">
        <v>0</v>
      </c>
      <c r="O283" s="5">
        <f t="shared" si="70"/>
        <v>0</v>
      </c>
      <c r="P283" s="5">
        <f t="shared" si="71"/>
        <v>0</v>
      </c>
      <c r="Q283" s="8">
        <v>0.12920000000000001</v>
      </c>
      <c r="R283" s="5">
        <f t="shared" si="72"/>
        <v>1.6150000000000002E-4</v>
      </c>
      <c r="S283" s="5">
        <f t="shared" si="73"/>
        <v>8.0750000000000011E-5</v>
      </c>
      <c r="T283" s="8">
        <v>0</v>
      </c>
      <c r="U283" s="8">
        <f t="shared" si="61"/>
        <v>0</v>
      </c>
      <c r="V283" s="5">
        <f t="shared" si="74"/>
        <v>0</v>
      </c>
      <c r="W283" s="5">
        <f t="shared" si="62"/>
        <v>0</v>
      </c>
      <c r="X283" s="5">
        <f t="shared" si="75"/>
        <v>0</v>
      </c>
    </row>
    <row r="284" spans="1:24" ht="15" customHeight="1" x14ac:dyDescent="0.15">
      <c r="A284" s="7" t="s">
        <v>615</v>
      </c>
      <c r="B284" s="8">
        <v>650</v>
      </c>
      <c r="C284" s="8">
        <f t="shared" si="63"/>
        <v>0.8125</v>
      </c>
      <c r="D284" s="9" t="s">
        <v>616</v>
      </c>
      <c r="E284" s="8">
        <v>0</v>
      </c>
      <c r="F284" s="8">
        <f t="shared" si="64"/>
        <v>0</v>
      </c>
      <c r="G284" s="8">
        <f t="shared" si="65"/>
        <v>0</v>
      </c>
      <c r="H284" s="8">
        <v>0</v>
      </c>
      <c r="I284" s="8">
        <f t="shared" si="66"/>
        <v>0</v>
      </c>
      <c r="J284" s="8">
        <f t="shared" si="67"/>
        <v>0</v>
      </c>
      <c r="K284" s="8">
        <v>0</v>
      </c>
      <c r="L284" s="8">
        <f t="shared" si="68"/>
        <v>0</v>
      </c>
      <c r="M284" s="8">
        <f t="shared" si="69"/>
        <v>0</v>
      </c>
      <c r="N284" s="8">
        <v>0</v>
      </c>
      <c r="O284" s="5">
        <f t="shared" si="70"/>
        <v>0</v>
      </c>
      <c r="P284" s="5">
        <f t="shared" si="71"/>
        <v>0</v>
      </c>
      <c r="Q284" s="8">
        <v>0.4199</v>
      </c>
      <c r="R284" s="5">
        <f t="shared" si="72"/>
        <v>5.2487499999999995E-4</v>
      </c>
      <c r="S284" s="5">
        <f t="shared" si="73"/>
        <v>2.6243749999999998E-4</v>
      </c>
      <c r="T284" s="8">
        <v>0</v>
      </c>
      <c r="U284" s="8">
        <f t="shared" si="61"/>
        <v>0</v>
      </c>
      <c r="V284" s="5">
        <f t="shared" si="74"/>
        <v>0</v>
      </c>
      <c r="W284" s="5">
        <f t="shared" si="62"/>
        <v>0</v>
      </c>
      <c r="X284" s="5">
        <f t="shared" si="75"/>
        <v>0</v>
      </c>
    </row>
    <row r="285" spans="1:24" ht="15" customHeight="1" x14ac:dyDescent="0.15">
      <c r="A285" s="7" t="s">
        <v>180</v>
      </c>
      <c r="B285" s="8">
        <v>1200</v>
      </c>
      <c r="C285" s="8">
        <f t="shared" si="63"/>
        <v>1.5</v>
      </c>
      <c r="D285" s="9" t="s">
        <v>618</v>
      </c>
      <c r="E285" s="8">
        <v>3163</v>
      </c>
      <c r="F285" s="8">
        <f t="shared" si="64"/>
        <v>3.9537499999999999</v>
      </c>
      <c r="G285" s="8">
        <f t="shared" si="65"/>
        <v>1.9768749999999999</v>
      </c>
      <c r="H285" s="8">
        <v>787</v>
      </c>
      <c r="I285" s="8">
        <f t="shared" si="66"/>
        <v>0.98375000000000001</v>
      </c>
      <c r="J285" s="8">
        <f t="shared" si="67"/>
        <v>0.49187500000000001</v>
      </c>
      <c r="K285" s="8">
        <v>3.6</v>
      </c>
      <c r="L285" s="8">
        <f t="shared" si="68"/>
        <v>4.5000000000000005E-3</v>
      </c>
      <c r="M285" s="8">
        <f t="shared" si="69"/>
        <v>2.2500000000000003E-3</v>
      </c>
      <c r="N285" s="8">
        <v>0</v>
      </c>
      <c r="O285" s="5">
        <f t="shared" si="70"/>
        <v>0</v>
      </c>
      <c r="P285" s="5">
        <f t="shared" si="71"/>
        <v>0</v>
      </c>
      <c r="Q285" s="8">
        <v>1.7</v>
      </c>
      <c r="R285" s="5">
        <f t="shared" si="72"/>
        <v>2.1250000000000002E-3</v>
      </c>
      <c r="S285" s="5">
        <f t="shared" si="73"/>
        <v>1.0625000000000001E-3</v>
      </c>
      <c r="T285" s="8">
        <v>1071</v>
      </c>
      <c r="U285" s="8">
        <f t="shared" si="61"/>
        <v>1.071</v>
      </c>
      <c r="V285" s="5">
        <f t="shared" si="74"/>
        <v>1.3387500000000001</v>
      </c>
      <c r="W285" s="5">
        <f t="shared" si="62"/>
        <v>1.3387500000000001E-3</v>
      </c>
      <c r="X285" s="5">
        <f t="shared" si="75"/>
        <v>6.6937500000000005E-4</v>
      </c>
    </row>
    <row r="286" spans="1:24" ht="15" customHeight="1" x14ac:dyDescent="0.15">
      <c r="A286" s="7" t="s">
        <v>183</v>
      </c>
      <c r="B286" s="8">
        <v>1188</v>
      </c>
      <c r="C286" s="8">
        <f t="shared" si="63"/>
        <v>1.4850000000000001</v>
      </c>
      <c r="D286" s="9" t="s">
        <v>619</v>
      </c>
      <c r="E286" s="8">
        <v>8160</v>
      </c>
      <c r="F286" s="8">
        <f t="shared" si="64"/>
        <v>10.199999999999999</v>
      </c>
      <c r="G286" s="8">
        <f t="shared" si="65"/>
        <v>5.0999999999999996</v>
      </c>
      <c r="H286" s="8">
        <v>27.6</v>
      </c>
      <c r="I286" s="8">
        <f t="shared" si="66"/>
        <v>3.4500000000000003E-2</v>
      </c>
      <c r="J286" s="8">
        <f t="shared" si="67"/>
        <v>1.7250000000000001E-2</v>
      </c>
      <c r="K286" s="8">
        <v>13.1</v>
      </c>
      <c r="L286" s="8">
        <f t="shared" si="68"/>
        <v>1.6375000000000001E-2</v>
      </c>
      <c r="M286" s="8">
        <f t="shared" si="69"/>
        <v>8.1875000000000003E-3</v>
      </c>
      <c r="N286" s="8">
        <v>889</v>
      </c>
      <c r="O286" s="5">
        <f t="shared" si="70"/>
        <v>1.1112500000000001</v>
      </c>
      <c r="P286" s="5">
        <f t="shared" si="71"/>
        <v>0.55562500000000004</v>
      </c>
      <c r="Q286" s="8">
        <v>2.4</v>
      </c>
      <c r="R286" s="5">
        <f t="shared" si="72"/>
        <v>3.0000000000000001E-3</v>
      </c>
      <c r="S286" s="5">
        <f t="shared" si="73"/>
        <v>1.5E-3</v>
      </c>
      <c r="T286" s="8">
        <v>0</v>
      </c>
      <c r="U286" s="8">
        <f t="shared" si="61"/>
        <v>0</v>
      </c>
      <c r="V286" s="5">
        <f t="shared" si="74"/>
        <v>0</v>
      </c>
      <c r="W286" s="5">
        <f t="shared" si="62"/>
        <v>0</v>
      </c>
      <c r="X286" s="5">
        <f t="shared" si="75"/>
        <v>0</v>
      </c>
    </row>
    <row r="287" spans="1:24" ht="15" customHeight="1" x14ac:dyDescent="0.15">
      <c r="A287" s="7" t="s">
        <v>184</v>
      </c>
      <c r="B287" s="8">
        <v>1140</v>
      </c>
      <c r="C287" s="8">
        <f t="shared" si="63"/>
        <v>1.425</v>
      </c>
      <c r="D287" s="9" t="s">
        <v>620</v>
      </c>
      <c r="E287" s="8">
        <v>1350</v>
      </c>
      <c r="F287" s="8">
        <f t="shared" si="64"/>
        <v>1.6875</v>
      </c>
      <c r="G287" s="8">
        <f t="shared" si="65"/>
        <v>0.84375</v>
      </c>
      <c r="H287" s="8">
        <v>317</v>
      </c>
      <c r="I287" s="8">
        <f t="shared" si="66"/>
        <v>0.39624999999999999</v>
      </c>
      <c r="J287" s="8">
        <f t="shared" si="67"/>
        <v>0.198125</v>
      </c>
      <c r="K287" s="8">
        <v>18.2</v>
      </c>
      <c r="L287" s="8">
        <f t="shared" si="68"/>
        <v>2.2749999999999999E-2</v>
      </c>
      <c r="M287" s="8">
        <f t="shared" si="69"/>
        <v>1.1375E-2</v>
      </c>
      <c r="N287" s="8">
        <v>1.1000000000000001</v>
      </c>
      <c r="O287" s="5">
        <f t="shared" si="70"/>
        <v>1.3750000000000001E-3</v>
      </c>
      <c r="P287" s="5">
        <f t="shared" si="71"/>
        <v>6.8750000000000007E-4</v>
      </c>
      <c r="Q287" s="8">
        <v>1.7</v>
      </c>
      <c r="R287" s="5">
        <f t="shared" si="72"/>
        <v>2.1250000000000002E-3</v>
      </c>
      <c r="S287" s="5">
        <f t="shared" si="73"/>
        <v>1.0625000000000001E-3</v>
      </c>
      <c r="T287" s="8">
        <v>609</v>
      </c>
      <c r="U287" s="8">
        <f t="shared" si="61"/>
        <v>0.60899999999999999</v>
      </c>
      <c r="V287" s="5">
        <f t="shared" si="74"/>
        <v>0.76124999999999998</v>
      </c>
      <c r="W287" s="5">
        <f t="shared" si="62"/>
        <v>7.6124999999999999E-4</v>
      </c>
      <c r="X287" s="5">
        <f t="shared" si="75"/>
        <v>3.80625E-4</v>
      </c>
    </row>
    <row r="288" spans="1:24" ht="15" customHeight="1" x14ac:dyDescent="0.15">
      <c r="A288" s="7" t="s">
        <v>185</v>
      </c>
      <c r="B288" s="8">
        <v>5200</v>
      </c>
      <c r="C288" s="8">
        <f t="shared" si="63"/>
        <v>6.5</v>
      </c>
      <c r="D288" s="9" t="s">
        <v>621</v>
      </c>
      <c r="E288" s="8">
        <v>12740</v>
      </c>
      <c r="F288" s="8">
        <f t="shared" si="64"/>
        <v>15.925000000000001</v>
      </c>
      <c r="G288" s="8">
        <f t="shared" si="65"/>
        <v>7.9625000000000004</v>
      </c>
      <c r="H288" s="8">
        <v>2990</v>
      </c>
      <c r="I288" s="8">
        <f t="shared" si="66"/>
        <v>3.7374999999999998</v>
      </c>
      <c r="J288" s="8">
        <f t="shared" si="67"/>
        <v>1.8687499999999999</v>
      </c>
      <c r="K288" s="8">
        <v>78</v>
      </c>
      <c r="L288" s="8">
        <f t="shared" si="68"/>
        <v>9.7500000000000003E-2</v>
      </c>
      <c r="M288" s="8">
        <f t="shared" si="69"/>
        <v>4.8750000000000002E-2</v>
      </c>
      <c r="N288" s="8">
        <v>52</v>
      </c>
      <c r="O288" s="5">
        <f t="shared" si="70"/>
        <v>6.5000000000000002E-2</v>
      </c>
      <c r="P288" s="5">
        <f t="shared" si="71"/>
        <v>3.2500000000000001E-2</v>
      </c>
      <c r="Q288" s="8">
        <v>4</v>
      </c>
      <c r="R288" s="5">
        <f t="shared" si="72"/>
        <v>5.0000000000000001E-3</v>
      </c>
      <c r="S288" s="5">
        <f t="shared" si="73"/>
        <v>2.5000000000000001E-3</v>
      </c>
      <c r="T288" s="8">
        <v>3188</v>
      </c>
      <c r="U288" s="8">
        <f t="shared" si="61"/>
        <v>3.1880000000000002</v>
      </c>
      <c r="V288" s="5">
        <f t="shared" si="74"/>
        <v>3.9849999999999999</v>
      </c>
      <c r="W288" s="5">
        <f t="shared" si="62"/>
        <v>3.9849999999999998E-3</v>
      </c>
      <c r="X288" s="5">
        <f t="shared" si="75"/>
        <v>1.9924999999999999E-3</v>
      </c>
    </row>
    <row r="289" spans="1:24" ht="15" customHeight="1" x14ac:dyDescent="0.15">
      <c r="A289" s="7" t="s">
        <v>186</v>
      </c>
      <c r="B289" s="8">
        <v>500</v>
      </c>
      <c r="C289" s="8">
        <f t="shared" si="63"/>
        <v>0.625</v>
      </c>
      <c r="D289" s="9" t="s">
        <v>606</v>
      </c>
      <c r="E289" s="8">
        <v>0.6</v>
      </c>
      <c r="F289" s="8">
        <f t="shared" si="64"/>
        <v>7.5000000000000002E-4</v>
      </c>
      <c r="G289" s="8">
        <f t="shared" si="65"/>
        <v>3.7500000000000001E-4</v>
      </c>
      <c r="H289" s="8">
        <v>0</v>
      </c>
      <c r="I289" s="8">
        <f t="shared" si="66"/>
        <v>0</v>
      </c>
      <c r="J289" s="8">
        <f t="shared" si="67"/>
        <v>0</v>
      </c>
      <c r="K289" s="8">
        <v>0.15</v>
      </c>
      <c r="L289" s="8">
        <f t="shared" si="68"/>
        <v>1.875E-4</v>
      </c>
      <c r="M289" s="8">
        <f t="shared" si="69"/>
        <v>9.3750000000000002E-5</v>
      </c>
      <c r="N289" s="8">
        <v>0</v>
      </c>
      <c r="O289" s="5">
        <f t="shared" si="70"/>
        <v>0</v>
      </c>
      <c r="P289" s="5">
        <f t="shared" si="71"/>
        <v>0</v>
      </c>
      <c r="Q289" s="8">
        <v>2.2000000000000002</v>
      </c>
      <c r="R289" s="5">
        <f t="shared" si="72"/>
        <v>2.7500000000000003E-3</v>
      </c>
      <c r="S289" s="5">
        <f t="shared" si="73"/>
        <v>1.3750000000000001E-3</v>
      </c>
      <c r="T289" s="8">
        <v>63253</v>
      </c>
      <c r="U289" s="8">
        <f t="shared" si="61"/>
        <v>63.253</v>
      </c>
      <c r="V289" s="5">
        <f t="shared" si="74"/>
        <v>79.066249999999997</v>
      </c>
      <c r="W289" s="5">
        <f t="shared" si="62"/>
        <v>7.9066249999999991E-2</v>
      </c>
      <c r="X289" s="5">
        <f t="shared" si="75"/>
        <v>3.9533124999999995E-2</v>
      </c>
    </row>
    <row r="290" spans="1:24" ht="15" customHeight="1" x14ac:dyDescent="0.15">
      <c r="A290" s="7" t="s">
        <v>188</v>
      </c>
      <c r="B290" s="8">
        <v>7000</v>
      </c>
      <c r="C290" s="8">
        <f t="shared" si="63"/>
        <v>8.75</v>
      </c>
      <c r="D290" s="9" t="s">
        <v>189</v>
      </c>
      <c r="E290" s="8">
        <v>0</v>
      </c>
      <c r="F290" s="8">
        <f t="shared" si="64"/>
        <v>0</v>
      </c>
      <c r="G290" s="8">
        <f t="shared" si="65"/>
        <v>0</v>
      </c>
      <c r="H290" s="8">
        <v>0</v>
      </c>
      <c r="I290" s="8">
        <f t="shared" si="66"/>
        <v>0</v>
      </c>
      <c r="J290" s="8">
        <f t="shared" si="67"/>
        <v>0</v>
      </c>
      <c r="K290" s="8">
        <v>0</v>
      </c>
      <c r="L290" s="8">
        <f t="shared" si="68"/>
        <v>0</v>
      </c>
      <c r="M290" s="8">
        <f t="shared" si="69"/>
        <v>0</v>
      </c>
      <c r="N290" s="8">
        <v>0</v>
      </c>
      <c r="O290" s="5">
        <f t="shared" si="70"/>
        <v>0</v>
      </c>
      <c r="P290" s="5">
        <f t="shared" si="71"/>
        <v>0</v>
      </c>
      <c r="Q290" s="8">
        <v>4.5</v>
      </c>
      <c r="R290" s="5">
        <f t="shared" si="72"/>
        <v>5.6249999999999998E-3</v>
      </c>
      <c r="S290" s="5">
        <f t="shared" si="73"/>
        <v>2.8124999999999999E-3</v>
      </c>
      <c r="T290" s="8">
        <v>0</v>
      </c>
      <c r="U290" s="8">
        <f t="shared" si="61"/>
        <v>0</v>
      </c>
      <c r="V290" s="5">
        <f t="shared" si="74"/>
        <v>0</v>
      </c>
      <c r="W290" s="5">
        <f t="shared" si="62"/>
        <v>0</v>
      </c>
      <c r="X290" s="5">
        <f t="shared" si="75"/>
        <v>0</v>
      </c>
    </row>
    <row r="291" spans="1:24" ht="15" customHeight="1" x14ac:dyDescent="0.15">
      <c r="A291" s="7" t="s">
        <v>656</v>
      </c>
      <c r="B291" s="8">
        <v>3600</v>
      </c>
      <c r="C291" s="8">
        <f t="shared" si="63"/>
        <v>4.5</v>
      </c>
      <c r="D291" s="9" t="s">
        <v>657</v>
      </c>
      <c r="E291" s="8">
        <v>19199</v>
      </c>
      <c r="F291" s="8">
        <f t="shared" si="64"/>
        <v>23.998750000000001</v>
      </c>
      <c r="G291" s="8">
        <f t="shared" si="65"/>
        <v>11.999375000000001</v>
      </c>
      <c r="H291" s="8">
        <v>2070</v>
      </c>
      <c r="I291" s="8">
        <f t="shared" si="66"/>
        <v>2.5874999999999999</v>
      </c>
      <c r="J291" s="8">
        <f t="shared" si="67"/>
        <v>1.29375</v>
      </c>
      <c r="K291" s="8">
        <v>227</v>
      </c>
      <c r="L291" s="8">
        <f t="shared" si="68"/>
        <v>0.28375</v>
      </c>
      <c r="M291" s="8">
        <f t="shared" si="69"/>
        <v>0.141875</v>
      </c>
      <c r="N291" s="8">
        <v>1112</v>
      </c>
      <c r="O291" s="5">
        <f t="shared" si="70"/>
        <v>1.39</v>
      </c>
      <c r="P291" s="5">
        <f t="shared" si="71"/>
        <v>0.69499999999999995</v>
      </c>
      <c r="Q291" s="8">
        <v>1.2</v>
      </c>
      <c r="R291" s="5">
        <f t="shared" si="72"/>
        <v>1.5E-3</v>
      </c>
      <c r="S291" s="5">
        <f t="shared" si="73"/>
        <v>7.5000000000000002E-4</v>
      </c>
      <c r="T291" s="8">
        <v>3213</v>
      </c>
      <c r="U291" s="8">
        <f t="shared" si="61"/>
        <v>3.2130000000000001</v>
      </c>
      <c r="V291" s="5">
        <f t="shared" si="74"/>
        <v>4.0162500000000003</v>
      </c>
      <c r="W291" s="5">
        <f t="shared" si="62"/>
        <v>4.0162500000000007E-3</v>
      </c>
      <c r="X291" s="5">
        <f t="shared" si="75"/>
        <v>2.0081250000000004E-3</v>
      </c>
    </row>
    <row r="292" spans="1:24" s="12" customFormat="1" ht="15" customHeight="1" x14ac:dyDescent="0.2">
      <c r="A292" s="10"/>
      <c r="B292" s="10"/>
      <c r="C292" s="7"/>
      <c r="D292" s="11" t="s">
        <v>11</v>
      </c>
      <c r="E292" s="7">
        <v>114925</v>
      </c>
      <c r="F292" s="7">
        <f t="shared" si="64"/>
        <v>143.65625</v>
      </c>
      <c r="G292" s="7">
        <f t="shared" si="65"/>
        <v>71.828125</v>
      </c>
      <c r="H292" s="7">
        <v>16216</v>
      </c>
      <c r="I292" s="7">
        <f t="shared" si="66"/>
        <v>20.27</v>
      </c>
      <c r="J292" s="7">
        <f t="shared" si="67"/>
        <v>10.135</v>
      </c>
      <c r="K292" s="7">
        <v>1468</v>
      </c>
      <c r="L292" s="7">
        <f t="shared" si="68"/>
        <v>1.835</v>
      </c>
      <c r="M292" s="7">
        <f t="shared" si="69"/>
        <v>0.91749999999999998</v>
      </c>
      <c r="N292" s="7">
        <v>4908</v>
      </c>
      <c r="O292" s="12">
        <f t="shared" si="70"/>
        <v>6.1349999999999998</v>
      </c>
      <c r="P292" s="12">
        <f t="shared" si="71"/>
        <v>3.0674999999999999</v>
      </c>
      <c r="Q292" s="7">
        <v>63</v>
      </c>
      <c r="R292" s="12">
        <f t="shared" si="72"/>
        <v>7.8750000000000001E-2</v>
      </c>
      <c r="S292" s="12">
        <f t="shared" si="73"/>
        <v>3.9375E-2</v>
      </c>
      <c r="T292" s="7">
        <v>84289</v>
      </c>
      <c r="U292" s="7">
        <f t="shared" si="61"/>
        <v>84.289000000000001</v>
      </c>
      <c r="V292" s="12">
        <f t="shared" si="74"/>
        <v>105.36125</v>
      </c>
      <c r="W292" s="12">
        <f t="shared" si="62"/>
        <v>0.10536125</v>
      </c>
      <c r="X292" s="12">
        <f t="shared" si="75"/>
        <v>5.2680625000000002E-2</v>
      </c>
    </row>
    <row r="293" spans="1:24" ht="15" customHeight="1" x14ac:dyDescent="0.2">
      <c r="A293" s="6" t="s">
        <v>205</v>
      </c>
      <c r="B293" s="3"/>
      <c r="C293" s="8"/>
      <c r="D293" s="4"/>
      <c r="E293" s="3"/>
      <c r="F293" s="8"/>
      <c r="G293" s="8"/>
      <c r="H293" s="3"/>
      <c r="I293" s="8"/>
      <c r="J293" s="8"/>
      <c r="K293" s="3"/>
      <c r="L293" s="8"/>
      <c r="M293" s="8"/>
      <c r="N293" s="3"/>
      <c r="Q293" s="3"/>
      <c r="T293" s="3"/>
      <c r="U293" s="8"/>
    </row>
    <row r="294" spans="1:24" ht="15" customHeight="1" x14ac:dyDescent="0.15">
      <c r="A294" s="7" t="s">
        <v>644</v>
      </c>
      <c r="B294" s="8">
        <v>952</v>
      </c>
      <c r="C294" s="8">
        <f t="shared" si="63"/>
        <v>1.19</v>
      </c>
      <c r="D294" s="9" t="s">
        <v>645</v>
      </c>
      <c r="E294" s="8">
        <v>4036</v>
      </c>
      <c r="F294" s="8">
        <f t="shared" si="64"/>
        <v>5.0449999999999999</v>
      </c>
      <c r="G294" s="8">
        <f t="shared" si="65"/>
        <v>2.5225</v>
      </c>
      <c r="H294" s="8">
        <v>724</v>
      </c>
      <c r="I294" s="8">
        <f t="shared" si="66"/>
        <v>0.90500000000000003</v>
      </c>
      <c r="J294" s="8">
        <f t="shared" si="67"/>
        <v>0.45250000000000001</v>
      </c>
      <c r="K294" s="8">
        <v>28.6</v>
      </c>
      <c r="L294" s="8">
        <f t="shared" si="68"/>
        <v>3.5750000000000004E-2</v>
      </c>
      <c r="M294" s="8">
        <f t="shared" si="69"/>
        <v>1.7875000000000002E-2</v>
      </c>
      <c r="N294" s="8">
        <v>114</v>
      </c>
      <c r="O294" s="5">
        <f t="shared" si="70"/>
        <v>0.14249999999999999</v>
      </c>
      <c r="P294" s="5">
        <f t="shared" si="71"/>
        <v>7.1249999999999994E-2</v>
      </c>
      <c r="Q294" s="8">
        <v>3.4</v>
      </c>
      <c r="R294" s="5">
        <f t="shared" si="72"/>
        <v>4.2500000000000003E-3</v>
      </c>
      <c r="S294" s="5">
        <f t="shared" si="73"/>
        <v>2.1250000000000002E-3</v>
      </c>
      <c r="T294" s="8">
        <v>0</v>
      </c>
      <c r="U294" s="8">
        <f t="shared" si="61"/>
        <v>0</v>
      </c>
      <c r="V294" s="5">
        <f t="shared" si="74"/>
        <v>0</v>
      </c>
      <c r="W294" s="5">
        <f t="shared" si="62"/>
        <v>0</v>
      </c>
      <c r="X294" s="5">
        <f t="shared" si="75"/>
        <v>0</v>
      </c>
    </row>
    <row r="295" spans="1:24" ht="15" customHeight="1" x14ac:dyDescent="0.15">
      <c r="A295" s="7" t="s">
        <v>646</v>
      </c>
      <c r="B295" s="8">
        <v>3900</v>
      </c>
      <c r="C295" s="8">
        <f t="shared" si="63"/>
        <v>4.875</v>
      </c>
      <c r="D295" s="9" t="s">
        <v>647</v>
      </c>
      <c r="E295" s="8">
        <v>19613</v>
      </c>
      <c r="F295" s="8">
        <f t="shared" si="64"/>
        <v>24.516249999999999</v>
      </c>
      <c r="G295" s="8">
        <f t="shared" si="65"/>
        <v>12.258125</v>
      </c>
      <c r="H295" s="8">
        <v>2282</v>
      </c>
      <c r="I295" s="8">
        <f t="shared" si="66"/>
        <v>2.8525</v>
      </c>
      <c r="J295" s="8">
        <f t="shared" si="67"/>
        <v>1.42625</v>
      </c>
      <c r="K295" s="8">
        <v>191</v>
      </c>
      <c r="L295" s="8">
        <f t="shared" si="68"/>
        <v>0.23874999999999999</v>
      </c>
      <c r="M295" s="8">
        <f t="shared" si="69"/>
        <v>0.119375</v>
      </c>
      <c r="N295" s="8">
        <v>1080</v>
      </c>
      <c r="O295" s="5">
        <f t="shared" si="70"/>
        <v>1.35</v>
      </c>
      <c r="P295" s="5">
        <f t="shared" si="71"/>
        <v>0.67500000000000004</v>
      </c>
      <c r="Q295" s="8">
        <v>35</v>
      </c>
      <c r="R295" s="5">
        <f t="shared" si="72"/>
        <v>4.3749999999999997E-2</v>
      </c>
      <c r="S295" s="5">
        <f t="shared" si="73"/>
        <v>2.1874999999999999E-2</v>
      </c>
      <c r="T295" s="8">
        <v>7168</v>
      </c>
      <c r="U295" s="8">
        <f t="shared" si="61"/>
        <v>7.1680000000000001</v>
      </c>
      <c r="V295" s="5">
        <f t="shared" si="74"/>
        <v>8.9600000000000009</v>
      </c>
      <c r="W295" s="5">
        <f t="shared" si="62"/>
        <v>8.9600000000000009E-3</v>
      </c>
      <c r="X295" s="5">
        <f t="shared" si="75"/>
        <v>4.4800000000000005E-3</v>
      </c>
    </row>
    <row r="296" spans="1:24" ht="15" customHeight="1" x14ac:dyDescent="0.15">
      <c r="A296" s="7" t="s">
        <v>648</v>
      </c>
      <c r="B296" s="8">
        <v>250</v>
      </c>
      <c r="C296" s="8">
        <f t="shared" si="63"/>
        <v>0.3125</v>
      </c>
      <c r="D296" s="9" t="s">
        <v>649</v>
      </c>
      <c r="E296" s="8">
        <v>1159</v>
      </c>
      <c r="F296" s="8">
        <f t="shared" si="64"/>
        <v>1.44875</v>
      </c>
      <c r="G296" s="8">
        <f t="shared" si="65"/>
        <v>0.72437499999999999</v>
      </c>
      <c r="H296" s="8">
        <v>170</v>
      </c>
      <c r="I296" s="8">
        <f t="shared" si="66"/>
        <v>0.21249999999999999</v>
      </c>
      <c r="J296" s="8">
        <f t="shared" si="67"/>
        <v>0.10625</v>
      </c>
      <c r="K296" s="8">
        <v>12.8</v>
      </c>
      <c r="L296" s="8">
        <f t="shared" si="68"/>
        <v>1.6E-2</v>
      </c>
      <c r="M296" s="8">
        <f t="shared" si="69"/>
        <v>8.0000000000000002E-3</v>
      </c>
      <c r="N296" s="8">
        <v>48</v>
      </c>
      <c r="O296" s="5">
        <f t="shared" si="70"/>
        <v>0.06</v>
      </c>
      <c r="P296" s="5">
        <f t="shared" si="71"/>
        <v>0.03</v>
      </c>
      <c r="Q296" s="8">
        <v>0.255</v>
      </c>
      <c r="R296" s="5">
        <f t="shared" si="72"/>
        <v>3.1875000000000002E-4</v>
      </c>
      <c r="S296" s="5">
        <f t="shared" si="73"/>
        <v>1.5937500000000001E-4</v>
      </c>
      <c r="T296" s="8">
        <v>0</v>
      </c>
      <c r="U296" s="8">
        <f t="shared" si="61"/>
        <v>0</v>
      </c>
      <c r="V296" s="5">
        <f t="shared" si="74"/>
        <v>0</v>
      </c>
      <c r="W296" s="5">
        <f t="shared" si="62"/>
        <v>0</v>
      </c>
      <c r="X296" s="5">
        <f t="shared" si="75"/>
        <v>0</v>
      </c>
    </row>
    <row r="297" spans="1:24" ht="15" customHeight="1" x14ac:dyDescent="0.15">
      <c r="A297" s="7" t="s">
        <v>650</v>
      </c>
      <c r="B297" s="8">
        <v>250</v>
      </c>
      <c r="C297" s="8">
        <f t="shared" si="63"/>
        <v>0.3125</v>
      </c>
      <c r="D297" s="9" t="s">
        <v>651</v>
      </c>
      <c r="E297" s="8">
        <v>1203</v>
      </c>
      <c r="F297" s="8">
        <f t="shared" si="64"/>
        <v>1.5037499999999999</v>
      </c>
      <c r="G297" s="8">
        <f t="shared" si="65"/>
        <v>0.75187499999999996</v>
      </c>
      <c r="H297" s="8">
        <v>182</v>
      </c>
      <c r="I297" s="8">
        <f t="shared" si="66"/>
        <v>0.22750000000000001</v>
      </c>
      <c r="J297" s="8">
        <f t="shared" si="67"/>
        <v>0.11375</v>
      </c>
      <c r="K297" s="8">
        <v>12.3</v>
      </c>
      <c r="L297" s="8">
        <f t="shared" si="68"/>
        <v>1.5375000000000002E-2</v>
      </c>
      <c r="M297" s="8">
        <f t="shared" si="69"/>
        <v>7.6875000000000008E-3</v>
      </c>
      <c r="N297" s="8">
        <v>48</v>
      </c>
      <c r="O297" s="5">
        <f t="shared" si="70"/>
        <v>0.06</v>
      </c>
      <c r="P297" s="5">
        <f t="shared" si="71"/>
        <v>0.03</v>
      </c>
      <c r="Q297" s="8">
        <v>0.38250000000000001</v>
      </c>
      <c r="R297" s="5">
        <f t="shared" si="72"/>
        <v>4.7812500000000003E-4</v>
      </c>
      <c r="S297" s="5">
        <f t="shared" si="73"/>
        <v>2.3906250000000002E-4</v>
      </c>
      <c r="T297" s="8">
        <v>726</v>
      </c>
      <c r="U297" s="8">
        <f t="shared" si="61"/>
        <v>0.72599999999999998</v>
      </c>
      <c r="V297" s="5">
        <f t="shared" si="74"/>
        <v>0.90749999999999997</v>
      </c>
      <c r="W297" s="5">
        <f t="shared" si="62"/>
        <v>9.075E-4</v>
      </c>
      <c r="X297" s="5">
        <f t="shared" si="75"/>
        <v>4.5375E-4</v>
      </c>
    </row>
    <row r="298" spans="1:24" ht="15" customHeight="1" x14ac:dyDescent="0.15">
      <c r="A298" s="7" t="s">
        <v>652</v>
      </c>
      <c r="B298" s="8">
        <v>600</v>
      </c>
      <c r="C298" s="8">
        <f t="shared" si="63"/>
        <v>0.75</v>
      </c>
      <c r="D298" s="9" t="s">
        <v>653</v>
      </c>
      <c r="E298" s="8">
        <v>3193</v>
      </c>
      <c r="F298" s="8">
        <f t="shared" si="64"/>
        <v>3.99125</v>
      </c>
      <c r="G298" s="8">
        <f t="shared" si="65"/>
        <v>1.995625</v>
      </c>
      <c r="H298" s="8">
        <v>333</v>
      </c>
      <c r="I298" s="8">
        <f t="shared" si="66"/>
        <v>0.41625000000000001</v>
      </c>
      <c r="J298" s="8">
        <f t="shared" si="67"/>
        <v>0.208125</v>
      </c>
      <c r="K298" s="8">
        <v>48</v>
      </c>
      <c r="L298" s="8">
        <f t="shared" si="68"/>
        <v>0.06</v>
      </c>
      <c r="M298" s="8">
        <f t="shared" si="69"/>
        <v>0.03</v>
      </c>
      <c r="N298" s="8">
        <v>185</v>
      </c>
      <c r="O298" s="5">
        <f t="shared" si="70"/>
        <v>0.23125000000000001</v>
      </c>
      <c r="P298" s="5">
        <f t="shared" si="71"/>
        <v>0.11562500000000001</v>
      </c>
      <c r="Q298" s="8">
        <v>4</v>
      </c>
      <c r="R298" s="5">
        <f t="shared" si="72"/>
        <v>5.0000000000000001E-3</v>
      </c>
      <c r="S298" s="5">
        <f t="shared" si="73"/>
        <v>2.5000000000000001E-3</v>
      </c>
      <c r="T298" s="8">
        <v>10318</v>
      </c>
      <c r="U298" s="8">
        <f t="shared" si="61"/>
        <v>10.318</v>
      </c>
      <c r="V298" s="5">
        <f t="shared" si="74"/>
        <v>12.897500000000001</v>
      </c>
      <c r="W298" s="5">
        <f t="shared" si="62"/>
        <v>1.2897500000000001E-2</v>
      </c>
      <c r="X298" s="5">
        <f t="shared" si="75"/>
        <v>6.4487500000000005E-3</v>
      </c>
    </row>
    <row r="299" spans="1:24" s="12" customFormat="1" ht="15" customHeight="1" x14ac:dyDescent="0.2">
      <c r="A299" s="10"/>
      <c r="B299" s="10"/>
      <c r="C299" s="7"/>
      <c r="D299" s="11" t="s">
        <v>11</v>
      </c>
      <c r="E299" s="7">
        <v>29204</v>
      </c>
      <c r="F299" s="7">
        <f t="shared" si="64"/>
        <v>36.505000000000003</v>
      </c>
      <c r="G299" s="7">
        <f t="shared" si="65"/>
        <v>18.252500000000001</v>
      </c>
      <c r="H299" s="7">
        <v>3690</v>
      </c>
      <c r="I299" s="7">
        <f t="shared" si="66"/>
        <v>4.6124999999999998</v>
      </c>
      <c r="J299" s="7">
        <f t="shared" si="67"/>
        <v>2.3062499999999999</v>
      </c>
      <c r="K299" s="7">
        <v>293</v>
      </c>
      <c r="L299" s="7">
        <f t="shared" si="68"/>
        <v>0.36625000000000002</v>
      </c>
      <c r="M299" s="7">
        <f t="shared" si="69"/>
        <v>0.18312500000000001</v>
      </c>
      <c r="N299" s="7">
        <v>1475</v>
      </c>
      <c r="O299" s="12">
        <f t="shared" si="70"/>
        <v>1.84375</v>
      </c>
      <c r="P299" s="12">
        <f t="shared" si="71"/>
        <v>0.921875</v>
      </c>
      <c r="Q299" s="7">
        <v>43</v>
      </c>
      <c r="R299" s="12">
        <f t="shared" si="72"/>
        <v>5.3749999999999999E-2</v>
      </c>
      <c r="S299" s="12">
        <f t="shared" si="73"/>
        <v>2.6875E-2</v>
      </c>
      <c r="T299" s="7">
        <v>18211</v>
      </c>
      <c r="U299" s="7">
        <f t="shared" si="61"/>
        <v>18.210999999999999</v>
      </c>
      <c r="V299" s="12">
        <f t="shared" si="74"/>
        <v>22.763750000000002</v>
      </c>
      <c r="W299" s="12">
        <f t="shared" si="62"/>
        <v>2.2763750000000003E-2</v>
      </c>
      <c r="X299" s="12">
        <f t="shared" si="75"/>
        <v>1.1381875000000001E-2</v>
      </c>
    </row>
    <row r="300" spans="1:24" ht="15" customHeight="1" x14ac:dyDescent="0.2">
      <c r="A300" s="6" t="s">
        <v>209</v>
      </c>
      <c r="B300" s="3"/>
      <c r="C300" s="8"/>
      <c r="D300" s="4"/>
      <c r="E300" s="3"/>
      <c r="F300" s="8"/>
      <c r="G300" s="8"/>
      <c r="H300" s="3"/>
      <c r="I300" s="8"/>
      <c r="J300" s="8"/>
      <c r="K300" s="3"/>
      <c r="L300" s="8"/>
      <c r="M300" s="8"/>
      <c r="N300" s="3"/>
      <c r="Q300" s="3"/>
      <c r="T300" s="3"/>
      <c r="U300" s="8"/>
    </row>
    <row r="301" spans="1:24" ht="15" customHeight="1" x14ac:dyDescent="0.15">
      <c r="A301" s="7" t="s">
        <v>666</v>
      </c>
      <c r="B301" s="8">
        <v>350</v>
      </c>
      <c r="C301" s="8">
        <f t="shared" si="63"/>
        <v>0.4375</v>
      </c>
      <c r="D301" s="9" t="s">
        <v>667</v>
      </c>
      <c r="E301" s="8">
        <v>1.4</v>
      </c>
      <c r="F301" s="8">
        <f t="shared" si="64"/>
        <v>1.7499999999999998E-3</v>
      </c>
      <c r="G301" s="8">
        <f t="shared" si="65"/>
        <v>8.7499999999999991E-4</v>
      </c>
      <c r="H301" s="8">
        <v>0</v>
      </c>
      <c r="I301" s="8">
        <f t="shared" si="66"/>
        <v>0</v>
      </c>
      <c r="J301" s="8">
        <f t="shared" si="67"/>
        <v>0</v>
      </c>
      <c r="K301" s="8">
        <v>0.35</v>
      </c>
      <c r="L301" s="8">
        <f t="shared" si="68"/>
        <v>4.3749999999999995E-4</v>
      </c>
      <c r="M301" s="8">
        <f t="shared" si="69"/>
        <v>2.1874999999999998E-4</v>
      </c>
      <c r="N301" s="8">
        <v>0</v>
      </c>
      <c r="O301" s="5">
        <f t="shared" si="70"/>
        <v>0</v>
      </c>
      <c r="P301" s="5">
        <f t="shared" si="71"/>
        <v>0</v>
      </c>
      <c r="Q301" s="8">
        <v>0.11550000000000001</v>
      </c>
      <c r="R301" s="5">
        <f t="shared" si="72"/>
        <v>1.44375E-4</v>
      </c>
      <c r="S301" s="5">
        <f t="shared" si="73"/>
        <v>7.21875E-5</v>
      </c>
      <c r="T301" s="8">
        <v>3100</v>
      </c>
      <c r="U301" s="8">
        <f t="shared" si="61"/>
        <v>3.1</v>
      </c>
      <c r="V301" s="5">
        <f t="shared" si="74"/>
        <v>3.875</v>
      </c>
      <c r="W301" s="5">
        <f t="shared" si="62"/>
        <v>3.875E-3</v>
      </c>
      <c r="X301" s="5">
        <f t="shared" si="75"/>
        <v>1.9375E-3</v>
      </c>
    </row>
    <row r="302" spans="1:24" ht="15" customHeight="1" x14ac:dyDescent="0.15">
      <c r="A302" s="7" t="s">
        <v>668</v>
      </c>
      <c r="B302" s="8">
        <v>2128</v>
      </c>
      <c r="C302" s="8">
        <f t="shared" si="63"/>
        <v>2.66</v>
      </c>
      <c r="D302" s="9" t="s">
        <v>669</v>
      </c>
      <c r="E302" s="8">
        <v>0</v>
      </c>
      <c r="F302" s="8">
        <f t="shared" si="64"/>
        <v>0</v>
      </c>
      <c r="G302" s="8">
        <f t="shared" si="65"/>
        <v>0</v>
      </c>
      <c r="H302" s="8">
        <v>0</v>
      </c>
      <c r="I302" s="8">
        <f t="shared" si="66"/>
        <v>0</v>
      </c>
      <c r="J302" s="8">
        <f t="shared" si="67"/>
        <v>0</v>
      </c>
      <c r="K302" s="8">
        <v>0</v>
      </c>
      <c r="L302" s="8">
        <f t="shared" si="68"/>
        <v>0</v>
      </c>
      <c r="M302" s="8">
        <f t="shared" si="69"/>
        <v>0</v>
      </c>
      <c r="N302" s="8">
        <v>0</v>
      </c>
      <c r="O302" s="5">
        <f t="shared" si="70"/>
        <v>0</v>
      </c>
      <c r="P302" s="5">
        <f t="shared" si="71"/>
        <v>0</v>
      </c>
      <c r="Q302" s="8">
        <v>0.70220000000000005</v>
      </c>
      <c r="R302" s="5">
        <f t="shared" si="72"/>
        <v>8.7775000000000006E-4</v>
      </c>
      <c r="S302" s="5">
        <f t="shared" si="73"/>
        <v>4.3887500000000003E-4</v>
      </c>
      <c r="T302" s="8">
        <v>18846</v>
      </c>
      <c r="U302" s="8">
        <f t="shared" si="61"/>
        <v>18.846</v>
      </c>
      <c r="V302" s="5">
        <f t="shared" si="74"/>
        <v>23.557500000000001</v>
      </c>
      <c r="W302" s="5">
        <f t="shared" si="62"/>
        <v>2.3557500000000002E-2</v>
      </c>
      <c r="X302" s="5">
        <f t="shared" si="75"/>
        <v>1.1778750000000001E-2</v>
      </c>
    </row>
    <row r="303" spans="1:24" ht="15" customHeight="1" x14ac:dyDescent="0.15">
      <c r="A303" s="7" t="s">
        <v>670</v>
      </c>
      <c r="B303" s="8">
        <v>1980</v>
      </c>
      <c r="C303" s="8">
        <f t="shared" si="63"/>
        <v>2.4750000000000001</v>
      </c>
      <c r="D303" s="9" t="s">
        <v>198</v>
      </c>
      <c r="E303" s="8">
        <v>0</v>
      </c>
      <c r="F303" s="8">
        <f t="shared" si="64"/>
        <v>0</v>
      </c>
      <c r="G303" s="8">
        <f t="shared" si="65"/>
        <v>0</v>
      </c>
      <c r="H303" s="8">
        <v>0</v>
      </c>
      <c r="I303" s="8">
        <f t="shared" si="66"/>
        <v>0</v>
      </c>
      <c r="J303" s="8">
        <f t="shared" si="67"/>
        <v>0</v>
      </c>
      <c r="K303" s="8">
        <v>0</v>
      </c>
      <c r="L303" s="8">
        <f t="shared" si="68"/>
        <v>0</v>
      </c>
      <c r="M303" s="8">
        <f t="shared" si="69"/>
        <v>0</v>
      </c>
      <c r="N303" s="8">
        <v>0</v>
      </c>
      <c r="O303" s="5">
        <f t="shared" si="70"/>
        <v>0</v>
      </c>
      <c r="P303" s="5">
        <f t="shared" si="71"/>
        <v>0</v>
      </c>
      <c r="Q303" s="8">
        <v>1.2</v>
      </c>
      <c r="R303" s="5">
        <f t="shared" si="72"/>
        <v>1.5E-3</v>
      </c>
      <c r="S303" s="5">
        <f t="shared" si="73"/>
        <v>7.5000000000000002E-4</v>
      </c>
      <c r="T303" s="8">
        <v>0</v>
      </c>
      <c r="U303" s="8">
        <f t="shared" si="61"/>
        <v>0</v>
      </c>
      <c r="V303" s="5">
        <f t="shared" si="74"/>
        <v>0</v>
      </c>
      <c r="W303" s="5">
        <f t="shared" si="62"/>
        <v>0</v>
      </c>
      <c r="X303" s="5">
        <f t="shared" si="75"/>
        <v>0</v>
      </c>
    </row>
    <row r="304" spans="1:24" ht="15" customHeight="1" x14ac:dyDescent="0.15">
      <c r="A304" s="7" t="s">
        <v>671</v>
      </c>
      <c r="B304" s="8">
        <v>5940</v>
      </c>
      <c r="C304" s="8">
        <f t="shared" si="63"/>
        <v>7.4249999999999998</v>
      </c>
      <c r="D304" s="9" t="s">
        <v>672</v>
      </c>
      <c r="E304" s="8">
        <v>2519</v>
      </c>
      <c r="F304" s="8">
        <f t="shared" si="64"/>
        <v>3.1487500000000002</v>
      </c>
      <c r="G304" s="8">
        <f t="shared" si="65"/>
        <v>1.5743750000000001</v>
      </c>
      <c r="H304" s="8">
        <v>630</v>
      </c>
      <c r="I304" s="8">
        <f t="shared" si="66"/>
        <v>0.78749999999999998</v>
      </c>
      <c r="J304" s="8">
        <f t="shared" si="67"/>
        <v>0.39374999999999999</v>
      </c>
      <c r="K304" s="8">
        <v>0</v>
      </c>
      <c r="L304" s="8">
        <f t="shared" si="68"/>
        <v>0</v>
      </c>
      <c r="M304" s="8">
        <f t="shared" si="69"/>
        <v>0</v>
      </c>
      <c r="N304" s="8">
        <v>0</v>
      </c>
      <c r="O304" s="5">
        <f t="shared" si="70"/>
        <v>0</v>
      </c>
      <c r="P304" s="5">
        <f t="shared" si="71"/>
        <v>0</v>
      </c>
      <c r="Q304" s="8">
        <v>2.4</v>
      </c>
      <c r="R304" s="5">
        <f t="shared" si="72"/>
        <v>3.0000000000000001E-3</v>
      </c>
      <c r="S304" s="5">
        <f t="shared" si="73"/>
        <v>1.5E-3</v>
      </c>
      <c r="T304" s="8">
        <v>0</v>
      </c>
      <c r="U304" s="8">
        <f t="shared" si="61"/>
        <v>0</v>
      </c>
      <c r="V304" s="5">
        <f t="shared" si="74"/>
        <v>0</v>
      </c>
      <c r="W304" s="5">
        <f t="shared" si="62"/>
        <v>0</v>
      </c>
      <c r="X304" s="5">
        <f t="shared" si="75"/>
        <v>0</v>
      </c>
    </row>
    <row r="305" spans="1:24" ht="15" customHeight="1" x14ac:dyDescent="0.2">
      <c r="A305" s="7" t="s">
        <v>673</v>
      </c>
      <c r="B305" s="8">
        <v>3960</v>
      </c>
      <c r="C305" s="8">
        <f t="shared" si="63"/>
        <v>4.95</v>
      </c>
      <c r="D305" s="4"/>
      <c r="E305" s="8">
        <v>1647</v>
      </c>
      <c r="F305" s="8">
        <f t="shared" si="64"/>
        <v>2.0587499999999999</v>
      </c>
      <c r="G305" s="8">
        <f t="shared" si="65"/>
        <v>1.0293749999999999</v>
      </c>
      <c r="H305" s="8">
        <v>412</v>
      </c>
      <c r="I305" s="8">
        <f t="shared" si="66"/>
        <v>0.51500000000000001</v>
      </c>
      <c r="J305" s="8">
        <f t="shared" si="67"/>
        <v>0.25750000000000001</v>
      </c>
      <c r="K305" s="8">
        <v>0</v>
      </c>
      <c r="L305" s="8">
        <f t="shared" si="68"/>
        <v>0</v>
      </c>
      <c r="M305" s="8">
        <f t="shared" si="69"/>
        <v>0</v>
      </c>
      <c r="N305" s="8">
        <v>0</v>
      </c>
      <c r="O305" s="5">
        <f t="shared" si="70"/>
        <v>0</v>
      </c>
      <c r="P305" s="5">
        <f t="shared" si="71"/>
        <v>0</v>
      </c>
      <c r="Q305" s="8">
        <v>0</v>
      </c>
      <c r="R305" s="5">
        <f t="shared" si="72"/>
        <v>0</v>
      </c>
      <c r="S305" s="5">
        <f t="shared" si="73"/>
        <v>0</v>
      </c>
      <c r="T305" s="8">
        <v>0</v>
      </c>
      <c r="U305" s="8">
        <f t="shared" si="61"/>
        <v>0</v>
      </c>
      <c r="V305" s="5">
        <f t="shared" si="74"/>
        <v>0</v>
      </c>
      <c r="W305" s="5">
        <f t="shared" si="62"/>
        <v>0</v>
      </c>
      <c r="X305" s="5">
        <f t="shared" si="75"/>
        <v>0</v>
      </c>
    </row>
    <row r="306" spans="1:24" ht="15" customHeight="1" x14ac:dyDescent="0.15">
      <c r="A306" s="7" t="s">
        <v>674</v>
      </c>
      <c r="B306" s="8">
        <v>3960</v>
      </c>
      <c r="C306" s="8">
        <f t="shared" si="63"/>
        <v>4.95</v>
      </c>
      <c r="D306" s="9" t="s">
        <v>675</v>
      </c>
      <c r="E306" s="8">
        <v>0</v>
      </c>
      <c r="F306" s="8">
        <f t="shared" si="64"/>
        <v>0</v>
      </c>
      <c r="G306" s="8">
        <f t="shared" si="65"/>
        <v>0</v>
      </c>
      <c r="H306" s="8">
        <v>0</v>
      </c>
      <c r="I306" s="8">
        <f t="shared" si="66"/>
        <v>0</v>
      </c>
      <c r="J306" s="8">
        <f t="shared" si="67"/>
        <v>0</v>
      </c>
      <c r="K306" s="8">
        <v>0</v>
      </c>
      <c r="L306" s="8">
        <f t="shared" si="68"/>
        <v>0</v>
      </c>
      <c r="M306" s="8">
        <f t="shared" si="69"/>
        <v>0</v>
      </c>
      <c r="N306" s="8">
        <v>0</v>
      </c>
      <c r="O306" s="5">
        <f t="shared" si="70"/>
        <v>0</v>
      </c>
      <c r="P306" s="5">
        <f t="shared" si="71"/>
        <v>0</v>
      </c>
      <c r="Q306" s="8">
        <v>1.3</v>
      </c>
      <c r="R306" s="5">
        <f t="shared" si="72"/>
        <v>1.6250000000000001E-3</v>
      </c>
      <c r="S306" s="5">
        <f t="shared" si="73"/>
        <v>8.1250000000000007E-4</v>
      </c>
      <c r="T306" s="8">
        <v>35070</v>
      </c>
      <c r="U306" s="8">
        <f t="shared" si="61"/>
        <v>35.07</v>
      </c>
      <c r="V306" s="5">
        <f t="shared" si="74"/>
        <v>43.837499999999999</v>
      </c>
      <c r="W306" s="5">
        <f t="shared" si="62"/>
        <v>4.3837500000000001E-2</v>
      </c>
      <c r="X306" s="5">
        <f t="shared" si="75"/>
        <v>2.1918750000000001E-2</v>
      </c>
    </row>
    <row r="307" spans="1:24" s="12" customFormat="1" ht="15" customHeight="1" x14ac:dyDescent="0.2">
      <c r="A307" s="10"/>
      <c r="B307" s="10"/>
      <c r="C307" s="7"/>
      <c r="D307" s="11" t="s">
        <v>11</v>
      </c>
      <c r="E307" s="17">
        <v>4167</v>
      </c>
      <c r="F307" s="17">
        <f t="shared" si="64"/>
        <v>5.2087500000000002</v>
      </c>
      <c r="G307" s="17">
        <f t="shared" si="65"/>
        <v>2.6043750000000001</v>
      </c>
      <c r="H307" s="17">
        <v>1041</v>
      </c>
      <c r="I307" s="17">
        <f t="shared" si="66"/>
        <v>1.30125</v>
      </c>
      <c r="J307" s="17">
        <f t="shared" si="67"/>
        <v>0.65062500000000001</v>
      </c>
      <c r="K307" s="17">
        <v>0.35</v>
      </c>
      <c r="L307" s="17">
        <f t="shared" si="68"/>
        <v>4.3749999999999995E-4</v>
      </c>
      <c r="M307" s="17">
        <f t="shared" si="69"/>
        <v>2.1874999999999998E-4</v>
      </c>
      <c r="N307" s="17">
        <v>0</v>
      </c>
      <c r="O307" s="18">
        <f t="shared" si="70"/>
        <v>0</v>
      </c>
      <c r="P307" s="18">
        <f t="shared" si="71"/>
        <v>0</v>
      </c>
      <c r="Q307" s="17">
        <v>5.7</v>
      </c>
      <c r="R307" s="18">
        <f t="shared" si="72"/>
        <v>7.1250000000000003E-3</v>
      </c>
      <c r="S307" s="18">
        <f t="shared" si="73"/>
        <v>3.5625000000000001E-3</v>
      </c>
      <c r="T307" s="17">
        <v>57015</v>
      </c>
      <c r="U307" s="17">
        <f t="shared" si="61"/>
        <v>57.015000000000001</v>
      </c>
      <c r="V307" s="18">
        <f t="shared" si="74"/>
        <v>71.268749999999997</v>
      </c>
      <c r="W307" s="18">
        <f t="shared" si="62"/>
        <v>7.1268749999999992E-2</v>
      </c>
      <c r="X307" s="18">
        <f t="shared" si="75"/>
        <v>3.5634374999999996E-2</v>
      </c>
    </row>
    <row r="308" spans="1:24" ht="15" customHeight="1" x14ac:dyDescent="0.2">
      <c r="A308" s="3"/>
      <c r="B308" s="3"/>
      <c r="C308" s="8"/>
      <c r="D308" s="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20"/>
      <c r="P308" s="20"/>
      <c r="Q308" s="19"/>
      <c r="R308" s="20"/>
      <c r="S308" s="20"/>
      <c r="T308" s="19"/>
      <c r="U308" s="19"/>
      <c r="V308" s="20"/>
      <c r="W308" s="20"/>
      <c r="X308" s="20"/>
    </row>
    <row r="309" spans="1:24" s="12" customFormat="1" ht="15" customHeight="1" x14ac:dyDescent="0.2">
      <c r="A309" s="10"/>
      <c r="B309" s="13"/>
      <c r="C309" s="7"/>
      <c r="D309" s="11" t="s">
        <v>225</v>
      </c>
      <c r="E309" s="17">
        <v>1097459</v>
      </c>
      <c r="F309" s="17">
        <f t="shared" si="64"/>
        <v>1371.82375</v>
      </c>
      <c r="G309" s="17">
        <f t="shared" si="65"/>
        <v>685.91187500000001</v>
      </c>
      <c r="H309" s="17">
        <v>121088</v>
      </c>
      <c r="I309" s="17">
        <f t="shared" si="66"/>
        <v>151.36000000000001</v>
      </c>
      <c r="J309" s="17">
        <f t="shared" si="67"/>
        <v>75.680000000000007</v>
      </c>
      <c r="K309" s="17">
        <v>53038</v>
      </c>
      <c r="L309" s="17">
        <f t="shared" si="68"/>
        <v>66.297499999999999</v>
      </c>
      <c r="M309" s="17">
        <f t="shared" si="69"/>
        <v>33.14875</v>
      </c>
      <c r="N309" s="17">
        <v>44534</v>
      </c>
      <c r="O309" s="18">
        <f t="shared" si="70"/>
        <v>55.667499999999997</v>
      </c>
      <c r="P309" s="18">
        <f t="shared" si="71"/>
        <v>27.833749999999998</v>
      </c>
      <c r="Q309" s="17">
        <v>2231</v>
      </c>
      <c r="R309" s="18">
        <f t="shared" si="72"/>
        <v>2.7887499999999998</v>
      </c>
      <c r="S309" s="18">
        <f t="shared" si="73"/>
        <v>1.3943749999999999</v>
      </c>
      <c r="T309" s="17">
        <v>3224821</v>
      </c>
      <c r="U309" s="17">
        <f t="shared" si="61"/>
        <v>3224.8209999999999</v>
      </c>
      <c r="V309" s="18">
        <f t="shared" si="74"/>
        <v>4031.0262499999999</v>
      </c>
      <c r="W309" s="18">
        <f t="shared" si="62"/>
        <v>4.03102625</v>
      </c>
      <c r="X309" s="18">
        <f t="shared" si="75"/>
        <v>2.015513125</v>
      </c>
    </row>
    <row r="310" spans="1:24" ht="15" customHeight="1" x14ac:dyDescent="0.15"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s="12" customFormat="1" ht="15" customHeight="1" x14ac:dyDescent="0.15">
      <c r="B311" s="14"/>
      <c r="C311" s="14"/>
      <c r="D311" s="14" t="s">
        <v>914</v>
      </c>
      <c r="E311" s="18">
        <f>STDEV(E4:E5,E12,E15:E17,E20:E22,E25:E28,E31:E34,E37,E42,E45:E46,E49:E51,E56:E63,E66:E75,E78,E81,E86:E88,E91:E92,E95:E99,E102:E110,E113:E114,E121,E126,E129,E132:E137,E140:E148,E151:E154,E157:E161,E164:E176,E179:E183,E186,E189:E190,E193:E197,E200:E212,E215:E217,E228:E229,E232:E235,E238,E241:E254,E257:E291,E294:E298,E301:E306)</f>
        <v>10261.400842401965</v>
      </c>
      <c r="F311" s="18">
        <f t="shared" ref="F311:X311" si="76">STDEV(F4:F5,F12,F15:F17,F20:F22,F25:F28,F31:F34,F37,F42,F45:F46,F49:F51,F56:F63,F66:F75,F78,F81,F86:F88,F91:F92,F95:F99,F102:F110,F113:F114,F121,F126,F129,F132:F137,F140:F148,F151:F154,F157:F161,F164:F176,F179:F183,F186,F189:F190,F193:F197,F200:F212,F215:F217,F228:F229,F232:F235,F238,F241:F254,F257:F291,F294:F298,F301:F306)</f>
        <v>12.826751053002464</v>
      </c>
      <c r="G311" s="18">
        <f t="shared" si="76"/>
        <v>6.4133755265012322</v>
      </c>
      <c r="H311" s="18">
        <f t="shared" si="76"/>
        <v>1342.2281211000468</v>
      </c>
      <c r="I311" s="18">
        <f t="shared" si="76"/>
        <v>1.6777851513750588</v>
      </c>
      <c r="J311" s="18">
        <f t="shared" si="76"/>
        <v>0.8388925756875294</v>
      </c>
      <c r="K311" s="18">
        <f t="shared" si="76"/>
        <v>924.62588447416272</v>
      </c>
      <c r="L311" s="18">
        <f t="shared" si="76"/>
        <v>1.1557823555927029</v>
      </c>
      <c r="M311" s="18">
        <f t="shared" si="76"/>
        <v>0.57789117779635146</v>
      </c>
      <c r="N311" s="18">
        <f t="shared" si="76"/>
        <v>765.72288162907194</v>
      </c>
      <c r="O311" s="18">
        <f t="shared" si="76"/>
        <v>0.95715360203633981</v>
      </c>
      <c r="P311" s="18">
        <f t="shared" si="76"/>
        <v>0.47857680101816991</v>
      </c>
      <c r="Q311" s="18">
        <f t="shared" si="76"/>
        <v>41.82155071117586</v>
      </c>
      <c r="R311" s="18">
        <f t="shared" si="76"/>
        <v>5.2276938388969817E-2</v>
      </c>
      <c r="S311" s="18">
        <f t="shared" si="76"/>
        <v>2.6138469194484908E-2</v>
      </c>
      <c r="T311" s="18">
        <f t="shared" si="76"/>
        <v>63114.157240095599</v>
      </c>
      <c r="U311" s="18">
        <f t="shared" si="76"/>
        <v>63.114157240095594</v>
      </c>
      <c r="V311" s="18">
        <f t="shared" si="76"/>
        <v>78.89269655011951</v>
      </c>
      <c r="W311" s="18">
        <f t="shared" si="76"/>
        <v>7.8892696550119545E-2</v>
      </c>
      <c r="X311" s="18">
        <f t="shared" si="76"/>
        <v>3.9446348275059773E-2</v>
      </c>
    </row>
    <row r="312" spans="1:24" ht="15" customHeight="1" x14ac:dyDescent="0.15"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5" customHeight="1" x14ac:dyDescent="0.15">
      <c r="D313" s="14" t="s">
        <v>915</v>
      </c>
      <c r="E313" s="20">
        <f>_xlfn.CONFIDENCE.NORM(0.05,E311,201)</f>
        <v>1418.5894155717658</v>
      </c>
      <c r="F313" s="20">
        <f t="shared" ref="F313:X313" si="77">_xlfn.CONFIDENCE.NORM(0.05,F311,201)</f>
        <v>1.7732367694647082</v>
      </c>
      <c r="G313" s="20">
        <f t="shared" si="77"/>
        <v>0.8866183847323541</v>
      </c>
      <c r="H313" s="20">
        <f t="shared" si="77"/>
        <v>185.55659554856683</v>
      </c>
      <c r="I313" s="20">
        <f t="shared" si="77"/>
        <v>0.23194574443570859</v>
      </c>
      <c r="J313" s="20">
        <f t="shared" si="77"/>
        <v>0.11597287221785429</v>
      </c>
      <c r="K313" s="20">
        <f t="shared" si="77"/>
        <v>127.8250906697548</v>
      </c>
      <c r="L313" s="20">
        <f t="shared" si="77"/>
        <v>0.15978136333719342</v>
      </c>
      <c r="M313" s="20">
        <f t="shared" si="77"/>
        <v>7.9890681668596711E-2</v>
      </c>
      <c r="N313" s="20">
        <f t="shared" si="77"/>
        <v>105.85751320146728</v>
      </c>
      <c r="O313" s="20">
        <f t="shared" si="77"/>
        <v>0.1323218915018341</v>
      </c>
      <c r="P313" s="20">
        <f t="shared" si="77"/>
        <v>6.616094575091705E-2</v>
      </c>
      <c r="Q313" s="20">
        <f t="shared" si="77"/>
        <v>5.7816286580014999</v>
      </c>
      <c r="R313" s="20">
        <f t="shared" si="77"/>
        <v>7.2270358225018727E-3</v>
      </c>
      <c r="S313" s="20">
        <f t="shared" si="77"/>
        <v>3.6135179112509364E-3</v>
      </c>
      <c r="T313" s="20">
        <f t="shared" si="77"/>
        <v>8725.2293140683942</v>
      </c>
      <c r="U313" s="20">
        <f t="shared" si="77"/>
        <v>8.7252293140683932</v>
      </c>
      <c r="V313" s="20">
        <f t="shared" si="77"/>
        <v>10.906536642585495</v>
      </c>
      <c r="W313" s="20">
        <f t="shared" si="77"/>
        <v>1.09065366425855E-2</v>
      </c>
      <c r="X313" s="20">
        <f t="shared" si="77"/>
        <v>5.45326832129275E-3</v>
      </c>
    </row>
    <row r="314" spans="1:24" ht="15" customHeight="1" x14ac:dyDescent="0.15">
      <c r="D314" s="14" t="s">
        <v>918</v>
      </c>
      <c r="E314" s="20">
        <f>SUM(E309-E313)</f>
        <v>1096040.4105844283</v>
      </c>
      <c r="F314" s="20">
        <f t="shared" ref="F314:X314" si="78">SUM(F309-F313)</f>
        <v>1370.0505132305352</v>
      </c>
      <c r="G314" s="20">
        <f t="shared" si="78"/>
        <v>685.02525661526761</v>
      </c>
      <c r="H314" s="20">
        <f t="shared" si="78"/>
        <v>120902.44340445143</v>
      </c>
      <c r="I314" s="20">
        <f t="shared" si="78"/>
        <v>151.12805425556431</v>
      </c>
      <c r="J314" s="20">
        <f t="shared" si="78"/>
        <v>75.564027127782154</v>
      </c>
      <c r="K314" s="20">
        <f t="shared" si="78"/>
        <v>52910.174909330242</v>
      </c>
      <c r="L314" s="20">
        <f t="shared" si="78"/>
        <v>66.137718636662811</v>
      </c>
      <c r="M314" s="20">
        <f t="shared" si="78"/>
        <v>33.068859318331405</v>
      </c>
      <c r="N314" s="20">
        <f t="shared" si="78"/>
        <v>44428.142486798533</v>
      </c>
      <c r="O314" s="20">
        <f t="shared" si="78"/>
        <v>55.535178108498165</v>
      </c>
      <c r="P314" s="20">
        <f t="shared" si="78"/>
        <v>27.767589054249083</v>
      </c>
      <c r="Q314" s="20">
        <f t="shared" si="78"/>
        <v>2225.2183713419986</v>
      </c>
      <c r="R314" s="20">
        <f t="shared" si="78"/>
        <v>2.7815229641774981</v>
      </c>
      <c r="S314" s="20">
        <f t="shared" si="78"/>
        <v>1.3907614820887491</v>
      </c>
      <c r="T314" s="20">
        <f t="shared" si="78"/>
        <v>3216095.7706859317</v>
      </c>
      <c r="U314" s="20">
        <f t="shared" si="78"/>
        <v>3216.0957706859317</v>
      </c>
      <c r="V314" s="20">
        <f t="shared" si="78"/>
        <v>4020.1197133574142</v>
      </c>
      <c r="W314" s="20">
        <f t="shared" si="78"/>
        <v>4.0201197133574142</v>
      </c>
      <c r="X314" s="20">
        <f t="shared" si="78"/>
        <v>2.0100598566787071</v>
      </c>
    </row>
    <row r="315" spans="1:24" ht="15" customHeight="1" x14ac:dyDescent="0.15">
      <c r="D315" s="14" t="s">
        <v>919</v>
      </c>
      <c r="E315" s="20">
        <f>SUM(E309+E313)</f>
        <v>1098877.5894155717</v>
      </c>
      <c r="F315" s="20">
        <f t="shared" ref="F315:X315" si="79">SUM(F309+F313)</f>
        <v>1373.5969867694648</v>
      </c>
      <c r="G315" s="20">
        <f t="shared" si="79"/>
        <v>686.79849338473241</v>
      </c>
      <c r="H315" s="20">
        <f t="shared" si="79"/>
        <v>121273.55659554857</v>
      </c>
      <c r="I315" s="20">
        <f t="shared" si="79"/>
        <v>151.59194574443572</v>
      </c>
      <c r="J315" s="20">
        <f t="shared" si="79"/>
        <v>75.79597287221786</v>
      </c>
      <c r="K315" s="20">
        <f t="shared" si="79"/>
        <v>53165.825090669758</v>
      </c>
      <c r="L315" s="20">
        <f t="shared" si="79"/>
        <v>66.457281363337188</v>
      </c>
      <c r="M315" s="20">
        <f t="shared" si="79"/>
        <v>33.228640681668594</v>
      </c>
      <c r="N315" s="20">
        <f t="shared" si="79"/>
        <v>44639.857513201467</v>
      </c>
      <c r="O315" s="20">
        <f t="shared" si="79"/>
        <v>55.799821891501828</v>
      </c>
      <c r="P315" s="20">
        <f t="shared" si="79"/>
        <v>27.899910945750914</v>
      </c>
      <c r="Q315" s="20">
        <f t="shared" si="79"/>
        <v>2236.7816286580014</v>
      </c>
      <c r="R315" s="20">
        <f t="shared" si="79"/>
        <v>2.7959770358225016</v>
      </c>
      <c r="S315" s="20">
        <f t="shared" si="79"/>
        <v>1.3979885179112508</v>
      </c>
      <c r="T315" s="20">
        <f t="shared" si="79"/>
        <v>3233546.2293140683</v>
      </c>
      <c r="U315" s="20">
        <f t="shared" si="79"/>
        <v>3233.5462293140681</v>
      </c>
      <c r="V315" s="20">
        <f t="shared" si="79"/>
        <v>4041.9327866425856</v>
      </c>
      <c r="W315" s="20">
        <f t="shared" si="79"/>
        <v>4.0419327866425858</v>
      </c>
      <c r="X315" s="20">
        <f t="shared" si="79"/>
        <v>2.0209663933212929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7D9C-CC9C-D740-9E52-D6549C1FD5EA}">
  <dimension ref="A1:X288"/>
  <sheetViews>
    <sheetView zoomScaleNormal="100" workbookViewId="0">
      <pane ySplit="1" topLeftCell="A2" activePane="bottomLeft" state="frozen"/>
      <selection pane="bottomLeft" activeCell="U277" sqref="U277"/>
    </sheetView>
  </sheetViews>
  <sheetFormatPr baseColWidth="10" defaultColWidth="12.6640625" defaultRowHeight="15" customHeight="1" x14ac:dyDescent="0.15"/>
  <cols>
    <col min="1" max="1" width="60.83203125" style="5" customWidth="1"/>
    <col min="2" max="3" width="15.83203125" style="15" customWidth="1"/>
    <col min="4" max="4" width="30.83203125" style="15" customWidth="1"/>
    <col min="5" max="24" width="15.83203125" style="5" customWidth="1"/>
    <col min="25" max="16384" width="12.6640625" style="5"/>
  </cols>
  <sheetData>
    <row r="1" spans="1:24" s="2" customFormat="1" ht="55" customHeight="1" x14ac:dyDescent="0.2">
      <c r="A1" s="1" t="s">
        <v>4</v>
      </c>
      <c r="B1" s="1" t="s">
        <v>897</v>
      </c>
      <c r="C1" s="1" t="s">
        <v>898</v>
      </c>
      <c r="D1" s="1" t="s">
        <v>5</v>
      </c>
      <c r="E1" s="1" t="s">
        <v>890</v>
      </c>
      <c r="F1" s="1" t="s">
        <v>839</v>
      </c>
      <c r="G1" s="1" t="s">
        <v>904</v>
      </c>
      <c r="H1" s="1" t="s">
        <v>840</v>
      </c>
      <c r="I1" s="1" t="s">
        <v>845</v>
      </c>
      <c r="J1" s="1" t="s">
        <v>905</v>
      </c>
      <c r="K1" s="1" t="s">
        <v>846</v>
      </c>
      <c r="L1" s="1" t="s">
        <v>844</v>
      </c>
      <c r="M1" s="1" t="s">
        <v>906</v>
      </c>
      <c r="N1" s="1" t="s">
        <v>842</v>
      </c>
      <c r="O1" s="1" t="s">
        <v>843</v>
      </c>
      <c r="P1" s="1" t="s">
        <v>907</v>
      </c>
      <c r="Q1" s="1" t="s">
        <v>836</v>
      </c>
      <c r="R1" s="1" t="s">
        <v>837</v>
      </c>
      <c r="S1" s="1" t="s">
        <v>908</v>
      </c>
      <c r="T1" s="1" t="s">
        <v>838</v>
      </c>
      <c r="U1" s="1" t="s">
        <v>902</v>
      </c>
      <c r="V1" s="2" t="s">
        <v>841</v>
      </c>
      <c r="W1" s="2" t="s">
        <v>903</v>
      </c>
      <c r="X1" s="2" t="s">
        <v>910</v>
      </c>
    </row>
    <row r="2" spans="1:24" ht="15" customHeight="1" x14ac:dyDescent="0.2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4" ht="15" customHeight="1" x14ac:dyDescent="0.2">
      <c r="A3" s="6" t="s">
        <v>847</v>
      </c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ht="15" customHeight="1" x14ac:dyDescent="0.15">
      <c r="A4" s="7" t="s">
        <v>685</v>
      </c>
      <c r="B4" s="8">
        <v>1000</v>
      </c>
      <c r="C4" s="8">
        <f>SUM(B4/4/95)</f>
        <v>2.6315789473684212</v>
      </c>
      <c r="D4" s="9" t="s">
        <v>686</v>
      </c>
      <c r="E4" s="8">
        <v>345</v>
      </c>
      <c r="F4" s="8">
        <f>SUM(E4/4/95)</f>
        <v>0.90789473684210531</v>
      </c>
      <c r="G4" s="8">
        <f>SUM(F4/2)</f>
        <v>0.45394736842105265</v>
      </c>
      <c r="H4" s="8">
        <v>34</v>
      </c>
      <c r="I4" s="8">
        <f>SUM(H4/4/95)</f>
        <v>8.9473684210526316E-2</v>
      </c>
      <c r="J4" s="8">
        <f>SUM(I4/2)</f>
        <v>4.4736842105263158E-2</v>
      </c>
      <c r="K4" s="8">
        <v>25.2</v>
      </c>
      <c r="L4" s="8">
        <f>SUM(K4/4/95)</f>
        <v>6.6315789473684203E-2</v>
      </c>
      <c r="M4" s="8">
        <f>SUM(L4/2)</f>
        <v>3.3157894736842101E-2</v>
      </c>
      <c r="N4" s="8">
        <v>12</v>
      </c>
      <c r="O4" s="8">
        <f>SUM(N4/4/95)</f>
        <v>3.1578947368421054E-2</v>
      </c>
      <c r="P4" s="8">
        <f>SUM(O4/2)</f>
        <v>1.5789473684210527E-2</v>
      </c>
      <c r="Q4" s="8">
        <v>1.3</v>
      </c>
      <c r="R4" s="8">
        <f>SUM(Q4/4/95)</f>
        <v>3.4210526315789475E-3</v>
      </c>
      <c r="S4" s="8">
        <f>SUM(R4/2)</f>
        <v>1.7105263157894738E-3</v>
      </c>
      <c r="T4" s="8">
        <v>0</v>
      </c>
      <c r="U4" s="8">
        <f>SUM(T4/1000)</f>
        <v>0</v>
      </c>
      <c r="V4" s="5">
        <f>SUM(T4/4/95)</f>
        <v>0</v>
      </c>
      <c r="W4" s="5">
        <f>SUM(V4/1000)</f>
        <v>0</v>
      </c>
      <c r="X4" s="5">
        <f>SUM(W4/2)</f>
        <v>0</v>
      </c>
    </row>
    <row r="5" spans="1:24" ht="15" customHeight="1" x14ac:dyDescent="0.15">
      <c r="A5" s="7" t="s">
        <v>6</v>
      </c>
      <c r="B5" s="8">
        <v>10000</v>
      </c>
      <c r="C5" s="8">
        <f>SUM(B5/4/95)</f>
        <v>26.315789473684209</v>
      </c>
      <c r="D5" s="9" t="s">
        <v>99</v>
      </c>
      <c r="E5" s="8">
        <v>12870</v>
      </c>
      <c r="F5" s="8">
        <f>SUM(E5/4/95)</f>
        <v>33.868421052631582</v>
      </c>
      <c r="G5" s="8">
        <f>SUM(F5/2)</f>
        <v>16.934210526315791</v>
      </c>
      <c r="H5" s="8">
        <v>0</v>
      </c>
      <c r="I5" s="8">
        <f>SUM(H5/4/95)</f>
        <v>0</v>
      </c>
      <c r="J5" s="8">
        <f>SUM(I5/2)</f>
        <v>0</v>
      </c>
      <c r="K5" s="8">
        <v>2250</v>
      </c>
      <c r="L5" s="8">
        <f>SUM(K5/4/95)</f>
        <v>5.9210526315789478</v>
      </c>
      <c r="M5" s="8">
        <f>SUM(L5/2)</f>
        <v>2.9605263157894739</v>
      </c>
      <c r="N5" s="8">
        <v>430</v>
      </c>
      <c r="O5" s="8">
        <f>SUM(N5/4/95)</f>
        <v>1.131578947368421</v>
      </c>
      <c r="P5" s="8">
        <f>SUM(O5/2)</f>
        <v>0.56578947368421051</v>
      </c>
      <c r="Q5" s="8">
        <v>266</v>
      </c>
      <c r="R5" s="8">
        <f>SUM(Q5/4/95)</f>
        <v>0.7</v>
      </c>
      <c r="S5" s="8">
        <f>SUM(R5/2)</f>
        <v>0.35</v>
      </c>
      <c r="T5" s="8">
        <v>264650</v>
      </c>
      <c r="U5" s="8">
        <f t="shared" ref="U5:U68" si="0">SUM(T5/1000)</f>
        <v>264.64999999999998</v>
      </c>
      <c r="V5" s="5">
        <f>SUM(T5/4/95)</f>
        <v>696.4473684210526</v>
      </c>
      <c r="W5" s="5">
        <f t="shared" ref="W5:W68" si="1">SUM(V5/1000)</f>
        <v>0.69644736842105259</v>
      </c>
      <c r="X5" s="5">
        <f>SUM(W5/2)</f>
        <v>0.3482236842105263</v>
      </c>
    </row>
    <row r="6" spans="1:24" ht="15" customHeight="1" x14ac:dyDescent="0.15">
      <c r="A6" s="7" t="s">
        <v>10</v>
      </c>
      <c r="B6" s="8">
        <v>9000</v>
      </c>
      <c r="C6" s="8">
        <f t="shared" ref="C6:C69" si="2">SUM(B6/4/95)</f>
        <v>23.684210526315791</v>
      </c>
      <c r="D6" s="9" t="s">
        <v>412</v>
      </c>
      <c r="E6" s="8">
        <v>12105</v>
      </c>
      <c r="F6" s="8">
        <f t="shared" ref="F6:F69" si="3">SUM(E6/4/95)</f>
        <v>31.855263157894736</v>
      </c>
      <c r="G6" s="8">
        <f t="shared" ref="G6:G69" si="4">SUM(F6/2)</f>
        <v>15.927631578947368</v>
      </c>
      <c r="H6" s="8">
        <v>0</v>
      </c>
      <c r="I6" s="8">
        <f t="shared" ref="I6:I69" si="5">SUM(H6/4/95)</f>
        <v>0</v>
      </c>
      <c r="J6" s="8">
        <f t="shared" ref="J6:J69" si="6">SUM(I6/2)</f>
        <v>0</v>
      </c>
      <c r="K6" s="8">
        <v>2115</v>
      </c>
      <c r="L6" s="8">
        <f t="shared" ref="L6:L69" si="7">SUM(K6/4/95)</f>
        <v>5.5657894736842106</v>
      </c>
      <c r="M6" s="8">
        <f t="shared" ref="M6:M69" si="8">SUM(L6/2)</f>
        <v>2.7828947368421053</v>
      </c>
      <c r="N6" s="8">
        <v>405</v>
      </c>
      <c r="O6" s="8">
        <f t="shared" ref="O6:O69" si="9">SUM(N6/4/95)</f>
        <v>1.0657894736842106</v>
      </c>
      <c r="P6" s="8">
        <f t="shared" ref="P6:P69" si="10">SUM(O6/2)</f>
        <v>0.53289473684210531</v>
      </c>
      <c r="Q6" s="8">
        <v>190</v>
      </c>
      <c r="R6" s="8">
        <f t="shared" ref="R6:R69" si="11">SUM(Q6/4/95)</f>
        <v>0.5</v>
      </c>
      <c r="S6" s="8">
        <f t="shared" ref="S6:S69" si="12">SUM(R6/2)</f>
        <v>0.25</v>
      </c>
      <c r="T6" s="8">
        <v>238185</v>
      </c>
      <c r="U6" s="8">
        <f t="shared" si="0"/>
        <v>238.185</v>
      </c>
      <c r="V6" s="5">
        <f t="shared" ref="V6:V69" si="13">SUM(T6/4/95)</f>
        <v>626.8026315789474</v>
      </c>
      <c r="W6" s="5">
        <f t="shared" si="1"/>
        <v>0.62680263157894744</v>
      </c>
      <c r="X6" s="5">
        <f t="shared" ref="X6:X69" si="14">SUM(W6/2)</f>
        <v>0.31340131578947372</v>
      </c>
    </row>
    <row r="7" spans="1:24" ht="15" customHeight="1" x14ac:dyDescent="0.15">
      <c r="A7" s="7" t="s">
        <v>8</v>
      </c>
      <c r="B7" s="8">
        <v>5000</v>
      </c>
      <c r="C7" s="8">
        <f t="shared" si="2"/>
        <v>13.157894736842104</v>
      </c>
      <c r="D7" s="9" t="s">
        <v>807</v>
      </c>
      <c r="E7" s="8">
        <v>6270</v>
      </c>
      <c r="F7" s="8">
        <f t="shared" si="3"/>
        <v>16.5</v>
      </c>
      <c r="G7" s="8">
        <f t="shared" si="4"/>
        <v>8.25</v>
      </c>
      <c r="H7" s="8">
        <v>0</v>
      </c>
      <c r="I7" s="8">
        <f t="shared" si="5"/>
        <v>0</v>
      </c>
      <c r="J7" s="8">
        <f t="shared" si="6"/>
        <v>0</v>
      </c>
      <c r="K7" s="8">
        <v>1095</v>
      </c>
      <c r="L7" s="8">
        <f t="shared" si="7"/>
        <v>2.8815789473684212</v>
      </c>
      <c r="M7" s="8">
        <f t="shared" si="8"/>
        <v>1.4407894736842106</v>
      </c>
      <c r="N7" s="8">
        <v>210</v>
      </c>
      <c r="O7" s="8">
        <f t="shared" si="9"/>
        <v>0.55263157894736847</v>
      </c>
      <c r="P7" s="8">
        <f t="shared" si="10"/>
        <v>0.27631578947368424</v>
      </c>
      <c r="Q7" s="8">
        <v>106</v>
      </c>
      <c r="R7" s="8">
        <f t="shared" si="11"/>
        <v>0.27894736842105261</v>
      </c>
      <c r="S7" s="8">
        <f t="shared" si="12"/>
        <v>0.13947368421052631</v>
      </c>
      <c r="T7" s="8">
        <v>132325</v>
      </c>
      <c r="U7" s="8">
        <f t="shared" si="0"/>
        <v>132.32499999999999</v>
      </c>
      <c r="V7" s="5">
        <f t="shared" si="13"/>
        <v>348.2236842105263</v>
      </c>
      <c r="W7" s="5">
        <f t="shared" si="1"/>
        <v>0.3482236842105263</v>
      </c>
      <c r="X7" s="5">
        <f t="shared" si="14"/>
        <v>0.17411184210526315</v>
      </c>
    </row>
    <row r="8" spans="1:24" s="12" customFormat="1" ht="15" customHeight="1" x14ac:dyDescent="0.2">
      <c r="A8" s="10"/>
      <c r="B8" s="10">
        <f>SUM(B4:B7)</f>
        <v>25000</v>
      </c>
      <c r="C8" s="7">
        <f t="shared" si="2"/>
        <v>65.78947368421052</v>
      </c>
      <c r="D8" s="11" t="s">
        <v>11</v>
      </c>
      <c r="E8" s="7">
        <v>31590</v>
      </c>
      <c r="F8" s="7">
        <f t="shared" si="3"/>
        <v>83.131578947368425</v>
      </c>
      <c r="G8" s="7">
        <f t="shared" si="4"/>
        <v>41.565789473684212</v>
      </c>
      <c r="H8" s="7">
        <v>34</v>
      </c>
      <c r="I8" s="7">
        <f t="shared" si="5"/>
        <v>8.9473684210526316E-2</v>
      </c>
      <c r="J8" s="7">
        <f t="shared" si="6"/>
        <v>4.4736842105263158E-2</v>
      </c>
      <c r="K8" s="7">
        <v>5485</v>
      </c>
      <c r="L8" s="7">
        <f t="shared" si="7"/>
        <v>14.434210526315789</v>
      </c>
      <c r="M8" s="7">
        <f t="shared" si="8"/>
        <v>7.2171052631578947</v>
      </c>
      <c r="N8" s="7">
        <v>1057</v>
      </c>
      <c r="O8" s="7">
        <f t="shared" si="9"/>
        <v>2.7815789473684212</v>
      </c>
      <c r="P8" s="7">
        <f t="shared" si="10"/>
        <v>1.3907894736842106</v>
      </c>
      <c r="Q8" s="7">
        <v>563</v>
      </c>
      <c r="R8" s="7">
        <f t="shared" si="11"/>
        <v>1.4815789473684211</v>
      </c>
      <c r="S8" s="7">
        <f t="shared" si="12"/>
        <v>0.74078947368421055</v>
      </c>
      <c r="T8" s="7">
        <v>635160</v>
      </c>
      <c r="U8" s="7">
        <f t="shared" si="0"/>
        <v>635.16</v>
      </c>
      <c r="V8" s="12">
        <f t="shared" si="13"/>
        <v>1671.4736842105262</v>
      </c>
      <c r="W8" s="12">
        <f t="shared" si="1"/>
        <v>1.6714736842105262</v>
      </c>
      <c r="X8" s="12">
        <f t="shared" si="14"/>
        <v>0.83573684210526311</v>
      </c>
    </row>
    <row r="9" spans="1:24" ht="15" customHeight="1" x14ac:dyDescent="0.2">
      <c r="A9" s="6" t="s">
        <v>848</v>
      </c>
      <c r="B9" s="3"/>
      <c r="C9" s="8"/>
      <c r="D9" s="4"/>
      <c r="E9" s="3"/>
      <c r="F9" s="8"/>
      <c r="G9" s="8"/>
      <c r="H9" s="3"/>
      <c r="I9" s="8"/>
      <c r="J9" s="8"/>
      <c r="K9" s="3"/>
      <c r="L9" s="8"/>
      <c r="M9" s="8"/>
      <c r="N9" s="3"/>
      <c r="O9" s="8"/>
      <c r="P9" s="8"/>
      <c r="Q9" s="3"/>
      <c r="R9" s="8"/>
      <c r="S9" s="8"/>
      <c r="T9" s="3"/>
      <c r="U9" s="8"/>
    </row>
    <row r="10" spans="1:24" ht="15" customHeight="1" x14ac:dyDescent="0.15">
      <c r="A10" s="7" t="s">
        <v>679</v>
      </c>
      <c r="B10" s="8">
        <v>500</v>
      </c>
      <c r="C10" s="8">
        <f t="shared" si="2"/>
        <v>1.3157894736842106</v>
      </c>
      <c r="D10" s="9" t="s">
        <v>680</v>
      </c>
      <c r="E10" s="8">
        <v>1464</v>
      </c>
      <c r="F10" s="8">
        <f t="shared" si="3"/>
        <v>3.8526315789473684</v>
      </c>
      <c r="G10" s="8">
        <f t="shared" si="4"/>
        <v>1.9263157894736842</v>
      </c>
      <c r="H10" s="8">
        <v>252</v>
      </c>
      <c r="I10" s="8">
        <f t="shared" si="5"/>
        <v>0.66315789473684206</v>
      </c>
      <c r="J10" s="8">
        <f t="shared" si="6"/>
        <v>0.33157894736842103</v>
      </c>
      <c r="K10" s="8">
        <v>70</v>
      </c>
      <c r="L10" s="8">
        <f t="shared" si="7"/>
        <v>0.18421052631578946</v>
      </c>
      <c r="M10" s="8">
        <f t="shared" si="8"/>
        <v>9.2105263157894732E-2</v>
      </c>
      <c r="N10" s="8">
        <v>19.5</v>
      </c>
      <c r="O10" s="8">
        <f t="shared" si="9"/>
        <v>5.131578947368421E-2</v>
      </c>
      <c r="P10" s="8">
        <f t="shared" si="10"/>
        <v>2.5657894736842105E-2</v>
      </c>
      <c r="Q10" s="8">
        <v>0.9</v>
      </c>
      <c r="R10" s="8">
        <f t="shared" si="11"/>
        <v>2.3684210526315791E-3</v>
      </c>
      <c r="S10" s="8">
        <f t="shared" si="12"/>
        <v>1.1842105263157896E-3</v>
      </c>
      <c r="T10" s="8">
        <v>0</v>
      </c>
      <c r="U10" s="8">
        <f t="shared" si="0"/>
        <v>0</v>
      </c>
      <c r="V10" s="5">
        <f t="shared" si="13"/>
        <v>0</v>
      </c>
      <c r="W10" s="5">
        <f t="shared" si="1"/>
        <v>0</v>
      </c>
      <c r="X10" s="5">
        <f t="shared" si="14"/>
        <v>0</v>
      </c>
    </row>
    <row r="11" spans="1:24" ht="15" customHeight="1" x14ac:dyDescent="0.15">
      <c r="A11" s="7" t="s">
        <v>681</v>
      </c>
      <c r="B11" s="8">
        <v>10000</v>
      </c>
      <c r="C11" s="8">
        <f t="shared" si="2"/>
        <v>26.315789473684209</v>
      </c>
      <c r="D11" s="9" t="s">
        <v>682</v>
      </c>
      <c r="E11" s="8">
        <v>17920</v>
      </c>
      <c r="F11" s="8">
        <f t="shared" si="3"/>
        <v>47.157894736842103</v>
      </c>
      <c r="G11" s="8">
        <f t="shared" si="4"/>
        <v>23.578947368421051</v>
      </c>
      <c r="H11" s="8">
        <v>0</v>
      </c>
      <c r="I11" s="8">
        <f t="shared" si="5"/>
        <v>0</v>
      </c>
      <c r="J11" s="8">
        <f t="shared" si="6"/>
        <v>0</v>
      </c>
      <c r="K11" s="8">
        <v>1960</v>
      </c>
      <c r="L11" s="8">
        <f t="shared" si="7"/>
        <v>5.1578947368421053</v>
      </c>
      <c r="M11" s="8">
        <f t="shared" si="8"/>
        <v>2.5789473684210527</v>
      </c>
      <c r="N11" s="8">
        <v>1120</v>
      </c>
      <c r="O11" s="8">
        <f t="shared" si="9"/>
        <v>2.9473684210526314</v>
      </c>
      <c r="P11" s="8">
        <f t="shared" si="10"/>
        <v>1.4736842105263157</v>
      </c>
      <c r="Q11" s="8">
        <v>256</v>
      </c>
      <c r="R11" s="8">
        <f t="shared" si="11"/>
        <v>0.67368421052631577</v>
      </c>
      <c r="S11" s="8">
        <f t="shared" si="12"/>
        <v>0.33684210526315789</v>
      </c>
      <c r="T11" s="8">
        <v>104120</v>
      </c>
      <c r="U11" s="8">
        <f t="shared" si="0"/>
        <v>104.12</v>
      </c>
      <c r="V11" s="5">
        <f t="shared" si="13"/>
        <v>274</v>
      </c>
      <c r="W11" s="5">
        <f t="shared" si="1"/>
        <v>0.27400000000000002</v>
      </c>
      <c r="X11" s="5">
        <f t="shared" si="14"/>
        <v>0.13700000000000001</v>
      </c>
    </row>
    <row r="12" spans="1:24" s="12" customFormat="1" ht="15" customHeight="1" x14ac:dyDescent="0.2">
      <c r="A12" s="10"/>
      <c r="B12" s="10">
        <f>SUM(B10:B11)</f>
        <v>10500</v>
      </c>
      <c r="C12" s="7">
        <f t="shared" si="2"/>
        <v>27.631578947368421</v>
      </c>
      <c r="D12" s="11" t="s">
        <v>11</v>
      </c>
      <c r="E12" s="7">
        <v>19384</v>
      </c>
      <c r="F12" s="7">
        <f t="shared" si="3"/>
        <v>51.010526315789477</v>
      </c>
      <c r="G12" s="7">
        <f t="shared" si="4"/>
        <v>25.505263157894738</v>
      </c>
      <c r="H12" s="7">
        <v>252</v>
      </c>
      <c r="I12" s="7">
        <f t="shared" si="5"/>
        <v>0.66315789473684206</v>
      </c>
      <c r="J12" s="7">
        <f t="shared" si="6"/>
        <v>0.33157894736842103</v>
      </c>
      <c r="K12" s="7">
        <v>2030</v>
      </c>
      <c r="L12" s="7">
        <f t="shared" si="7"/>
        <v>5.3421052631578947</v>
      </c>
      <c r="M12" s="7">
        <f t="shared" si="8"/>
        <v>2.6710526315789473</v>
      </c>
      <c r="N12" s="7">
        <v>1140</v>
      </c>
      <c r="O12" s="7">
        <f t="shared" si="9"/>
        <v>3</v>
      </c>
      <c r="P12" s="7">
        <f t="shared" si="10"/>
        <v>1.5</v>
      </c>
      <c r="Q12" s="7">
        <v>257</v>
      </c>
      <c r="R12" s="7">
        <f t="shared" si="11"/>
        <v>0.6763157894736842</v>
      </c>
      <c r="S12" s="7">
        <f t="shared" si="12"/>
        <v>0.3381578947368421</v>
      </c>
      <c r="T12" s="7">
        <v>104120</v>
      </c>
      <c r="U12" s="7">
        <f t="shared" si="0"/>
        <v>104.12</v>
      </c>
      <c r="V12" s="12">
        <f t="shared" si="13"/>
        <v>274</v>
      </c>
      <c r="W12" s="12">
        <f t="shared" si="1"/>
        <v>0.27400000000000002</v>
      </c>
      <c r="X12" s="12">
        <f t="shared" si="14"/>
        <v>0.13700000000000001</v>
      </c>
    </row>
    <row r="13" spans="1:24" ht="15" customHeight="1" x14ac:dyDescent="0.2">
      <c r="A13" s="6" t="s">
        <v>849</v>
      </c>
      <c r="B13" s="3"/>
      <c r="C13" s="8"/>
      <c r="D13" s="4"/>
      <c r="E13" s="3"/>
      <c r="F13" s="8"/>
      <c r="G13" s="8"/>
      <c r="H13" s="3"/>
      <c r="I13" s="8"/>
      <c r="J13" s="8"/>
      <c r="K13" s="3"/>
      <c r="L13" s="8"/>
      <c r="M13" s="8"/>
      <c r="N13" s="3"/>
      <c r="O13" s="8"/>
      <c r="P13" s="8"/>
      <c r="Q13" s="3"/>
      <c r="R13" s="8"/>
      <c r="S13" s="8"/>
      <c r="T13" s="3"/>
      <c r="U13" s="8"/>
    </row>
    <row r="14" spans="1:24" s="12" customFormat="1" ht="15" customHeight="1" x14ac:dyDescent="0.2">
      <c r="A14" s="10"/>
      <c r="B14" s="10"/>
      <c r="C14" s="7"/>
      <c r="D14" s="11" t="s">
        <v>11</v>
      </c>
      <c r="E14" s="10">
        <v>0</v>
      </c>
      <c r="F14" s="7">
        <f t="shared" si="3"/>
        <v>0</v>
      </c>
      <c r="G14" s="7">
        <f t="shared" si="4"/>
        <v>0</v>
      </c>
      <c r="H14" s="10">
        <v>0</v>
      </c>
      <c r="I14" s="7">
        <f t="shared" si="5"/>
        <v>0</v>
      </c>
      <c r="J14" s="7">
        <f t="shared" si="6"/>
        <v>0</v>
      </c>
      <c r="K14" s="10">
        <v>0</v>
      </c>
      <c r="L14" s="7">
        <f t="shared" si="7"/>
        <v>0</v>
      </c>
      <c r="M14" s="7">
        <f t="shared" si="8"/>
        <v>0</v>
      </c>
      <c r="N14" s="10">
        <v>0</v>
      </c>
      <c r="O14" s="7">
        <f t="shared" si="9"/>
        <v>0</v>
      </c>
      <c r="P14" s="7">
        <f t="shared" si="10"/>
        <v>0</v>
      </c>
      <c r="Q14" s="10">
        <v>0</v>
      </c>
      <c r="R14" s="7">
        <f t="shared" si="11"/>
        <v>0</v>
      </c>
      <c r="S14" s="7">
        <f t="shared" si="12"/>
        <v>0</v>
      </c>
      <c r="T14" s="10">
        <v>0</v>
      </c>
      <c r="U14" s="7">
        <f t="shared" si="0"/>
        <v>0</v>
      </c>
      <c r="V14" s="12">
        <f t="shared" si="13"/>
        <v>0</v>
      </c>
      <c r="W14" s="12">
        <f t="shared" si="1"/>
        <v>0</v>
      </c>
      <c r="X14" s="12">
        <f t="shared" si="14"/>
        <v>0</v>
      </c>
    </row>
    <row r="15" spans="1:24" ht="15" customHeight="1" x14ac:dyDescent="0.2">
      <c r="A15" s="6" t="s">
        <v>850</v>
      </c>
      <c r="B15" s="3"/>
      <c r="C15" s="8"/>
      <c r="D15" s="4"/>
      <c r="E15" s="3"/>
      <c r="F15" s="8"/>
      <c r="G15" s="8"/>
      <c r="H15" s="3"/>
      <c r="I15" s="8"/>
      <c r="J15" s="8"/>
      <c r="K15" s="3"/>
      <c r="L15" s="8"/>
      <c r="M15" s="8"/>
      <c r="N15" s="3"/>
      <c r="O15" s="8"/>
      <c r="P15" s="8"/>
      <c r="Q15" s="3"/>
      <c r="R15" s="8"/>
      <c r="S15" s="8"/>
      <c r="T15" s="3"/>
      <c r="U15" s="8"/>
    </row>
    <row r="16" spans="1:24" ht="15" customHeight="1" x14ac:dyDescent="0.15">
      <c r="A16" s="7" t="s">
        <v>32</v>
      </c>
      <c r="B16" s="8">
        <v>5000</v>
      </c>
      <c r="C16" s="8">
        <f t="shared" si="2"/>
        <v>13.157894736842104</v>
      </c>
      <c r="D16" s="9" t="s">
        <v>691</v>
      </c>
      <c r="E16" s="8">
        <v>3835</v>
      </c>
      <c r="F16" s="8">
        <f t="shared" si="3"/>
        <v>10.092105263157896</v>
      </c>
      <c r="G16" s="8">
        <f t="shared" si="4"/>
        <v>5.0460526315789478</v>
      </c>
      <c r="H16" s="8">
        <v>0</v>
      </c>
      <c r="I16" s="8">
        <f t="shared" si="5"/>
        <v>0</v>
      </c>
      <c r="J16" s="8">
        <f t="shared" si="6"/>
        <v>0</v>
      </c>
      <c r="K16" s="8">
        <v>880</v>
      </c>
      <c r="L16" s="8">
        <f t="shared" si="7"/>
        <v>2.3157894736842106</v>
      </c>
      <c r="M16" s="8">
        <f t="shared" si="8"/>
        <v>1.1578947368421053</v>
      </c>
      <c r="N16" s="8">
        <v>35</v>
      </c>
      <c r="O16" s="8">
        <f t="shared" si="9"/>
        <v>9.2105263157894732E-2</v>
      </c>
      <c r="P16" s="8">
        <f t="shared" si="10"/>
        <v>4.6052631578947366E-2</v>
      </c>
      <c r="Q16" s="8">
        <v>39</v>
      </c>
      <c r="R16" s="8">
        <f t="shared" si="11"/>
        <v>0.10263157894736842</v>
      </c>
      <c r="S16" s="8">
        <f t="shared" si="12"/>
        <v>5.131578947368421E-2</v>
      </c>
      <c r="T16" s="8">
        <v>8690</v>
      </c>
      <c r="U16" s="8">
        <f t="shared" si="0"/>
        <v>8.69</v>
      </c>
      <c r="V16" s="5">
        <f t="shared" si="13"/>
        <v>22.868421052631579</v>
      </c>
      <c r="W16" s="5">
        <f t="shared" si="1"/>
        <v>2.286842105263158E-2</v>
      </c>
      <c r="X16" s="5">
        <f t="shared" si="14"/>
        <v>1.143421052631579E-2</v>
      </c>
    </row>
    <row r="17" spans="1:24" s="12" customFormat="1" ht="15" customHeight="1" x14ac:dyDescent="0.2">
      <c r="A17" s="10"/>
      <c r="B17" s="10"/>
      <c r="C17" s="7"/>
      <c r="D17" s="11" t="s">
        <v>11</v>
      </c>
      <c r="E17" s="7">
        <v>3835</v>
      </c>
      <c r="F17" s="7">
        <f t="shared" si="3"/>
        <v>10.092105263157896</v>
      </c>
      <c r="G17" s="7">
        <f t="shared" si="4"/>
        <v>5.0460526315789478</v>
      </c>
      <c r="H17" s="7">
        <v>0</v>
      </c>
      <c r="I17" s="7">
        <f t="shared" si="5"/>
        <v>0</v>
      </c>
      <c r="J17" s="7">
        <f t="shared" si="6"/>
        <v>0</v>
      </c>
      <c r="K17" s="7">
        <v>880</v>
      </c>
      <c r="L17" s="7">
        <f t="shared" si="7"/>
        <v>2.3157894736842106</v>
      </c>
      <c r="M17" s="7">
        <f t="shared" si="8"/>
        <v>1.1578947368421053</v>
      </c>
      <c r="N17" s="7">
        <v>35</v>
      </c>
      <c r="O17" s="7">
        <f t="shared" si="9"/>
        <v>9.2105263157894732E-2</v>
      </c>
      <c r="P17" s="7">
        <f t="shared" si="10"/>
        <v>4.6052631578947366E-2</v>
      </c>
      <c r="Q17" s="7">
        <v>39</v>
      </c>
      <c r="R17" s="7">
        <f t="shared" si="11"/>
        <v>0.10263157894736842</v>
      </c>
      <c r="S17" s="7">
        <f t="shared" si="12"/>
        <v>5.131578947368421E-2</v>
      </c>
      <c r="T17" s="7">
        <v>8690</v>
      </c>
      <c r="U17" s="7">
        <f t="shared" si="0"/>
        <v>8.69</v>
      </c>
      <c r="V17" s="12">
        <f t="shared" si="13"/>
        <v>22.868421052631579</v>
      </c>
      <c r="W17" s="12">
        <f t="shared" si="1"/>
        <v>2.286842105263158E-2</v>
      </c>
      <c r="X17" s="12">
        <f t="shared" si="14"/>
        <v>1.143421052631579E-2</v>
      </c>
    </row>
    <row r="18" spans="1:24" ht="15" customHeight="1" x14ac:dyDescent="0.2">
      <c r="A18" s="6" t="s">
        <v>851</v>
      </c>
      <c r="B18" s="3"/>
      <c r="C18" s="8"/>
      <c r="D18" s="4"/>
      <c r="E18" s="3"/>
      <c r="F18" s="8"/>
      <c r="G18" s="8"/>
      <c r="H18" s="3"/>
      <c r="I18" s="8"/>
      <c r="J18" s="8"/>
      <c r="K18" s="3"/>
      <c r="L18" s="8"/>
      <c r="M18" s="8"/>
      <c r="N18" s="3"/>
      <c r="O18" s="8"/>
      <c r="P18" s="8"/>
      <c r="Q18" s="3"/>
      <c r="R18" s="8"/>
      <c r="S18" s="8"/>
      <c r="T18" s="3"/>
      <c r="U18" s="8"/>
    </row>
    <row r="19" spans="1:24" ht="15" customHeight="1" x14ac:dyDescent="0.15">
      <c r="A19" s="7" t="s">
        <v>166</v>
      </c>
      <c r="B19" s="8">
        <v>900</v>
      </c>
      <c r="C19" s="8">
        <f t="shared" si="2"/>
        <v>2.3684210526315788</v>
      </c>
      <c r="D19" s="9" t="s">
        <v>822</v>
      </c>
      <c r="E19" s="8">
        <v>2249</v>
      </c>
      <c r="F19" s="8">
        <f t="shared" si="3"/>
        <v>5.9184210526315786</v>
      </c>
      <c r="G19" s="8">
        <f t="shared" si="4"/>
        <v>2.9592105263157893</v>
      </c>
      <c r="H19" s="8">
        <v>12.9</v>
      </c>
      <c r="I19" s="8">
        <f t="shared" si="5"/>
        <v>3.3947368421052636E-2</v>
      </c>
      <c r="J19" s="8">
        <f t="shared" si="6"/>
        <v>1.6973684210526318E-2</v>
      </c>
      <c r="K19" s="8">
        <v>140</v>
      </c>
      <c r="L19" s="8">
        <f t="shared" si="7"/>
        <v>0.36842105263157893</v>
      </c>
      <c r="M19" s="8">
        <f t="shared" si="8"/>
        <v>0.18421052631578946</v>
      </c>
      <c r="N19" s="8">
        <v>182</v>
      </c>
      <c r="O19" s="8">
        <f t="shared" si="9"/>
        <v>0.47894736842105262</v>
      </c>
      <c r="P19" s="8">
        <f t="shared" si="10"/>
        <v>0.23947368421052631</v>
      </c>
      <c r="Q19" s="8">
        <v>7.4</v>
      </c>
      <c r="R19" s="8">
        <f t="shared" si="11"/>
        <v>1.9473684210526317E-2</v>
      </c>
      <c r="S19" s="8">
        <f t="shared" si="12"/>
        <v>9.7368421052631583E-3</v>
      </c>
      <c r="T19" s="8">
        <v>8469</v>
      </c>
      <c r="U19" s="8">
        <f t="shared" si="0"/>
        <v>8.4689999999999994</v>
      </c>
      <c r="V19" s="5">
        <f t="shared" si="13"/>
        <v>22.286842105263158</v>
      </c>
      <c r="W19" s="5">
        <f t="shared" si="1"/>
        <v>2.2286842105263157E-2</v>
      </c>
      <c r="X19" s="5">
        <f t="shared" si="14"/>
        <v>1.1143421052631578E-2</v>
      </c>
    </row>
    <row r="20" spans="1:24" ht="15" customHeight="1" x14ac:dyDescent="0.15">
      <c r="A20" s="7" t="s">
        <v>165</v>
      </c>
      <c r="B20" s="8">
        <v>4000</v>
      </c>
      <c r="C20" s="8">
        <f t="shared" si="2"/>
        <v>10.526315789473685</v>
      </c>
      <c r="D20" s="9" t="s">
        <v>821</v>
      </c>
      <c r="E20" s="8">
        <v>16644</v>
      </c>
      <c r="F20" s="8">
        <f t="shared" si="3"/>
        <v>43.8</v>
      </c>
      <c r="G20" s="8">
        <f t="shared" si="4"/>
        <v>21.9</v>
      </c>
      <c r="H20" s="8">
        <v>4</v>
      </c>
      <c r="I20" s="8">
        <f t="shared" si="5"/>
        <v>1.0526315789473684E-2</v>
      </c>
      <c r="J20" s="8">
        <f t="shared" si="6"/>
        <v>5.263157894736842E-3</v>
      </c>
      <c r="K20" s="8">
        <v>1016</v>
      </c>
      <c r="L20" s="8">
        <f t="shared" si="7"/>
        <v>2.6736842105263157</v>
      </c>
      <c r="M20" s="8">
        <f t="shared" si="8"/>
        <v>1.3368421052631578</v>
      </c>
      <c r="N20" s="8">
        <v>1396</v>
      </c>
      <c r="O20" s="8">
        <f t="shared" si="9"/>
        <v>3.6736842105263157</v>
      </c>
      <c r="P20" s="8">
        <f t="shared" si="10"/>
        <v>1.8368421052631578</v>
      </c>
      <c r="Q20" s="8">
        <v>35.5</v>
      </c>
      <c r="R20" s="8">
        <f t="shared" si="11"/>
        <v>9.3421052631578946E-2</v>
      </c>
      <c r="S20" s="8">
        <f t="shared" si="12"/>
        <v>4.6710526315789473E-2</v>
      </c>
      <c r="T20" s="8">
        <v>20240</v>
      </c>
      <c r="U20" s="8">
        <f t="shared" si="0"/>
        <v>20.239999999999998</v>
      </c>
      <c r="V20" s="5">
        <f t="shared" si="13"/>
        <v>53.263157894736842</v>
      </c>
      <c r="W20" s="5">
        <f t="shared" si="1"/>
        <v>5.3263157894736846E-2</v>
      </c>
      <c r="X20" s="5">
        <f t="shared" si="14"/>
        <v>2.6631578947368423E-2</v>
      </c>
    </row>
    <row r="21" spans="1:24" ht="15" customHeight="1" x14ac:dyDescent="0.15">
      <c r="A21" s="7" t="s">
        <v>164</v>
      </c>
      <c r="B21" s="8">
        <v>500</v>
      </c>
      <c r="C21" s="8">
        <f t="shared" si="2"/>
        <v>1.3157894736842106</v>
      </c>
      <c r="D21" s="9" t="s">
        <v>606</v>
      </c>
      <c r="E21" s="8">
        <v>2078</v>
      </c>
      <c r="F21" s="8">
        <f t="shared" si="3"/>
        <v>5.4684210526315793</v>
      </c>
      <c r="G21" s="8">
        <f t="shared" si="4"/>
        <v>2.7342105263157896</v>
      </c>
      <c r="H21" s="8">
        <v>4.3</v>
      </c>
      <c r="I21" s="8">
        <f t="shared" si="5"/>
        <v>1.131578947368421E-2</v>
      </c>
      <c r="J21" s="8">
        <f t="shared" si="6"/>
        <v>5.6578947368421048E-3</v>
      </c>
      <c r="K21" s="8">
        <v>181</v>
      </c>
      <c r="L21" s="8">
        <f t="shared" si="7"/>
        <v>0.47631578947368419</v>
      </c>
      <c r="M21" s="8">
        <f t="shared" si="8"/>
        <v>0.2381578947368421</v>
      </c>
      <c r="N21" s="8">
        <v>149</v>
      </c>
      <c r="O21" s="8">
        <f t="shared" si="9"/>
        <v>0.39210526315789473</v>
      </c>
      <c r="P21" s="8">
        <f t="shared" si="10"/>
        <v>0.19605263157894737</v>
      </c>
      <c r="Q21" s="8">
        <v>7.7</v>
      </c>
      <c r="R21" s="8">
        <f t="shared" si="11"/>
        <v>2.0263157894736844E-2</v>
      </c>
      <c r="S21" s="8">
        <f t="shared" si="12"/>
        <v>1.0131578947368422E-2</v>
      </c>
      <c r="T21" s="8">
        <v>5100</v>
      </c>
      <c r="U21" s="8">
        <f t="shared" si="0"/>
        <v>5.0999999999999996</v>
      </c>
      <c r="V21" s="5">
        <f t="shared" si="13"/>
        <v>13.421052631578947</v>
      </c>
      <c r="W21" s="5">
        <f t="shared" si="1"/>
        <v>1.3421052631578946E-2</v>
      </c>
      <c r="X21" s="5">
        <f t="shared" si="14"/>
        <v>6.7105263157894732E-3</v>
      </c>
    </row>
    <row r="22" spans="1:24" ht="15" customHeight="1" x14ac:dyDescent="0.15">
      <c r="A22" s="7" t="s">
        <v>737</v>
      </c>
      <c r="B22" s="8">
        <v>2000</v>
      </c>
      <c r="C22" s="8">
        <f t="shared" si="2"/>
        <v>5.2631578947368425</v>
      </c>
      <c r="D22" s="9" t="s">
        <v>738</v>
      </c>
      <c r="E22" s="8">
        <v>1981</v>
      </c>
      <c r="F22" s="8">
        <f t="shared" si="3"/>
        <v>5.2131578947368418</v>
      </c>
      <c r="G22" s="8">
        <f t="shared" si="4"/>
        <v>2.6065789473684209</v>
      </c>
      <c r="H22" s="8">
        <v>95</v>
      </c>
      <c r="I22" s="8">
        <f t="shared" si="5"/>
        <v>0.25</v>
      </c>
      <c r="J22" s="8">
        <f t="shared" si="6"/>
        <v>0.125</v>
      </c>
      <c r="K22" s="8">
        <v>238</v>
      </c>
      <c r="L22" s="8">
        <f t="shared" si="7"/>
        <v>0.62631578947368416</v>
      </c>
      <c r="M22" s="8">
        <f t="shared" si="8"/>
        <v>0.31315789473684208</v>
      </c>
      <c r="N22" s="8">
        <v>72</v>
      </c>
      <c r="O22" s="8">
        <f t="shared" si="9"/>
        <v>0.18947368421052632</v>
      </c>
      <c r="P22" s="8">
        <f t="shared" si="10"/>
        <v>9.4736842105263161E-2</v>
      </c>
      <c r="Q22" s="8">
        <v>30</v>
      </c>
      <c r="R22" s="8">
        <f t="shared" si="11"/>
        <v>7.8947368421052627E-2</v>
      </c>
      <c r="S22" s="8">
        <f t="shared" si="12"/>
        <v>3.9473684210526314E-2</v>
      </c>
      <c r="T22" s="8">
        <v>18820</v>
      </c>
      <c r="U22" s="8">
        <f t="shared" si="0"/>
        <v>18.82</v>
      </c>
      <c r="V22" s="5">
        <f t="shared" si="13"/>
        <v>49.526315789473685</v>
      </c>
      <c r="W22" s="5">
        <f t="shared" si="1"/>
        <v>4.9526315789473682E-2</v>
      </c>
      <c r="X22" s="5">
        <f t="shared" si="14"/>
        <v>2.4763157894736841E-2</v>
      </c>
    </row>
    <row r="23" spans="1:24" s="12" customFormat="1" ht="15" customHeight="1" x14ac:dyDescent="0.2">
      <c r="A23" s="10"/>
      <c r="B23" s="10"/>
      <c r="C23" s="7"/>
      <c r="D23" s="11" t="s">
        <v>11</v>
      </c>
      <c r="E23" s="7">
        <v>22952</v>
      </c>
      <c r="F23" s="7">
        <f t="shared" si="3"/>
        <v>60.4</v>
      </c>
      <c r="G23" s="7">
        <f t="shared" si="4"/>
        <v>30.2</v>
      </c>
      <c r="H23" s="7">
        <v>116</v>
      </c>
      <c r="I23" s="7">
        <f t="shared" si="5"/>
        <v>0.30526315789473685</v>
      </c>
      <c r="J23" s="7">
        <f t="shared" si="6"/>
        <v>0.15263157894736842</v>
      </c>
      <c r="K23" s="7">
        <v>1575</v>
      </c>
      <c r="L23" s="7">
        <f t="shared" si="7"/>
        <v>4.1447368421052628</v>
      </c>
      <c r="M23" s="7">
        <f t="shared" si="8"/>
        <v>2.0723684210526314</v>
      </c>
      <c r="N23" s="7">
        <v>1798</v>
      </c>
      <c r="O23" s="7">
        <f t="shared" si="9"/>
        <v>4.7315789473684209</v>
      </c>
      <c r="P23" s="7">
        <f t="shared" si="10"/>
        <v>2.3657894736842104</v>
      </c>
      <c r="Q23" s="7">
        <v>81</v>
      </c>
      <c r="R23" s="7">
        <f t="shared" si="11"/>
        <v>0.2131578947368421</v>
      </c>
      <c r="S23" s="7">
        <f t="shared" si="12"/>
        <v>0.10657894736842105</v>
      </c>
      <c r="T23" s="7">
        <v>52629</v>
      </c>
      <c r="U23" s="7">
        <f t="shared" si="0"/>
        <v>52.628999999999998</v>
      </c>
      <c r="V23" s="12">
        <f t="shared" si="13"/>
        <v>138.49736842105264</v>
      </c>
      <c r="W23" s="12">
        <f t="shared" si="1"/>
        <v>0.13849736842105265</v>
      </c>
      <c r="X23" s="12">
        <f t="shared" si="14"/>
        <v>6.9248684210526323E-2</v>
      </c>
    </row>
    <row r="24" spans="1:24" ht="15" customHeight="1" x14ac:dyDescent="0.2">
      <c r="A24" s="6" t="s">
        <v>852</v>
      </c>
      <c r="B24" s="3"/>
      <c r="C24" s="8"/>
      <c r="D24" s="4"/>
      <c r="E24" s="3"/>
      <c r="F24" s="8"/>
      <c r="G24" s="8"/>
      <c r="H24" s="3"/>
      <c r="I24" s="8"/>
      <c r="J24" s="8"/>
      <c r="K24" s="3"/>
      <c r="L24" s="8"/>
      <c r="M24" s="8"/>
      <c r="N24" s="3"/>
      <c r="O24" s="8"/>
      <c r="P24" s="8"/>
      <c r="Q24" s="3"/>
      <c r="R24" s="8"/>
      <c r="S24" s="8"/>
      <c r="T24" s="3"/>
      <c r="U24" s="8"/>
    </row>
    <row r="25" spans="1:24" ht="15" customHeight="1" x14ac:dyDescent="0.15">
      <c r="A25" s="7" t="s">
        <v>7</v>
      </c>
      <c r="B25" s="8">
        <v>1500</v>
      </c>
      <c r="C25" s="8">
        <f t="shared" si="2"/>
        <v>3.9473684210526314</v>
      </c>
      <c r="D25" s="9" t="s">
        <v>589</v>
      </c>
      <c r="E25" s="8">
        <v>1610</v>
      </c>
      <c r="F25" s="8">
        <f t="shared" si="3"/>
        <v>4.2368421052631575</v>
      </c>
      <c r="G25" s="8">
        <f t="shared" si="4"/>
        <v>2.1184210526315788</v>
      </c>
      <c r="H25" s="8">
        <v>15</v>
      </c>
      <c r="I25" s="8">
        <f t="shared" si="5"/>
        <v>3.9473684210526314E-2</v>
      </c>
      <c r="J25" s="8">
        <f t="shared" si="6"/>
        <v>1.9736842105263157E-2</v>
      </c>
      <c r="K25" s="8">
        <v>276</v>
      </c>
      <c r="L25" s="8">
        <f t="shared" si="7"/>
        <v>0.72631578947368425</v>
      </c>
      <c r="M25" s="8">
        <f t="shared" si="8"/>
        <v>0.36315789473684212</v>
      </c>
      <c r="N25" s="8">
        <v>50</v>
      </c>
      <c r="O25" s="8">
        <f t="shared" si="9"/>
        <v>0.13157894736842105</v>
      </c>
      <c r="P25" s="8">
        <f t="shared" si="10"/>
        <v>6.5789473684210523E-2</v>
      </c>
      <c r="Q25" s="8">
        <v>7.6</v>
      </c>
      <c r="R25" s="8">
        <f t="shared" si="11"/>
        <v>0.02</v>
      </c>
      <c r="S25" s="8">
        <f t="shared" si="12"/>
        <v>0.01</v>
      </c>
      <c r="T25" s="8">
        <v>9174</v>
      </c>
      <c r="U25" s="8">
        <f t="shared" si="0"/>
        <v>9.1739999999999995</v>
      </c>
      <c r="V25" s="5">
        <f t="shared" si="13"/>
        <v>24.142105263157895</v>
      </c>
      <c r="W25" s="5">
        <f t="shared" si="1"/>
        <v>2.4142105263157895E-2</v>
      </c>
      <c r="X25" s="5">
        <f t="shared" si="14"/>
        <v>1.2071052631578948E-2</v>
      </c>
    </row>
    <row r="26" spans="1:24" ht="15" customHeight="1" x14ac:dyDescent="0.15">
      <c r="A26" s="7" t="s">
        <v>683</v>
      </c>
      <c r="B26" s="8">
        <v>1000</v>
      </c>
      <c r="C26" s="8">
        <f t="shared" si="2"/>
        <v>2.6315789473684212</v>
      </c>
      <c r="D26" s="9" t="s">
        <v>684</v>
      </c>
      <c r="E26" s="8">
        <v>2231</v>
      </c>
      <c r="F26" s="8">
        <f t="shared" si="3"/>
        <v>5.8710526315789471</v>
      </c>
      <c r="G26" s="8">
        <f t="shared" si="4"/>
        <v>2.9355263157894735</v>
      </c>
      <c r="H26" s="8">
        <v>0</v>
      </c>
      <c r="I26" s="8">
        <f t="shared" si="5"/>
        <v>0</v>
      </c>
      <c r="J26" s="8">
        <f t="shared" si="6"/>
        <v>0</v>
      </c>
      <c r="K26" s="8">
        <v>272</v>
      </c>
      <c r="L26" s="8">
        <f t="shared" si="7"/>
        <v>0.71578947368421053</v>
      </c>
      <c r="M26" s="8">
        <f t="shared" si="8"/>
        <v>0.35789473684210527</v>
      </c>
      <c r="N26" s="8">
        <v>127</v>
      </c>
      <c r="O26" s="8">
        <f t="shared" si="9"/>
        <v>0.33421052631578946</v>
      </c>
      <c r="P26" s="8">
        <f t="shared" si="10"/>
        <v>0.16710526315789473</v>
      </c>
      <c r="Q26" s="8">
        <v>5.0999999999999996</v>
      </c>
      <c r="R26" s="8">
        <f t="shared" si="11"/>
        <v>1.3421052631578946E-2</v>
      </c>
      <c r="S26" s="8">
        <f t="shared" si="12"/>
        <v>6.7105263157894732E-3</v>
      </c>
      <c r="T26" s="8">
        <v>6116</v>
      </c>
      <c r="U26" s="8">
        <f t="shared" si="0"/>
        <v>6.1159999999999997</v>
      </c>
      <c r="V26" s="5">
        <f t="shared" si="13"/>
        <v>16.094736842105263</v>
      </c>
      <c r="W26" s="5">
        <f t="shared" si="1"/>
        <v>1.6094736842105262E-2</v>
      </c>
      <c r="X26" s="5">
        <f t="shared" si="14"/>
        <v>8.0473684210526312E-3</v>
      </c>
    </row>
    <row r="27" spans="1:24" s="12" customFormat="1" ht="15" customHeight="1" x14ac:dyDescent="0.2">
      <c r="A27" s="10"/>
      <c r="B27" s="10"/>
      <c r="C27" s="7"/>
      <c r="D27" s="11" t="s">
        <v>11</v>
      </c>
      <c r="E27" s="7">
        <v>3841</v>
      </c>
      <c r="F27" s="7">
        <f t="shared" si="3"/>
        <v>10.107894736842105</v>
      </c>
      <c r="G27" s="7">
        <f t="shared" si="4"/>
        <v>5.0539473684210527</v>
      </c>
      <c r="H27" s="7">
        <v>15</v>
      </c>
      <c r="I27" s="7">
        <f t="shared" si="5"/>
        <v>3.9473684210526314E-2</v>
      </c>
      <c r="J27" s="7">
        <f t="shared" si="6"/>
        <v>1.9736842105263157E-2</v>
      </c>
      <c r="K27" s="7">
        <v>548</v>
      </c>
      <c r="L27" s="7">
        <f t="shared" si="7"/>
        <v>1.4421052631578948</v>
      </c>
      <c r="M27" s="7">
        <f t="shared" si="8"/>
        <v>0.72105263157894739</v>
      </c>
      <c r="N27" s="7">
        <v>177</v>
      </c>
      <c r="O27" s="7">
        <f t="shared" si="9"/>
        <v>0.46578947368421053</v>
      </c>
      <c r="P27" s="7">
        <f t="shared" si="10"/>
        <v>0.23289473684210527</v>
      </c>
      <c r="Q27" s="7">
        <v>12.6</v>
      </c>
      <c r="R27" s="7">
        <f t="shared" si="11"/>
        <v>3.3157894736842101E-2</v>
      </c>
      <c r="S27" s="7">
        <f t="shared" si="12"/>
        <v>1.6578947368421051E-2</v>
      </c>
      <c r="T27" s="7">
        <v>15290</v>
      </c>
      <c r="U27" s="7">
        <f t="shared" si="0"/>
        <v>15.29</v>
      </c>
      <c r="V27" s="12">
        <f t="shared" si="13"/>
        <v>40.236842105263158</v>
      </c>
      <c r="W27" s="12">
        <f t="shared" si="1"/>
        <v>4.0236842105263154E-2</v>
      </c>
      <c r="X27" s="12">
        <f t="shared" si="14"/>
        <v>2.0118421052631577E-2</v>
      </c>
    </row>
    <row r="28" spans="1:24" ht="15" customHeight="1" x14ac:dyDescent="0.2">
      <c r="A28" s="6" t="s">
        <v>853</v>
      </c>
      <c r="B28" s="3"/>
      <c r="C28" s="8"/>
      <c r="D28" s="4"/>
      <c r="E28" s="3"/>
      <c r="F28" s="8"/>
      <c r="G28" s="8"/>
      <c r="H28" s="3"/>
      <c r="I28" s="8"/>
      <c r="J28" s="8"/>
      <c r="K28" s="3"/>
      <c r="L28" s="8"/>
      <c r="M28" s="8"/>
      <c r="N28" s="3"/>
      <c r="O28" s="8"/>
      <c r="P28" s="8"/>
      <c r="Q28" s="3"/>
      <c r="R28" s="8"/>
      <c r="S28" s="8"/>
      <c r="T28" s="3"/>
      <c r="U28" s="8"/>
    </row>
    <row r="29" spans="1:24" ht="15" customHeight="1" x14ac:dyDescent="0.15">
      <c r="A29" s="7" t="s">
        <v>28</v>
      </c>
      <c r="B29" s="8">
        <v>8000</v>
      </c>
      <c r="C29" s="8">
        <f t="shared" si="2"/>
        <v>21.05263157894737</v>
      </c>
      <c r="D29" s="9" t="s">
        <v>29</v>
      </c>
      <c r="E29" s="8">
        <v>17328</v>
      </c>
      <c r="F29" s="8">
        <f t="shared" si="3"/>
        <v>45.6</v>
      </c>
      <c r="G29" s="8">
        <f t="shared" si="4"/>
        <v>22.8</v>
      </c>
      <c r="H29" s="8">
        <v>0</v>
      </c>
      <c r="I29" s="8">
        <f t="shared" si="5"/>
        <v>0</v>
      </c>
      <c r="J29" s="8">
        <f t="shared" si="6"/>
        <v>0</v>
      </c>
      <c r="K29" s="8">
        <v>1632</v>
      </c>
      <c r="L29" s="8">
        <f t="shared" si="7"/>
        <v>4.2947368421052632</v>
      </c>
      <c r="M29" s="8">
        <f t="shared" si="8"/>
        <v>2.1473684210526316</v>
      </c>
      <c r="N29" s="8">
        <v>1200</v>
      </c>
      <c r="O29" s="8">
        <f t="shared" si="9"/>
        <v>3.1578947368421053</v>
      </c>
      <c r="P29" s="8">
        <f t="shared" si="10"/>
        <v>1.5789473684210527</v>
      </c>
      <c r="Q29" s="8">
        <v>27.8</v>
      </c>
      <c r="R29" s="8">
        <f t="shared" si="11"/>
        <v>7.3157894736842102E-2</v>
      </c>
      <c r="S29" s="8">
        <f t="shared" si="12"/>
        <v>3.6578947368421051E-2</v>
      </c>
      <c r="T29" s="8">
        <v>17544</v>
      </c>
      <c r="U29" s="8">
        <f t="shared" si="0"/>
        <v>17.544</v>
      </c>
      <c r="V29" s="5">
        <f t="shared" si="13"/>
        <v>46.168421052631579</v>
      </c>
      <c r="W29" s="5">
        <f t="shared" si="1"/>
        <v>4.6168421052631581E-2</v>
      </c>
      <c r="X29" s="5">
        <f t="shared" si="14"/>
        <v>2.308421052631579E-2</v>
      </c>
    </row>
    <row r="30" spans="1:24" ht="15" customHeight="1" x14ac:dyDescent="0.15">
      <c r="A30" s="7" t="s">
        <v>30</v>
      </c>
      <c r="B30" s="8">
        <v>3000</v>
      </c>
      <c r="C30" s="8">
        <f t="shared" si="2"/>
        <v>7.8947368421052628</v>
      </c>
      <c r="D30" s="9" t="s">
        <v>689</v>
      </c>
      <c r="E30" s="8">
        <v>5523</v>
      </c>
      <c r="F30" s="8">
        <f t="shared" si="3"/>
        <v>14.534210526315789</v>
      </c>
      <c r="G30" s="8">
        <f t="shared" si="4"/>
        <v>7.2671052631578945</v>
      </c>
      <c r="H30" s="8">
        <v>15</v>
      </c>
      <c r="I30" s="8">
        <f t="shared" si="5"/>
        <v>3.9473684210526314E-2</v>
      </c>
      <c r="J30" s="8">
        <f t="shared" si="6"/>
        <v>1.9736842105263157E-2</v>
      </c>
      <c r="K30" s="8">
        <v>684</v>
      </c>
      <c r="L30" s="8">
        <f t="shared" si="7"/>
        <v>1.8</v>
      </c>
      <c r="M30" s="8">
        <f t="shared" si="8"/>
        <v>0.9</v>
      </c>
      <c r="N30" s="8">
        <v>303</v>
      </c>
      <c r="O30" s="8">
        <f t="shared" si="9"/>
        <v>0.79736842105263162</v>
      </c>
      <c r="P30" s="8">
        <f t="shared" si="10"/>
        <v>0.39868421052631581</v>
      </c>
      <c r="Q30" s="8">
        <v>10.4</v>
      </c>
      <c r="R30" s="8">
        <f t="shared" si="11"/>
        <v>2.736842105263158E-2</v>
      </c>
      <c r="S30" s="8">
        <f t="shared" si="12"/>
        <v>1.368421052631579E-2</v>
      </c>
      <c r="T30" s="8">
        <v>6579</v>
      </c>
      <c r="U30" s="8">
        <f t="shared" si="0"/>
        <v>6.5789999999999997</v>
      </c>
      <c r="V30" s="5">
        <f t="shared" si="13"/>
        <v>17.313157894736843</v>
      </c>
      <c r="W30" s="5">
        <f t="shared" si="1"/>
        <v>1.7313157894736843E-2</v>
      </c>
      <c r="X30" s="5">
        <f t="shared" si="14"/>
        <v>8.6565789473684214E-3</v>
      </c>
    </row>
    <row r="31" spans="1:24" ht="15" customHeight="1" x14ac:dyDescent="0.15">
      <c r="A31" s="7" t="s">
        <v>31</v>
      </c>
      <c r="B31" s="8">
        <v>4000</v>
      </c>
      <c r="C31" s="8">
        <f t="shared" si="2"/>
        <v>10.526315789473685</v>
      </c>
      <c r="D31" s="9" t="s">
        <v>690</v>
      </c>
      <c r="E31" s="8">
        <v>3016</v>
      </c>
      <c r="F31" s="8">
        <f t="shared" si="3"/>
        <v>7.9368421052631577</v>
      </c>
      <c r="G31" s="8">
        <f t="shared" si="4"/>
        <v>3.9684210526315788</v>
      </c>
      <c r="H31" s="8">
        <v>0</v>
      </c>
      <c r="I31" s="8">
        <f t="shared" si="5"/>
        <v>0</v>
      </c>
      <c r="J31" s="8">
        <f t="shared" si="6"/>
        <v>0</v>
      </c>
      <c r="K31" s="8">
        <v>700</v>
      </c>
      <c r="L31" s="8">
        <f t="shared" si="7"/>
        <v>1.8421052631578947</v>
      </c>
      <c r="M31" s="8">
        <f t="shared" si="8"/>
        <v>0.92105263157894735</v>
      </c>
      <c r="N31" s="8">
        <v>24</v>
      </c>
      <c r="O31" s="8">
        <f t="shared" si="9"/>
        <v>6.3157894736842107E-2</v>
      </c>
      <c r="P31" s="8">
        <f t="shared" si="10"/>
        <v>3.1578947368421054E-2</v>
      </c>
      <c r="Q31" s="8">
        <v>8.6</v>
      </c>
      <c r="R31" s="8">
        <f t="shared" si="11"/>
        <v>2.2631578947368419E-2</v>
      </c>
      <c r="S31" s="8">
        <f t="shared" si="12"/>
        <v>1.131578947368421E-2</v>
      </c>
      <c r="T31" s="8">
        <v>11128</v>
      </c>
      <c r="U31" s="8">
        <f t="shared" si="0"/>
        <v>11.128</v>
      </c>
      <c r="V31" s="5">
        <f t="shared" si="13"/>
        <v>29.284210526315789</v>
      </c>
      <c r="W31" s="5">
        <f t="shared" si="1"/>
        <v>2.9284210526315788E-2</v>
      </c>
      <c r="X31" s="5">
        <f t="shared" si="14"/>
        <v>1.4642105263157894E-2</v>
      </c>
    </row>
    <row r="32" spans="1:24" ht="15" customHeight="1" x14ac:dyDescent="0.15">
      <c r="A32" s="7" t="s">
        <v>34</v>
      </c>
      <c r="B32" s="8">
        <v>3000</v>
      </c>
      <c r="C32" s="8">
        <f t="shared" si="2"/>
        <v>7.8947368421052628</v>
      </c>
      <c r="D32" s="9" t="s">
        <v>692</v>
      </c>
      <c r="E32" s="8">
        <v>2752</v>
      </c>
      <c r="F32" s="8">
        <f t="shared" si="3"/>
        <v>7.242105263157895</v>
      </c>
      <c r="G32" s="8">
        <f t="shared" si="4"/>
        <v>3.6210526315789475</v>
      </c>
      <c r="H32" s="8">
        <v>0</v>
      </c>
      <c r="I32" s="8">
        <f t="shared" si="5"/>
        <v>0</v>
      </c>
      <c r="J32" s="8">
        <f t="shared" si="6"/>
        <v>0</v>
      </c>
      <c r="K32" s="8">
        <v>553</v>
      </c>
      <c r="L32" s="8">
        <f t="shared" si="7"/>
        <v>1.4552631578947368</v>
      </c>
      <c r="M32" s="8">
        <f t="shared" si="8"/>
        <v>0.72763157894736841</v>
      </c>
      <c r="N32" s="8">
        <v>60</v>
      </c>
      <c r="O32" s="8">
        <f t="shared" si="9"/>
        <v>0.15789473684210525</v>
      </c>
      <c r="P32" s="8">
        <f t="shared" si="10"/>
        <v>7.8947368421052627E-2</v>
      </c>
      <c r="Q32" s="8">
        <v>9.8000000000000007</v>
      </c>
      <c r="R32" s="8">
        <f t="shared" si="11"/>
        <v>2.5789473684210529E-2</v>
      </c>
      <c r="S32" s="8">
        <f t="shared" si="12"/>
        <v>1.2894736842105264E-2</v>
      </c>
      <c r="T32" s="8">
        <v>19572</v>
      </c>
      <c r="U32" s="8">
        <f t="shared" si="0"/>
        <v>19.571999999999999</v>
      </c>
      <c r="V32" s="5">
        <f t="shared" si="13"/>
        <v>51.505263157894738</v>
      </c>
      <c r="W32" s="5">
        <f t="shared" si="1"/>
        <v>5.1505263157894741E-2</v>
      </c>
      <c r="X32" s="5">
        <f t="shared" si="14"/>
        <v>2.5752631578947371E-2</v>
      </c>
    </row>
    <row r="33" spans="1:24" s="12" customFormat="1" ht="15" customHeight="1" x14ac:dyDescent="0.2">
      <c r="A33" s="10"/>
      <c r="B33" s="10"/>
      <c r="C33" s="7"/>
      <c r="D33" s="11" t="s">
        <v>11</v>
      </c>
      <c r="E33" s="7">
        <v>28619</v>
      </c>
      <c r="F33" s="7">
        <f t="shared" si="3"/>
        <v>75.313157894736847</v>
      </c>
      <c r="G33" s="7">
        <f t="shared" si="4"/>
        <v>37.656578947368423</v>
      </c>
      <c r="H33" s="7">
        <v>15</v>
      </c>
      <c r="I33" s="7">
        <f t="shared" si="5"/>
        <v>3.9473684210526314E-2</v>
      </c>
      <c r="J33" s="7">
        <f t="shared" si="6"/>
        <v>1.9736842105263157E-2</v>
      </c>
      <c r="K33" s="7">
        <v>3569</v>
      </c>
      <c r="L33" s="7">
        <f t="shared" si="7"/>
        <v>9.3921052631578945</v>
      </c>
      <c r="M33" s="7">
        <f t="shared" si="8"/>
        <v>4.6960526315789473</v>
      </c>
      <c r="N33" s="7">
        <v>1587</v>
      </c>
      <c r="O33" s="7">
        <f t="shared" si="9"/>
        <v>4.1763157894736844</v>
      </c>
      <c r="P33" s="7">
        <f t="shared" si="10"/>
        <v>2.0881578947368422</v>
      </c>
      <c r="Q33" s="7">
        <v>57</v>
      </c>
      <c r="R33" s="7">
        <f t="shared" si="11"/>
        <v>0.15</v>
      </c>
      <c r="S33" s="7">
        <f t="shared" si="12"/>
        <v>7.4999999999999997E-2</v>
      </c>
      <c r="T33" s="7">
        <v>54823</v>
      </c>
      <c r="U33" s="7">
        <f t="shared" si="0"/>
        <v>54.823</v>
      </c>
      <c r="V33" s="12">
        <f t="shared" si="13"/>
        <v>144.27105263157895</v>
      </c>
      <c r="W33" s="12">
        <f t="shared" si="1"/>
        <v>0.14427105263157897</v>
      </c>
      <c r="X33" s="12">
        <f t="shared" si="14"/>
        <v>7.2135526315789483E-2</v>
      </c>
    </row>
    <row r="34" spans="1:24" ht="15" customHeight="1" x14ac:dyDescent="0.2">
      <c r="A34" s="6" t="s">
        <v>12</v>
      </c>
      <c r="B34" s="3"/>
      <c r="C34" s="8"/>
      <c r="D34" s="4"/>
      <c r="E34" s="3"/>
      <c r="F34" s="8"/>
      <c r="G34" s="8"/>
      <c r="H34" s="3"/>
      <c r="I34" s="8"/>
      <c r="J34" s="8"/>
      <c r="K34" s="3"/>
      <c r="L34" s="8"/>
      <c r="M34" s="8"/>
      <c r="N34" s="3"/>
      <c r="O34" s="8"/>
      <c r="P34" s="8"/>
      <c r="Q34" s="3"/>
      <c r="R34" s="8"/>
      <c r="S34" s="8"/>
      <c r="T34" s="3"/>
      <c r="U34" s="8"/>
    </row>
    <row r="35" spans="1:24" ht="15" customHeight="1" x14ac:dyDescent="0.15">
      <c r="A35" s="7" t="s">
        <v>414</v>
      </c>
      <c r="B35" s="8">
        <v>10000</v>
      </c>
      <c r="C35" s="8">
        <f t="shared" si="2"/>
        <v>26.315789473684209</v>
      </c>
      <c r="D35" s="9" t="s">
        <v>687</v>
      </c>
      <c r="E35" s="8">
        <v>29500</v>
      </c>
      <c r="F35" s="8">
        <f t="shared" si="3"/>
        <v>77.631578947368425</v>
      </c>
      <c r="G35" s="8">
        <f t="shared" si="4"/>
        <v>38.815789473684212</v>
      </c>
      <c r="H35" s="8">
        <v>0</v>
      </c>
      <c r="I35" s="8">
        <f t="shared" si="5"/>
        <v>0</v>
      </c>
      <c r="J35" s="8">
        <f t="shared" si="6"/>
        <v>0</v>
      </c>
      <c r="K35" s="8">
        <v>2290</v>
      </c>
      <c r="L35" s="8">
        <f t="shared" si="7"/>
        <v>6.0263157894736841</v>
      </c>
      <c r="M35" s="8">
        <f t="shared" si="8"/>
        <v>3.013157894736842</v>
      </c>
      <c r="N35" s="8">
        <v>2260</v>
      </c>
      <c r="O35" s="8">
        <f t="shared" si="9"/>
        <v>5.9473684210526319</v>
      </c>
      <c r="P35" s="8">
        <f t="shared" si="10"/>
        <v>2.9736842105263159</v>
      </c>
      <c r="Q35" s="8">
        <v>36.5</v>
      </c>
      <c r="R35" s="8">
        <f t="shared" si="11"/>
        <v>9.6052631578947362E-2</v>
      </c>
      <c r="S35" s="8">
        <f t="shared" si="12"/>
        <v>4.8026315789473681E-2</v>
      </c>
      <c r="T35" s="8">
        <v>33302</v>
      </c>
      <c r="U35" s="8">
        <f t="shared" si="0"/>
        <v>33.302</v>
      </c>
      <c r="V35" s="5">
        <f t="shared" si="13"/>
        <v>87.636842105263156</v>
      </c>
      <c r="W35" s="5">
        <f t="shared" si="1"/>
        <v>8.7636842105263152E-2</v>
      </c>
      <c r="X35" s="5">
        <f t="shared" si="14"/>
        <v>4.3818421052631576E-2</v>
      </c>
    </row>
    <row r="36" spans="1:24" ht="15" customHeight="1" x14ac:dyDescent="0.15">
      <c r="A36" s="7" t="s">
        <v>16</v>
      </c>
      <c r="B36" s="8">
        <v>1300</v>
      </c>
      <c r="C36" s="8">
        <f t="shared" si="2"/>
        <v>3.4210526315789473</v>
      </c>
      <c r="D36" s="9" t="s">
        <v>151</v>
      </c>
      <c r="E36" s="8">
        <v>212</v>
      </c>
      <c r="F36" s="8">
        <f t="shared" si="3"/>
        <v>0.55789473684210522</v>
      </c>
      <c r="G36" s="8">
        <f t="shared" si="4"/>
        <v>0.27894736842105261</v>
      </c>
      <c r="H36" s="8">
        <v>0</v>
      </c>
      <c r="I36" s="8">
        <f t="shared" si="5"/>
        <v>0</v>
      </c>
      <c r="J36" s="8">
        <f t="shared" si="6"/>
        <v>0</v>
      </c>
      <c r="K36" s="8">
        <v>29.4</v>
      </c>
      <c r="L36" s="8">
        <f t="shared" si="7"/>
        <v>7.7368421052631572E-2</v>
      </c>
      <c r="M36" s="8">
        <f t="shared" si="8"/>
        <v>3.8684210526315786E-2</v>
      </c>
      <c r="N36" s="8">
        <v>10.5</v>
      </c>
      <c r="O36" s="8">
        <f t="shared" si="9"/>
        <v>2.763157894736842E-2</v>
      </c>
      <c r="P36" s="8">
        <f t="shared" si="10"/>
        <v>1.381578947368421E-2</v>
      </c>
      <c r="Q36" s="8">
        <v>2.7400000000000001E-2</v>
      </c>
      <c r="R36" s="8">
        <f t="shared" si="11"/>
        <v>7.2105263157894742E-5</v>
      </c>
      <c r="S36" s="8">
        <f t="shared" si="12"/>
        <v>3.6052631578947371E-5</v>
      </c>
      <c r="T36" s="8">
        <v>0</v>
      </c>
      <c r="U36" s="8">
        <f t="shared" si="0"/>
        <v>0</v>
      </c>
      <c r="V36" s="5">
        <f t="shared" si="13"/>
        <v>0</v>
      </c>
      <c r="W36" s="5">
        <f t="shared" si="1"/>
        <v>0</v>
      </c>
      <c r="X36" s="5">
        <f t="shared" si="14"/>
        <v>0</v>
      </c>
    </row>
    <row r="37" spans="1:24" ht="15" customHeight="1" x14ac:dyDescent="0.15">
      <c r="A37" s="7" t="s">
        <v>18</v>
      </c>
      <c r="B37" s="8">
        <v>41000</v>
      </c>
      <c r="C37" s="8">
        <f t="shared" si="2"/>
        <v>107.89473684210526</v>
      </c>
      <c r="D37" s="9" t="s">
        <v>808</v>
      </c>
      <c r="E37" s="8">
        <v>43419</v>
      </c>
      <c r="F37" s="8">
        <f t="shared" si="3"/>
        <v>114.26052631578948</v>
      </c>
      <c r="G37" s="8">
        <f t="shared" si="4"/>
        <v>57.130263157894738</v>
      </c>
      <c r="H37" s="8">
        <v>0</v>
      </c>
      <c r="I37" s="8">
        <f t="shared" si="5"/>
        <v>0</v>
      </c>
      <c r="J37" s="8">
        <f t="shared" si="6"/>
        <v>0</v>
      </c>
      <c r="K37" s="8">
        <v>9840</v>
      </c>
      <c r="L37" s="8">
        <f t="shared" si="7"/>
        <v>25.894736842105264</v>
      </c>
      <c r="M37" s="8">
        <f t="shared" si="8"/>
        <v>12.947368421052632</v>
      </c>
      <c r="N37" s="8">
        <v>451</v>
      </c>
      <c r="O37" s="8">
        <f t="shared" si="9"/>
        <v>1.1868421052631579</v>
      </c>
      <c r="P37" s="8">
        <f t="shared" si="10"/>
        <v>0.59342105263157896</v>
      </c>
      <c r="Q37" s="8">
        <v>107</v>
      </c>
      <c r="R37" s="8">
        <f t="shared" si="11"/>
        <v>0.28157894736842104</v>
      </c>
      <c r="S37" s="8">
        <f t="shared" si="12"/>
        <v>0.14078947368421052</v>
      </c>
      <c r="T37" s="8">
        <v>136538</v>
      </c>
      <c r="U37" s="8">
        <f t="shared" si="0"/>
        <v>136.53800000000001</v>
      </c>
      <c r="V37" s="5">
        <f t="shared" si="13"/>
        <v>359.31052631578945</v>
      </c>
      <c r="W37" s="5">
        <f t="shared" si="1"/>
        <v>0.35931052631578947</v>
      </c>
      <c r="X37" s="5">
        <f t="shared" si="14"/>
        <v>0.17965526315789473</v>
      </c>
    </row>
    <row r="38" spans="1:24" ht="15" customHeight="1" x14ac:dyDescent="0.15">
      <c r="A38" s="7" t="s">
        <v>20</v>
      </c>
      <c r="B38" s="8">
        <v>5000</v>
      </c>
      <c r="C38" s="8">
        <f t="shared" si="2"/>
        <v>13.157894736842104</v>
      </c>
      <c r="D38" s="9" t="s">
        <v>688</v>
      </c>
      <c r="E38" s="8">
        <v>9740</v>
      </c>
      <c r="F38" s="8">
        <f t="shared" si="3"/>
        <v>25.631578947368421</v>
      </c>
      <c r="G38" s="8">
        <f t="shared" si="4"/>
        <v>12.815789473684211</v>
      </c>
      <c r="H38" s="8">
        <v>0</v>
      </c>
      <c r="I38" s="8">
        <f t="shared" si="5"/>
        <v>0</v>
      </c>
      <c r="J38" s="8">
        <f t="shared" si="6"/>
        <v>0</v>
      </c>
      <c r="K38" s="8">
        <v>1265</v>
      </c>
      <c r="L38" s="8">
        <f t="shared" si="7"/>
        <v>3.3289473684210527</v>
      </c>
      <c r="M38" s="8">
        <f t="shared" si="8"/>
        <v>1.6644736842105263</v>
      </c>
      <c r="N38" s="8">
        <v>520</v>
      </c>
      <c r="O38" s="8">
        <f t="shared" si="9"/>
        <v>1.368421052631579</v>
      </c>
      <c r="P38" s="8">
        <f t="shared" si="10"/>
        <v>0.68421052631578949</v>
      </c>
      <c r="Q38" s="8">
        <v>20.5</v>
      </c>
      <c r="R38" s="8">
        <f t="shared" si="11"/>
        <v>5.3947368421052633E-2</v>
      </c>
      <c r="S38" s="8">
        <f t="shared" si="12"/>
        <v>2.6973684210526316E-2</v>
      </c>
      <c r="T38" s="8">
        <v>21625</v>
      </c>
      <c r="U38" s="8">
        <f t="shared" si="0"/>
        <v>21.625</v>
      </c>
      <c r="V38" s="5">
        <f t="shared" si="13"/>
        <v>56.907894736842103</v>
      </c>
      <c r="W38" s="5">
        <f t="shared" si="1"/>
        <v>5.6907894736842102E-2</v>
      </c>
      <c r="X38" s="5">
        <f t="shared" si="14"/>
        <v>2.8453947368421051E-2</v>
      </c>
    </row>
    <row r="39" spans="1:24" s="12" customFormat="1" ht="15" customHeight="1" x14ac:dyDescent="0.2">
      <c r="A39" s="10"/>
      <c r="B39" s="10"/>
      <c r="C39" s="7"/>
      <c r="D39" s="11" t="s">
        <v>11</v>
      </c>
      <c r="E39" s="7">
        <v>82871</v>
      </c>
      <c r="F39" s="7">
        <f t="shared" si="3"/>
        <v>218.08157894736843</v>
      </c>
      <c r="G39" s="7">
        <f t="shared" si="4"/>
        <v>109.04078947368421</v>
      </c>
      <c r="H39" s="7">
        <v>0</v>
      </c>
      <c r="I39" s="7">
        <f t="shared" si="5"/>
        <v>0</v>
      </c>
      <c r="J39" s="7">
        <f t="shared" si="6"/>
        <v>0</v>
      </c>
      <c r="K39" s="7">
        <v>13424</v>
      </c>
      <c r="L39" s="7">
        <f t="shared" si="7"/>
        <v>35.326315789473682</v>
      </c>
      <c r="M39" s="7">
        <f t="shared" si="8"/>
        <v>17.663157894736841</v>
      </c>
      <c r="N39" s="7">
        <v>3242</v>
      </c>
      <c r="O39" s="7">
        <f t="shared" si="9"/>
        <v>8.5315789473684216</v>
      </c>
      <c r="P39" s="7">
        <f t="shared" si="10"/>
        <v>4.2657894736842108</v>
      </c>
      <c r="Q39" s="7">
        <v>164</v>
      </c>
      <c r="R39" s="7">
        <f t="shared" si="11"/>
        <v>0.43157894736842106</v>
      </c>
      <c r="S39" s="7">
        <f t="shared" si="12"/>
        <v>0.21578947368421053</v>
      </c>
      <c r="T39" s="7">
        <v>191465</v>
      </c>
      <c r="U39" s="7">
        <f t="shared" si="0"/>
        <v>191.465</v>
      </c>
      <c r="V39" s="12">
        <f t="shared" si="13"/>
        <v>503.85526315789474</v>
      </c>
      <c r="W39" s="12">
        <f t="shared" si="1"/>
        <v>0.50385526315789475</v>
      </c>
      <c r="X39" s="12">
        <f t="shared" si="14"/>
        <v>0.25192763157894738</v>
      </c>
    </row>
    <row r="40" spans="1:24" ht="15" customHeight="1" x14ac:dyDescent="0.2">
      <c r="A40" s="6" t="s">
        <v>854</v>
      </c>
      <c r="B40" s="3"/>
      <c r="C40" s="8"/>
      <c r="D40" s="4"/>
      <c r="E40" s="3"/>
      <c r="F40" s="8"/>
      <c r="G40" s="8"/>
      <c r="H40" s="3"/>
      <c r="I40" s="8"/>
      <c r="J40" s="8"/>
      <c r="K40" s="3"/>
      <c r="L40" s="8"/>
      <c r="M40" s="8"/>
      <c r="N40" s="3"/>
      <c r="O40" s="8"/>
      <c r="P40" s="8"/>
      <c r="Q40" s="3"/>
      <c r="R40" s="8"/>
      <c r="S40" s="8"/>
      <c r="T40" s="3"/>
      <c r="U40" s="8"/>
    </row>
    <row r="41" spans="1:24" ht="15" customHeight="1" x14ac:dyDescent="0.15">
      <c r="A41" s="7" t="s">
        <v>15</v>
      </c>
      <c r="B41" s="8">
        <v>41000</v>
      </c>
      <c r="C41" s="8">
        <f t="shared" si="2"/>
        <v>107.89473684210526</v>
      </c>
      <c r="D41" s="9" t="s">
        <v>892</v>
      </c>
      <c r="E41" s="8">
        <v>53874</v>
      </c>
      <c r="F41" s="8">
        <f t="shared" si="3"/>
        <v>141.77368421052631</v>
      </c>
      <c r="G41" s="8">
        <f t="shared" si="4"/>
        <v>70.886842105263156</v>
      </c>
      <c r="H41" s="8">
        <v>0</v>
      </c>
      <c r="I41" s="8">
        <f t="shared" si="5"/>
        <v>0</v>
      </c>
      <c r="J41" s="8">
        <f t="shared" si="6"/>
        <v>0</v>
      </c>
      <c r="K41" s="8">
        <v>5166</v>
      </c>
      <c r="L41" s="8">
        <f t="shared" si="7"/>
        <v>13.594736842105263</v>
      </c>
      <c r="M41" s="8">
        <f t="shared" si="8"/>
        <v>6.7973684210526315</v>
      </c>
      <c r="N41" s="8">
        <v>3690</v>
      </c>
      <c r="O41" s="8">
        <f t="shared" si="9"/>
        <v>9.7105263157894743</v>
      </c>
      <c r="P41" s="8">
        <f t="shared" si="10"/>
        <v>4.8552631578947372</v>
      </c>
      <c r="Q41" s="8">
        <v>142</v>
      </c>
      <c r="R41" s="8">
        <f t="shared" si="11"/>
        <v>0.37368421052631579</v>
      </c>
      <c r="S41" s="8">
        <f t="shared" si="12"/>
        <v>0.18684210526315789</v>
      </c>
      <c r="T41" s="8">
        <v>148912</v>
      </c>
      <c r="U41" s="8">
        <f t="shared" si="0"/>
        <v>148.91200000000001</v>
      </c>
      <c r="V41" s="5">
        <f t="shared" si="13"/>
        <v>391.87368421052633</v>
      </c>
      <c r="W41" s="5">
        <f t="shared" si="1"/>
        <v>0.39187368421052632</v>
      </c>
      <c r="X41" s="5">
        <f t="shared" si="14"/>
        <v>0.19593684210526316</v>
      </c>
    </row>
    <row r="42" spans="1:24" s="12" customFormat="1" ht="15" customHeight="1" x14ac:dyDescent="0.2">
      <c r="A42" s="10"/>
      <c r="B42" s="10"/>
      <c r="C42" s="7"/>
      <c r="D42" s="11" t="s">
        <v>11</v>
      </c>
      <c r="E42" s="7">
        <v>53874</v>
      </c>
      <c r="F42" s="7">
        <f t="shared" si="3"/>
        <v>141.77368421052631</v>
      </c>
      <c r="G42" s="7">
        <f t="shared" si="4"/>
        <v>70.886842105263156</v>
      </c>
      <c r="H42" s="7">
        <v>0</v>
      </c>
      <c r="I42" s="7">
        <f t="shared" si="5"/>
        <v>0</v>
      </c>
      <c r="J42" s="7">
        <f t="shared" si="6"/>
        <v>0</v>
      </c>
      <c r="K42" s="7">
        <v>5166</v>
      </c>
      <c r="L42" s="7">
        <f t="shared" si="7"/>
        <v>13.594736842105263</v>
      </c>
      <c r="M42" s="7">
        <f t="shared" si="8"/>
        <v>6.7973684210526315</v>
      </c>
      <c r="N42" s="7">
        <v>3690</v>
      </c>
      <c r="O42" s="7">
        <f t="shared" si="9"/>
        <v>9.7105263157894743</v>
      </c>
      <c r="P42" s="7">
        <f t="shared" si="10"/>
        <v>4.8552631578947372</v>
      </c>
      <c r="Q42" s="7">
        <v>142</v>
      </c>
      <c r="R42" s="7">
        <f t="shared" si="11"/>
        <v>0.37368421052631579</v>
      </c>
      <c r="S42" s="7">
        <f t="shared" si="12"/>
        <v>0.18684210526315789</v>
      </c>
      <c r="T42" s="7">
        <v>148912</v>
      </c>
      <c r="U42" s="7">
        <f t="shared" si="0"/>
        <v>148.91200000000001</v>
      </c>
      <c r="V42" s="12">
        <f t="shared" si="13"/>
        <v>391.87368421052633</v>
      </c>
      <c r="W42" s="12">
        <f t="shared" si="1"/>
        <v>0.39187368421052632</v>
      </c>
      <c r="X42" s="12">
        <f t="shared" si="14"/>
        <v>0.19593684210526316</v>
      </c>
    </row>
    <row r="43" spans="1:24" ht="15" customHeight="1" x14ac:dyDescent="0.2">
      <c r="A43" s="6" t="s">
        <v>855</v>
      </c>
      <c r="B43" s="3"/>
      <c r="C43" s="8"/>
      <c r="D43" s="4"/>
      <c r="E43" s="3"/>
      <c r="F43" s="8"/>
      <c r="G43" s="8"/>
      <c r="H43" s="3"/>
      <c r="I43" s="8"/>
      <c r="J43" s="8"/>
      <c r="K43" s="3"/>
      <c r="L43" s="8"/>
      <c r="M43" s="8"/>
      <c r="N43" s="3"/>
      <c r="O43" s="8"/>
      <c r="P43" s="8"/>
      <c r="Q43" s="3"/>
      <c r="R43" s="8"/>
      <c r="S43" s="8"/>
      <c r="T43" s="3"/>
      <c r="U43" s="8"/>
    </row>
    <row r="44" spans="1:24" s="12" customFormat="1" ht="15" customHeight="1" x14ac:dyDescent="0.2">
      <c r="A44" s="10"/>
      <c r="B44" s="10"/>
      <c r="C44" s="7"/>
      <c r="D44" s="11" t="s">
        <v>11</v>
      </c>
      <c r="E44" s="10"/>
      <c r="F44" s="7">
        <f t="shared" si="3"/>
        <v>0</v>
      </c>
      <c r="G44" s="7">
        <f t="shared" si="4"/>
        <v>0</v>
      </c>
      <c r="H44" s="10"/>
      <c r="I44" s="7">
        <f t="shared" si="5"/>
        <v>0</v>
      </c>
      <c r="J44" s="7">
        <f t="shared" si="6"/>
        <v>0</v>
      </c>
      <c r="K44" s="10"/>
      <c r="L44" s="7">
        <f t="shared" si="7"/>
        <v>0</v>
      </c>
      <c r="M44" s="7">
        <f t="shared" si="8"/>
        <v>0</v>
      </c>
      <c r="N44" s="10"/>
      <c r="O44" s="7">
        <f t="shared" si="9"/>
        <v>0</v>
      </c>
      <c r="P44" s="7">
        <f t="shared" si="10"/>
        <v>0</v>
      </c>
      <c r="Q44" s="10"/>
      <c r="R44" s="7">
        <f t="shared" si="11"/>
        <v>0</v>
      </c>
      <c r="S44" s="7">
        <f t="shared" si="12"/>
        <v>0</v>
      </c>
      <c r="T44" s="10"/>
      <c r="U44" s="7">
        <f t="shared" si="0"/>
        <v>0</v>
      </c>
      <c r="V44" s="12">
        <f t="shared" si="13"/>
        <v>0</v>
      </c>
      <c r="W44" s="12">
        <f t="shared" si="1"/>
        <v>0</v>
      </c>
      <c r="X44" s="12">
        <f t="shared" si="14"/>
        <v>0</v>
      </c>
    </row>
    <row r="45" spans="1:24" ht="15" customHeight="1" x14ac:dyDescent="0.2">
      <c r="A45" s="6" t="s">
        <v>856</v>
      </c>
      <c r="B45" s="3"/>
      <c r="C45" s="8"/>
      <c r="D45" s="4"/>
      <c r="E45" s="3"/>
      <c r="F45" s="8"/>
      <c r="G45" s="8"/>
      <c r="H45" s="3"/>
      <c r="I45" s="8"/>
      <c r="J45" s="8"/>
      <c r="K45" s="3"/>
      <c r="L45" s="8"/>
      <c r="M45" s="8"/>
      <c r="N45" s="3"/>
      <c r="O45" s="8"/>
      <c r="P45" s="8"/>
      <c r="Q45" s="3"/>
      <c r="R45" s="8"/>
      <c r="S45" s="8"/>
      <c r="T45" s="3"/>
      <c r="U45" s="8"/>
    </row>
    <row r="46" spans="1:24" ht="15" customHeight="1" x14ac:dyDescent="0.15">
      <c r="A46" s="7" t="s">
        <v>208</v>
      </c>
      <c r="B46" s="8">
        <v>200</v>
      </c>
      <c r="C46" s="8">
        <f t="shared" si="2"/>
        <v>0.52631578947368418</v>
      </c>
      <c r="D46" s="9" t="s">
        <v>830</v>
      </c>
      <c r="E46" s="8">
        <v>1212</v>
      </c>
      <c r="F46" s="8">
        <f t="shared" si="3"/>
        <v>3.1894736842105265</v>
      </c>
      <c r="G46" s="8">
        <f t="shared" si="4"/>
        <v>1.5947368421052632</v>
      </c>
      <c r="H46" s="8">
        <v>24.4</v>
      </c>
      <c r="I46" s="8">
        <f t="shared" si="5"/>
        <v>6.4210526315789468E-2</v>
      </c>
      <c r="J46" s="8">
        <f t="shared" si="6"/>
        <v>3.2105263157894734E-2</v>
      </c>
      <c r="K46" s="8">
        <v>46</v>
      </c>
      <c r="L46" s="8">
        <f t="shared" si="7"/>
        <v>0.12105263157894737</v>
      </c>
      <c r="M46" s="8">
        <f t="shared" si="8"/>
        <v>6.0526315789473685E-2</v>
      </c>
      <c r="N46" s="8">
        <v>104</v>
      </c>
      <c r="O46" s="8">
        <f t="shared" si="9"/>
        <v>0.27368421052631581</v>
      </c>
      <c r="P46" s="8">
        <f t="shared" si="10"/>
        <v>0.1368421052631579</v>
      </c>
      <c r="Q46" s="8">
        <v>0.16600000000000001</v>
      </c>
      <c r="R46" s="8">
        <f t="shared" si="11"/>
        <v>4.3684210526315789E-4</v>
      </c>
      <c r="S46" s="8">
        <f t="shared" si="12"/>
        <v>2.1842105263157895E-4</v>
      </c>
      <c r="T46" s="8">
        <v>676</v>
      </c>
      <c r="U46" s="8">
        <f t="shared" si="0"/>
        <v>0.67600000000000005</v>
      </c>
      <c r="V46" s="5">
        <f t="shared" si="13"/>
        <v>1.7789473684210526</v>
      </c>
      <c r="W46" s="5">
        <f t="shared" si="1"/>
        <v>1.7789473684210527E-3</v>
      </c>
      <c r="X46" s="5">
        <f t="shared" si="14"/>
        <v>8.8947368421052634E-4</v>
      </c>
    </row>
    <row r="47" spans="1:24" s="12" customFormat="1" ht="15" customHeight="1" x14ac:dyDescent="0.2">
      <c r="A47" s="10"/>
      <c r="B47" s="10"/>
      <c r="C47" s="7"/>
      <c r="D47" s="11" t="s">
        <v>11</v>
      </c>
      <c r="E47" s="7">
        <v>1212</v>
      </c>
      <c r="F47" s="7">
        <f t="shared" si="3"/>
        <v>3.1894736842105265</v>
      </c>
      <c r="G47" s="7">
        <f t="shared" si="4"/>
        <v>1.5947368421052632</v>
      </c>
      <c r="H47" s="7">
        <v>24.4</v>
      </c>
      <c r="I47" s="7">
        <f t="shared" si="5"/>
        <v>6.4210526315789468E-2</v>
      </c>
      <c r="J47" s="7">
        <f t="shared" si="6"/>
        <v>3.2105263157894734E-2</v>
      </c>
      <c r="K47" s="7">
        <v>46</v>
      </c>
      <c r="L47" s="7">
        <f t="shared" si="7"/>
        <v>0.12105263157894737</v>
      </c>
      <c r="M47" s="7">
        <f t="shared" si="8"/>
        <v>6.0526315789473685E-2</v>
      </c>
      <c r="N47" s="7">
        <v>104</v>
      </c>
      <c r="O47" s="7">
        <f t="shared" si="9"/>
        <v>0.27368421052631581</v>
      </c>
      <c r="P47" s="7">
        <f t="shared" si="10"/>
        <v>0.1368421052631579</v>
      </c>
      <c r="Q47" s="7">
        <v>0.16600000000000001</v>
      </c>
      <c r="R47" s="7">
        <f t="shared" si="11"/>
        <v>4.3684210526315789E-4</v>
      </c>
      <c r="S47" s="7">
        <f t="shared" si="12"/>
        <v>2.1842105263157895E-4</v>
      </c>
      <c r="T47" s="7">
        <v>676</v>
      </c>
      <c r="U47" s="7">
        <f t="shared" si="0"/>
        <v>0.67600000000000005</v>
      </c>
      <c r="V47" s="12">
        <f t="shared" si="13"/>
        <v>1.7789473684210526</v>
      </c>
      <c r="W47" s="12">
        <f t="shared" si="1"/>
        <v>1.7789473684210527E-3</v>
      </c>
      <c r="X47" s="12">
        <f t="shared" si="14"/>
        <v>8.8947368421052634E-4</v>
      </c>
    </row>
    <row r="48" spans="1:24" ht="15" customHeight="1" x14ac:dyDescent="0.2">
      <c r="A48" s="6" t="s">
        <v>857</v>
      </c>
      <c r="B48" s="3"/>
      <c r="C48" s="8"/>
      <c r="D48" s="4"/>
      <c r="E48" s="3"/>
      <c r="F48" s="8"/>
      <c r="G48" s="8"/>
      <c r="H48" s="3"/>
      <c r="I48" s="8"/>
      <c r="J48" s="8"/>
      <c r="K48" s="3"/>
      <c r="L48" s="8"/>
      <c r="M48" s="8"/>
      <c r="N48" s="3"/>
      <c r="O48" s="8"/>
      <c r="P48" s="8"/>
      <c r="Q48" s="3"/>
      <c r="R48" s="8"/>
      <c r="S48" s="8"/>
      <c r="T48" s="3"/>
      <c r="U48" s="8"/>
    </row>
    <row r="49" spans="1:24" s="12" customFormat="1" ht="15" customHeight="1" x14ac:dyDescent="0.2">
      <c r="A49" s="10"/>
      <c r="B49" s="10"/>
      <c r="C49" s="7"/>
      <c r="D49" s="11" t="s">
        <v>11</v>
      </c>
      <c r="E49" s="10">
        <v>0</v>
      </c>
      <c r="F49" s="7">
        <f t="shared" si="3"/>
        <v>0</v>
      </c>
      <c r="G49" s="7">
        <f t="shared" si="4"/>
        <v>0</v>
      </c>
      <c r="H49" s="10">
        <v>0</v>
      </c>
      <c r="I49" s="7">
        <f t="shared" si="5"/>
        <v>0</v>
      </c>
      <c r="J49" s="7">
        <f t="shared" si="6"/>
        <v>0</v>
      </c>
      <c r="K49" s="10">
        <v>0</v>
      </c>
      <c r="L49" s="7">
        <f t="shared" si="7"/>
        <v>0</v>
      </c>
      <c r="M49" s="7">
        <f t="shared" si="8"/>
        <v>0</v>
      </c>
      <c r="N49" s="10">
        <v>0</v>
      </c>
      <c r="O49" s="7">
        <f t="shared" si="9"/>
        <v>0</v>
      </c>
      <c r="P49" s="7">
        <f t="shared" si="10"/>
        <v>0</v>
      </c>
      <c r="Q49" s="10">
        <v>0</v>
      </c>
      <c r="R49" s="7">
        <f t="shared" si="11"/>
        <v>0</v>
      </c>
      <c r="S49" s="7">
        <f t="shared" si="12"/>
        <v>0</v>
      </c>
      <c r="T49" s="10">
        <v>0</v>
      </c>
      <c r="U49" s="7">
        <f t="shared" si="0"/>
        <v>0</v>
      </c>
      <c r="V49" s="12">
        <f t="shared" si="13"/>
        <v>0</v>
      </c>
      <c r="W49" s="12">
        <f t="shared" si="1"/>
        <v>0</v>
      </c>
      <c r="X49" s="12">
        <f t="shared" si="14"/>
        <v>0</v>
      </c>
    </row>
    <row r="50" spans="1:24" ht="15" customHeight="1" x14ac:dyDescent="0.2">
      <c r="A50" s="6" t="s">
        <v>858</v>
      </c>
      <c r="B50" s="3"/>
      <c r="C50" s="8"/>
      <c r="D50" s="4"/>
      <c r="E50" s="3"/>
      <c r="F50" s="8"/>
      <c r="G50" s="8"/>
      <c r="H50" s="3"/>
      <c r="I50" s="8"/>
      <c r="J50" s="8"/>
      <c r="K50" s="3"/>
      <c r="L50" s="8"/>
      <c r="M50" s="8"/>
      <c r="N50" s="3"/>
      <c r="O50" s="8"/>
      <c r="P50" s="8"/>
      <c r="Q50" s="3"/>
      <c r="R50" s="8"/>
      <c r="S50" s="8"/>
      <c r="T50" s="3"/>
      <c r="U50" s="8"/>
    </row>
    <row r="51" spans="1:24" ht="15" customHeight="1" x14ac:dyDescent="0.15">
      <c r="A51" s="7" t="s">
        <v>44</v>
      </c>
      <c r="B51" s="8">
        <v>2000</v>
      </c>
      <c r="C51" s="8">
        <f t="shared" si="2"/>
        <v>5.2631578947368425</v>
      </c>
      <c r="D51" s="9" t="s">
        <v>347</v>
      </c>
      <c r="E51" s="8">
        <v>1356</v>
      </c>
      <c r="F51" s="8">
        <f t="shared" si="3"/>
        <v>3.5684210526315789</v>
      </c>
      <c r="G51" s="8">
        <f t="shared" si="4"/>
        <v>1.7842105263157895</v>
      </c>
      <c r="H51" s="8">
        <v>201</v>
      </c>
      <c r="I51" s="8">
        <f t="shared" si="5"/>
        <v>0.52894736842105261</v>
      </c>
      <c r="J51" s="8">
        <f t="shared" si="6"/>
        <v>0.26447368421052631</v>
      </c>
      <c r="K51" s="8">
        <v>106</v>
      </c>
      <c r="L51" s="8">
        <f t="shared" si="7"/>
        <v>0.27894736842105261</v>
      </c>
      <c r="M51" s="8">
        <f t="shared" si="8"/>
        <v>0.13947368421052631</v>
      </c>
      <c r="N51" s="8">
        <v>14</v>
      </c>
      <c r="O51" s="8">
        <f t="shared" si="9"/>
        <v>3.6842105263157891E-2</v>
      </c>
      <c r="P51" s="8">
        <f t="shared" si="10"/>
        <v>1.8421052631578946E-2</v>
      </c>
      <c r="Q51" s="8">
        <v>5.0999999999999996</v>
      </c>
      <c r="R51" s="8">
        <f t="shared" si="11"/>
        <v>1.3421052631578946E-2</v>
      </c>
      <c r="S51" s="8">
        <f t="shared" si="12"/>
        <v>6.7105263157894732E-3</v>
      </c>
      <c r="T51" s="8">
        <v>3958</v>
      </c>
      <c r="U51" s="8">
        <f t="shared" si="0"/>
        <v>3.9580000000000002</v>
      </c>
      <c r="V51" s="5">
        <f t="shared" si="13"/>
        <v>10.41578947368421</v>
      </c>
      <c r="W51" s="5">
        <f t="shared" si="1"/>
        <v>1.041578947368421E-2</v>
      </c>
      <c r="X51" s="5">
        <f t="shared" si="14"/>
        <v>5.2078947368421049E-3</v>
      </c>
    </row>
    <row r="52" spans="1:24" ht="15" customHeight="1" x14ac:dyDescent="0.15">
      <c r="A52" s="7" t="s">
        <v>79</v>
      </c>
      <c r="B52" s="8">
        <v>1500</v>
      </c>
      <c r="C52" s="8">
        <f t="shared" si="2"/>
        <v>3.9473684210526314</v>
      </c>
      <c r="D52" s="9" t="s">
        <v>706</v>
      </c>
      <c r="E52" s="8">
        <v>521</v>
      </c>
      <c r="F52" s="8">
        <f t="shared" si="3"/>
        <v>1.3710526315789473</v>
      </c>
      <c r="G52" s="8">
        <f t="shared" si="4"/>
        <v>0.68552631578947365</v>
      </c>
      <c r="H52" s="8">
        <v>73</v>
      </c>
      <c r="I52" s="8">
        <f t="shared" si="5"/>
        <v>0.19210526315789472</v>
      </c>
      <c r="J52" s="8">
        <f t="shared" si="6"/>
        <v>9.6052631578947362E-2</v>
      </c>
      <c r="K52" s="8">
        <v>51</v>
      </c>
      <c r="L52" s="8">
        <f t="shared" si="7"/>
        <v>0.13421052631578947</v>
      </c>
      <c r="M52" s="8">
        <f t="shared" si="8"/>
        <v>6.7105263157894737E-2</v>
      </c>
      <c r="N52" s="8">
        <v>3</v>
      </c>
      <c r="O52" s="8">
        <f t="shared" si="9"/>
        <v>7.8947368421052634E-3</v>
      </c>
      <c r="P52" s="8">
        <f t="shared" si="10"/>
        <v>3.9473684210526317E-3</v>
      </c>
      <c r="Q52" s="8">
        <v>3.8</v>
      </c>
      <c r="R52" s="8">
        <f t="shared" si="11"/>
        <v>0.01</v>
      </c>
      <c r="S52" s="8">
        <f t="shared" si="12"/>
        <v>5.0000000000000001E-3</v>
      </c>
      <c r="T52" s="8">
        <v>2969</v>
      </c>
      <c r="U52" s="8">
        <f t="shared" si="0"/>
        <v>2.9689999999999999</v>
      </c>
      <c r="V52" s="5">
        <f t="shared" si="13"/>
        <v>7.8131578947368423</v>
      </c>
      <c r="W52" s="5">
        <f t="shared" si="1"/>
        <v>7.813157894736843E-3</v>
      </c>
      <c r="X52" s="5">
        <f t="shared" si="14"/>
        <v>3.9065789473684215E-3</v>
      </c>
    </row>
    <row r="53" spans="1:24" s="12" customFormat="1" ht="15" customHeight="1" x14ac:dyDescent="0.2">
      <c r="A53" s="10"/>
      <c r="B53" s="10"/>
      <c r="C53" s="7"/>
      <c r="D53" s="11" t="s">
        <v>11</v>
      </c>
      <c r="E53" s="7">
        <v>1877</v>
      </c>
      <c r="F53" s="7">
        <f t="shared" si="3"/>
        <v>4.939473684210526</v>
      </c>
      <c r="G53" s="7">
        <f t="shared" si="4"/>
        <v>2.469736842105263</v>
      </c>
      <c r="H53" s="7">
        <v>274</v>
      </c>
      <c r="I53" s="7">
        <f t="shared" si="5"/>
        <v>0.72105263157894739</v>
      </c>
      <c r="J53" s="7">
        <f t="shared" si="6"/>
        <v>0.36052631578947369</v>
      </c>
      <c r="K53" s="7">
        <v>157</v>
      </c>
      <c r="L53" s="7">
        <f t="shared" si="7"/>
        <v>0.41315789473684211</v>
      </c>
      <c r="M53" s="7">
        <f t="shared" si="8"/>
        <v>0.20657894736842106</v>
      </c>
      <c r="N53" s="7">
        <v>17</v>
      </c>
      <c r="O53" s="7">
        <f t="shared" si="9"/>
        <v>4.4736842105263158E-2</v>
      </c>
      <c r="P53" s="7">
        <f t="shared" si="10"/>
        <v>2.2368421052631579E-2</v>
      </c>
      <c r="Q53" s="7">
        <v>8.9</v>
      </c>
      <c r="R53" s="7">
        <f t="shared" si="11"/>
        <v>2.3421052631578947E-2</v>
      </c>
      <c r="S53" s="7">
        <f t="shared" si="12"/>
        <v>1.1710526315789473E-2</v>
      </c>
      <c r="T53" s="7">
        <v>6927</v>
      </c>
      <c r="U53" s="7">
        <f t="shared" si="0"/>
        <v>6.9269999999999996</v>
      </c>
      <c r="V53" s="12">
        <f t="shared" si="13"/>
        <v>18.228947368421053</v>
      </c>
      <c r="W53" s="12">
        <f t="shared" si="1"/>
        <v>1.8228947368421053E-2</v>
      </c>
      <c r="X53" s="12">
        <f t="shared" si="14"/>
        <v>9.1144736842105264E-3</v>
      </c>
    </row>
    <row r="54" spans="1:24" ht="15" customHeight="1" x14ac:dyDescent="0.2">
      <c r="A54" s="6" t="s">
        <v>207</v>
      </c>
      <c r="B54" s="3"/>
      <c r="C54" s="8"/>
      <c r="D54" s="4"/>
      <c r="E54" s="3"/>
      <c r="F54" s="8"/>
      <c r="G54" s="8"/>
      <c r="H54" s="3"/>
      <c r="I54" s="8"/>
      <c r="J54" s="8"/>
      <c r="K54" s="3"/>
      <c r="L54" s="8"/>
      <c r="M54" s="8"/>
      <c r="N54" s="3"/>
      <c r="O54" s="8"/>
      <c r="P54" s="8"/>
      <c r="Q54" s="3"/>
      <c r="R54" s="8"/>
      <c r="S54" s="8"/>
      <c r="T54" s="3"/>
      <c r="U54" s="8"/>
    </row>
    <row r="55" spans="1:24" s="12" customFormat="1" ht="15" customHeight="1" x14ac:dyDescent="0.2">
      <c r="A55" s="10"/>
      <c r="B55" s="10"/>
      <c r="C55" s="8"/>
      <c r="D55" s="11" t="s">
        <v>11</v>
      </c>
      <c r="E55" s="10"/>
      <c r="F55" s="8">
        <f t="shared" si="3"/>
        <v>0</v>
      </c>
      <c r="G55" s="8">
        <f t="shared" si="4"/>
        <v>0</v>
      </c>
      <c r="H55" s="10"/>
      <c r="I55" s="8">
        <f t="shared" si="5"/>
        <v>0</v>
      </c>
      <c r="J55" s="8">
        <f t="shared" si="6"/>
        <v>0</v>
      </c>
      <c r="K55" s="10"/>
      <c r="L55" s="8">
        <f t="shared" si="7"/>
        <v>0</v>
      </c>
      <c r="M55" s="8">
        <f t="shared" si="8"/>
        <v>0</v>
      </c>
      <c r="N55" s="10"/>
      <c r="O55" s="8">
        <f t="shared" si="9"/>
        <v>0</v>
      </c>
      <c r="P55" s="8">
        <f t="shared" si="10"/>
        <v>0</v>
      </c>
      <c r="Q55" s="10"/>
      <c r="R55" s="8">
        <f t="shared" si="11"/>
        <v>0</v>
      </c>
      <c r="S55" s="8">
        <f t="shared" si="12"/>
        <v>0</v>
      </c>
      <c r="T55" s="10"/>
      <c r="U55" s="8">
        <f t="shared" si="0"/>
        <v>0</v>
      </c>
      <c r="V55" s="5">
        <f t="shared" si="13"/>
        <v>0</v>
      </c>
      <c r="W55" s="5">
        <f t="shared" si="1"/>
        <v>0</v>
      </c>
      <c r="X55" s="5">
        <f t="shared" si="14"/>
        <v>0</v>
      </c>
    </row>
    <row r="56" spans="1:24" ht="15" customHeight="1" x14ac:dyDescent="0.2">
      <c r="A56" s="6" t="s">
        <v>893</v>
      </c>
      <c r="B56" s="3"/>
      <c r="C56" s="8"/>
      <c r="D56" s="4"/>
      <c r="E56" s="3"/>
      <c r="F56" s="8"/>
      <c r="G56" s="8"/>
      <c r="H56" s="3"/>
      <c r="I56" s="8"/>
      <c r="J56" s="8"/>
      <c r="K56" s="3"/>
      <c r="L56" s="8"/>
      <c r="M56" s="8"/>
      <c r="N56" s="3"/>
      <c r="O56" s="8"/>
      <c r="P56" s="8"/>
      <c r="Q56" s="3"/>
      <c r="R56" s="8"/>
      <c r="S56" s="8"/>
      <c r="T56" s="3"/>
      <c r="U56" s="8"/>
    </row>
    <row r="57" spans="1:24" ht="15" customHeight="1" x14ac:dyDescent="0.15">
      <c r="A57" s="7" t="s">
        <v>771</v>
      </c>
      <c r="B57" s="8">
        <v>1000</v>
      </c>
      <c r="C57" s="8">
        <f t="shared" si="2"/>
        <v>2.6315789473684212</v>
      </c>
      <c r="D57" s="9" t="s">
        <v>772</v>
      </c>
      <c r="E57" s="8">
        <v>1352</v>
      </c>
      <c r="F57" s="8">
        <f t="shared" si="3"/>
        <v>3.5578947368421052</v>
      </c>
      <c r="G57" s="8">
        <f t="shared" si="4"/>
        <v>1.7789473684210526</v>
      </c>
      <c r="H57" s="8">
        <v>254</v>
      </c>
      <c r="I57" s="8">
        <f t="shared" si="5"/>
        <v>0.66842105263157892</v>
      </c>
      <c r="J57" s="8">
        <f t="shared" si="6"/>
        <v>0.33421052631578946</v>
      </c>
      <c r="K57" s="8">
        <v>48</v>
      </c>
      <c r="L57" s="8">
        <f t="shared" si="7"/>
        <v>0.12631578947368421</v>
      </c>
      <c r="M57" s="8">
        <f t="shared" si="8"/>
        <v>6.3157894736842107E-2</v>
      </c>
      <c r="N57" s="8">
        <v>16</v>
      </c>
      <c r="O57" s="8">
        <f t="shared" si="9"/>
        <v>4.2105263157894736E-2</v>
      </c>
      <c r="P57" s="8">
        <f t="shared" si="10"/>
        <v>2.1052631578947368E-2</v>
      </c>
      <c r="Q57" s="8">
        <v>1.2</v>
      </c>
      <c r="R57" s="8">
        <f t="shared" si="11"/>
        <v>3.1578947368421052E-3</v>
      </c>
      <c r="S57" s="8">
        <f t="shared" si="12"/>
        <v>1.5789473684210526E-3</v>
      </c>
      <c r="T57" s="8">
        <v>1328</v>
      </c>
      <c r="U57" s="8">
        <f t="shared" si="0"/>
        <v>1.3280000000000001</v>
      </c>
      <c r="V57" s="5">
        <f t="shared" si="13"/>
        <v>3.4947368421052634</v>
      </c>
      <c r="W57" s="5">
        <f t="shared" si="1"/>
        <v>3.4947368421052631E-3</v>
      </c>
      <c r="X57" s="5">
        <f t="shared" si="14"/>
        <v>1.7473684210526316E-3</v>
      </c>
    </row>
    <row r="58" spans="1:24" ht="15" customHeight="1" x14ac:dyDescent="0.15">
      <c r="A58" s="7" t="s">
        <v>634</v>
      </c>
      <c r="B58" s="8">
        <v>2000</v>
      </c>
      <c r="C58" s="8">
        <f t="shared" si="2"/>
        <v>5.2631578947368425</v>
      </c>
      <c r="D58" s="9" t="s">
        <v>402</v>
      </c>
      <c r="E58" s="8">
        <v>6610</v>
      </c>
      <c r="F58" s="8">
        <f t="shared" si="3"/>
        <v>17.394736842105264</v>
      </c>
      <c r="G58" s="8">
        <f t="shared" si="4"/>
        <v>8.6973684210526319</v>
      </c>
      <c r="H58" s="8">
        <v>1323</v>
      </c>
      <c r="I58" s="8">
        <f t="shared" si="5"/>
        <v>3.4815789473684209</v>
      </c>
      <c r="J58" s="8">
        <f t="shared" si="6"/>
        <v>1.7407894736842104</v>
      </c>
      <c r="K58" s="8">
        <v>240</v>
      </c>
      <c r="L58" s="8">
        <f t="shared" si="7"/>
        <v>0.63157894736842102</v>
      </c>
      <c r="M58" s="8">
        <f t="shared" si="8"/>
        <v>0.31578947368421051</v>
      </c>
      <c r="N58" s="8">
        <v>40</v>
      </c>
      <c r="O58" s="8">
        <f t="shared" si="9"/>
        <v>0.10526315789473684</v>
      </c>
      <c r="P58" s="8">
        <f t="shared" si="10"/>
        <v>5.2631578947368418E-2</v>
      </c>
      <c r="Q58" s="8">
        <v>6.3</v>
      </c>
      <c r="R58" s="8">
        <f t="shared" si="11"/>
        <v>1.6578947368421051E-2</v>
      </c>
      <c r="S58" s="8">
        <f t="shared" si="12"/>
        <v>8.2894736842105254E-3</v>
      </c>
      <c r="T58" s="8">
        <v>9274</v>
      </c>
      <c r="U58" s="8">
        <f t="shared" si="0"/>
        <v>9.2739999999999991</v>
      </c>
      <c r="V58" s="5">
        <f t="shared" si="13"/>
        <v>24.405263157894737</v>
      </c>
      <c r="W58" s="5">
        <f t="shared" si="1"/>
        <v>2.4405263157894735E-2</v>
      </c>
      <c r="X58" s="5">
        <f t="shared" si="14"/>
        <v>1.2202631578947368E-2</v>
      </c>
    </row>
    <row r="59" spans="1:24" ht="15" customHeight="1" x14ac:dyDescent="0.15">
      <c r="A59" s="7" t="s">
        <v>639</v>
      </c>
      <c r="B59" s="8">
        <v>250</v>
      </c>
      <c r="C59" s="8">
        <f t="shared" si="2"/>
        <v>0.65789473684210531</v>
      </c>
      <c r="D59" s="9" t="s">
        <v>776</v>
      </c>
      <c r="E59" s="8">
        <v>852</v>
      </c>
      <c r="F59" s="8">
        <f t="shared" si="3"/>
        <v>2.2421052631578946</v>
      </c>
      <c r="G59" s="8">
        <f t="shared" si="4"/>
        <v>1.1210526315789473</v>
      </c>
      <c r="H59" s="8">
        <v>174</v>
      </c>
      <c r="I59" s="8">
        <f t="shared" si="5"/>
        <v>0.45789473684210524</v>
      </c>
      <c r="J59" s="8">
        <f t="shared" si="6"/>
        <v>0.22894736842105262</v>
      </c>
      <c r="K59" s="8">
        <v>17.3</v>
      </c>
      <c r="L59" s="8">
        <f t="shared" si="7"/>
        <v>4.5526315789473686E-2</v>
      </c>
      <c r="M59" s="8">
        <f t="shared" si="8"/>
        <v>2.2763157894736843E-2</v>
      </c>
      <c r="N59" s="8">
        <v>9.6999999999999993</v>
      </c>
      <c r="O59" s="8">
        <f t="shared" si="9"/>
        <v>2.5526315789473682E-2</v>
      </c>
      <c r="P59" s="8">
        <f t="shared" si="10"/>
        <v>1.2763157894736841E-2</v>
      </c>
      <c r="Q59" s="8">
        <v>0.29499999999999998</v>
      </c>
      <c r="R59" s="8">
        <f t="shared" si="11"/>
        <v>7.763157894736842E-4</v>
      </c>
      <c r="S59" s="8">
        <f t="shared" si="12"/>
        <v>3.881578947368421E-4</v>
      </c>
      <c r="T59" s="8">
        <v>462</v>
      </c>
      <c r="U59" s="8">
        <f t="shared" si="0"/>
        <v>0.46200000000000002</v>
      </c>
      <c r="V59" s="5">
        <f t="shared" si="13"/>
        <v>1.2157894736842105</v>
      </c>
      <c r="W59" s="5">
        <f t="shared" si="1"/>
        <v>1.2157894736842105E-3</v>
      </c>
      <c r="X59" s="5">
        <f t="shared" si="14"/>
        <v>6.0789473684210523E-4</v>
      </c>
    </row>
    <row r="60" spans="1:24" ht="15" customHeight="1" x14ac:dyDescent="0.15">
      <c r="A60" s="7" t="s">
        <v>777</v>
      </c>
      <c r="B60" s="8">
        <v>1000</v>
      </c>
      <c r="C60" s="8">
        <f t="shared" si="2"/>
        <v>2.6315789473684212</v>
      </c>
      <c r="D60" s="9" t="s">
        <v>778</v>
      </c>
      <c r="E60" s="8">
        <v>3387</v>
      </c>
      <c r="F60" s="8">
        <f t="shared" si="3"/>
        <v>8.9131578947368428</v>
      </c>
      <c r="G60" s="8">
        <f t="shared" si="4"/>
        <v>4.4565789473684214</v>
      </c>
      <c r="H60" s="8">
        <v>724</v>
      </c>
      <c r="I60" s="8">
        <f t="shared" si="5"/>
        <v>1.9052631578947368</v>
      </c>
      <c r="J60" s="8">
        <f t="shared" si="6"/>
        <v>0.95263157894736838</v>
      </c>
      <c r="K60" s="8">
        <v>89</v>
      </c>
      <c r="L60" s="8">
        <f t="shared" si="7"/>
        <v>0.23421052631578948</v>
      </c>
      <c r="M60" s="8">
        <f t="shared" si="8"/>
        <v>0.11710526315789474</v>
      </c>
      <c r="N60" s="8">
        <v>15</v>
      </c>
      <c r="O60" s="8">
        <f t="shared" si="9"/>
        <v>3.9473684210526314E-2</v>
      </c>
      <c r="P60" s="8">
        <f t="shared" si="10"/>
        <v>1.9736842105263157E-2</v>
      </c>
      <c r="Q60" s="8">
        <v>1.2</v>
      </c>
      <c r="R60" s="8">
        <f t="shared" si="11"/>
        <v>3.1578947368421052E-3</v>
      </c>
      <c r="S60" s="8">
        <f t="shared" si="12"/>
        <v>1.5789473684210526E-3</v>
      </c>
      <c r="T60" s="8">
        <v>1849</v>
      </c>
      <c r="U60" s="8">
        <f t="shared" si="0"/>
        <v>1.849</v>
      </c>
      <c r="V60" s="5">
        <f t="shared" si="13"/>
        <v>4.8657894736842104</v>
      </c>
      <c r="W60" s="5">
        <f t="shared" si="1"/>
        <v>4.8657894736842105E-3</v>
      </c>
      <c r="X60" s="5">
        <f t="shared" si="14"/>
        <v>2.4328947368421052E-3</v>
      </c>
    </row>
    <row r="61" spans="1:24" ht="15" customHeight="1" x14ac:dyDescent="0.15">
      <c r="A61" s="7" t="s">
        <v>202</v>
      </c>
      <c r="B61" s="8">
        <v>2000</v>
      </c>
      <c r="C61" s="8">
        <f t="shared" si="2"/>
        <v>5.2631578947368425</v>
      </c>
      <c r="D61" s="9" t="s">
        <v>281</v>
      </c>
      <c r="E61" s="8">
        <v>6378</v>
      </c>
      <c r="F61" s="8">
        <f t="shared" si="3"/>
        <v>16.784210526315789</v>
      </c>
      <c r="G61" s="8">
        <f t="shared" si="4"/>
        <v>8.3921052631578945</v>
      </c>
      <c r="H61" s="8">
        <v>1273</v>
      </c>
      <c r="I61" s="8">
        <f t="shared" si="5"/>
        <v>3.35</v>
      </c>
      <c r="J61" s="8">
        <f t="shared" si="6"/>
        <v>1.675</v>
      </c>
      <c r="K61" s="8">
        <v>232</v>
      </c>
      <c r="L61" s="8">
        <f t="shared" si="7"/>
        <v>0.61052631578947369</v>
      </c>
      <c r="M61" s="8">
        <f t="shared" si="8"/>
        <v>0.30526315789473685</v>
      </c>
      <c r="N61" s="8">
        <v>40</v>
      </c>
      <c r="O61" s="8">
        <f t="shared" si="9"/>
        <v>0.10526315789473684</v>
      </c>
      <c r="P61" s="8">
        <f t="shared" si="10"/>
        <v>5.2631578947368418E-2</v>
      </c>
      <c r="Q61" s="8">
        <v>2.4</v>
      </c>
      <c r="R61" s="8">
        <f t="shared" si="11"/>
        <v>6.3157894736842104E-3</v>
      </c>
      <c r="S61" s="8">
        <f t="shared" si="12"/>
        <v>3.1578947368421052E-3</v>
      </c>
      <c r="T61" s="8">
        <v>3698</v>
      </c>
      <c r="U61" s="8">
        <f t="shared" si="0"/>
        <v>3.698</v>
      </c>
      <c r="V61" s="5">
        <f t="shared" si="13"/>
        <v>9.7315789473684209</v>
      </c>
      <c r="W61" s="5">
        <f t="shared" si="1"/>
        <v>9.731578947368421E-3</v>
      </c>
      <c r="X61" s="5">
        <f t="shared" si="14"/>
        <v>4.8657894736842105E-3</v>
      </c>
    </row>
    <row r="62" spans="1:24" s="12" customFormat="1" ht="15" customHeight="1" x14ac:dyDescent="0.2">
      <c r="A62" s="10"/>
      <c r="B62" s="10"/>
      <c r="C62" s="7"/>
      <c r="D62" s="11" t="s">
        <v>11</v>
      </c>
      <c r="E62" s="7">
        <v>18580</v>
      </c>
      <c r="F62" s="7">
        <f t="shared" si="3"/>
        <v>48.89473684210526</v>
      </c>
      <c r="G62" s="7">
        <f t="shared" si="4"/>
        <v>24.44736842105263</v>
      </c>
      <c r="H62" s="7">
        <v>3747</v>
      </c>
      <c r="I62" s="7">
        <f t="shared" si="5"/>
        <v>9.8605263157894729</v>
      </c>
      <c r="J62" s="7">
        <f t="shared" si="6"/>
        <v>4.9302631578947365</v>
      </c>
      <c r="K62" s="7">
        <v>626</v>
      </c>
      <c r="L62" s="7">
        <f t="shared" si="7"/>
        <v>1.6473684210526316</v>
      </c>
      <c r="M62" s="7">
        <f t="shared" si="8"/>
        <v>0.8236842105263158</v>
      </c>
      <c r="N62" s="7">
        <v>121</v>
      </c>
      <c r="O62" s="7">
        <f t="shared" si="9"/>
        <v>0.31842105263157894</v>
      </c>
      <c r="P62" s="7">
        <f t="shared" si="10"/>
        <v>0.15921052631578947</v>
      </c>
      <c r="Q62" s="7">
        <v>11.3</v>
      </c>
      <c r="R62" s="7">
        <f t="shared" si="11"/>
        <v>2.9736842105263159E-2</v>
      </c>
      <c r="S62" s="7">
        <f t="shared" si="12"/>
        <v>1.4868421052631579E-2</v>
      </c>
      <c r="T62" s="7">
        <v>16611</v>
      </c>
      <c r="U62" s="7">
        <f t="shared" si="0"/>
        <v>16.611000000000001</v>
      </c>
      <c r="V62" s="12">
        <f t="shared" si="13"/>
        <v>43.713157894736845</v>
      </c>
      <c r="W62" s="12">
        <f t="shared" si="1"/>
        <v>4.3713157894736843E-2</v>
      </c>
      <c r="X62" s="12">
        <f t="shared" si="14"/>
        <v>2.1856578947368421E-2</v>
      </c>
    </row>
    <row r="63" spans="1:24" ht="15" customHeight="1" x14ac:dyDescent="0.2">
      <c r="A63" s="6" t="s">
        <v>860</v>
      </c>
      <c r="B63" s="3"/>
      <c r="C63" s="8"/>
      <c r="D63" s="4"/>
      <c r="E63" s="3"/>
      <c r="F63" s="8"/>
      <c r="G63" s="8"/>
      <c r="H63" s="3"/>
      <c r="I63" s="8"/>
      <c r="J63" s="8"/>
      <c r="K63" s="3"/>
      <c r="L63" s="8"/>
      <c r="M63" s="8"/>
      <c r="N63" s="3"/>
      <c r="O63" s="8"/>
      <c r="P63" s="8"/>
      <c r="Q63" s="3"/>
      <c r="R63" s="8"/>
      <c r="S63" s="8"/>
      <c r="T63" s="3"/>
      <c r="U63" s="8"/>
    </row>
    <row r="64" spans="1:24" ht="15" customHeight="1" x14ac:dyDescent="0.15">
      <c r="A64" s="7" t="s">
        <v>735</v>
      </c>
      <c r="B64" s="8">
        <v>10000</v>
      </c>
      <c r="C64" s="8">
        <f t="shared" si="2"/>
        <v>26.315789473684209</v>
      </c>
      <c r="D64" s="9" t="s">
        <v>736</v>
      </c>
      <c r="E64" s="8">
        <v>28320</v>
      </c>
      <c r="F64" s="8">
        <f t="shared" si="3"/>
        <v>74.526315789473685</v>
      </c>
      <c r="G64" s="8">
        <f t="shared" si="4"/>
        <v>37.263157894736842</v>
      </c>
      <c r="H64" s="8">
        <v>280</v>
      </c>
      <c r="I64" s="8">
        <f t="shared" si="5"/>
        <v>0.73684210526315785</v>
      </c>
      <c r="J64" s="8">
        <f t="shared" si="6"/>
        <v>0.36842105263157893</v>
      </c>
      <c r="K64" s="8">
        <v>50</v>
      </c>
      <c r="L64" s="8">
        <f t="shared" si="7"/>
        <v>0.13157894736842105</v>
      </c>
      <c r="M64" s="8">
        <f t="shared" si="8"/>
        <v>6.5789473684210523E-2</v>
      </c>
      <c r="N64" s="8">
        <v>3000</v>
      </c>
      <c r="O64" s="8">
        <f t="shared" si="9"/>
        <v>7.8947368421052628</v>
      </c>
      <c r="P64" s="8">
        <f t="shared" si="10"/>
        <v>3.9473684210526314</v>
      </c>
      <c r="Q64" s="8">
        <v>47</v>
      </c>
      <c r="R64" s="8">
        <f t="shared" si="11"/>
        <v>0.12368421052631579</v>
      </c>
      <c r="S64" s="8">
        <f t="shared" si="12"/>
        <v>6.1842105263157893E-2</v>
      </c>
      <c r="T64" s="8">
        <v>0</v>
      </c>
      <c r="U64" s="8">
        <f t="shared" si="0"/>
        <v>0</v>
      </c>
      <c r="V64" s="5">
        <f t="shared" si="13"/>
        <v>0</v>
      </c>
      <c r="W64" s="5">
        <f t="shared" si="1"/>
        <v>0</v>
      </c>
      <c r="X64" s="5">
        <f t="shared" si="14"/>
        <v>0</v>
      </c>
    </row>
    <row r="65" spans="1:24" ht="15" customHeight="1" x14ac:dyDescent="0.15">
      <c r="A65" s="7" t="s">
        <v>527</v>
      </c>
      <c r="B65" s="8">
        <v>500</v>
      </c>
      <c r="C65" s="8">
        <f t="shared" si="2"/>
        <v>1.3157894736842106</v>
      </c>
      <c r="D65" s="9" t="s">
        <v>818</v>
      </c>
      <c r="E65" s="8">
        <v>2039</v>
      </c>
      <c r="F65" s="8">
        <f t="shared" si="3"/>
        <v>5.3657894736842104</v>
      </c>
      <c r="G65" s="8">
        <f t="shared" si="4"/>
        <v>2.6828947368421052</v>
      </c>
      <c r="H65" s="8">
        <v>2.5</v>
      </c>
      <c r="I65" s="8">
        <f t="shared" si="5"/>
        <v>6.5789473684210523E-3</v>
      </c>
      <c r="J65" s="8">
        <f t="shared" si="6"/>
        <v>3.2894736842105261E-3</v>
      </c>
      <c r="K65" s="8">
        <v>1</v>
      </c>
      <c r="L65" s="8">
        <f t="shared" si="7"/>
        <v>2.631578947368421E-3</v>
      </c>
      <c r="M65" s="8">
        <f t="shared" si="8"/>
        <v>1.3157894736842105E-3</v>
      </c>
      <c r="N65" s="8">
        <v>225</v>
      </c>
      <c r="O65" s="8">
        <f t="shared" si="9"/>
        <v>0.59210526315789469</v>
      </c>
      <c r="P65" s="8">
        <f t="shared" si="10"/>
        <v>0.29605263157894735</v>
      </c>
      <c r="Q65" s="8">
        <v>2.1</v>
      </c>
      <c r="R65" s="8">
        <f t="shared" si="11"/>
        <v>5.5263157894736847E-3</v>
      </c>
      <c r="S65" s="8">
        <f t="shared" si="12"/>
        <v>2.7631578947368424E-3</v>
      </c>
      <c r="T65" s="8">
        <v>2777</v>
      </c>
      <c r="U65" s="8">
        <f t="shared" si="0"/>
        <v>2.7770000000000001</v>
      </c>
      <c r="V65" s="5">
        <f t="shared" si="13"/>
        <v>7.3078947368421057</v>
      </c>
      <c r="W65" s="5">
        <f t="shared" si="1"/>
        <v>7.3078947368421052E-3</v>
      </c>
      <c r="X65" s="5">
        <f t="shared" si="14"/>
        <v>3.6539473684210526E-3</v>
      </c>
    </row>
    <row r="66" spans="1:24" ht="15" customHeight="1" x14ac:dyDescent="0.15">
      <c r="A66" s="7" t="s">
        <v>739</v>
      </c>
      <c r="B66" s="8">
        <v>12000</v>
      </c>
      <c r="C66" s="8">
        <f t="shared" si="2"/>
        <v>31.578947368421051</v>
      </c>
      <c r="D66" s="9" t="s">
        <v>740</v>
      </c>
      <c r="E66" s="8">
        <v>8184</v>
      </c>
      <c r="F66" s="8">
        <f t="shared" si="3"/>
        <v>21.536842105263158</v>
      </c>
      <c r="G66" s="8">
        <f t="shared" si="4"/>
        <v>10.768421052631579</v>
      </c>
      <c r="H66" s="8">
        <v>792</v>
      </c>
      <c r="I66" s="8">
        <f t="shared" si="5"/>
        <v>2.0842105263157893</v>
      </c>
      <c r="J66" s="8">
        <f t="shared" si="6"/>
        <v>1.0421052631578946</v>
      </c>
      <c r="K66" s="8">
        <v>1200</v>
      </c>
      <c r="L66" s="8">
        <f t="shared" si="7"/>
        <v>3.1578947368421053</v>
      </c>
      <c r="M66" s="8">
        <f t="shared" si="8"/>
        <v>1.5789473684210527</v>
      </c>
      <c r="N66" s="8">
        <v>24</v>
      </c>
      <c r="O66" s="8">
        <f t="shared" si="9"/>
        <v>6.3157894736842107E-2</v>
      </c>
      <c r="P66" s="8">
        <f t="shared" si="10"/>
        <v>3.1578947368421054E-2</v>
      </c>
      <c r="Q66" s="8">
        <v>16.3</v>
      </c>
      <c r="R66" s="8">
        <f t="shared" si="11"/>
        <v>4.2894736842105263E-2</v>
      </c>
      <c r="S66" s="8">
        <f t="shared" si="12"/>
        <v>2.1447368421052632E-2</v>
      </c>
      <c r="T66" s="8">
        <v>19908</v>
      </c>
      <c r="U66" s="8">
        <f t="shared" si="0"/>
        <v>19.908000000000001</v>
      </c>
      <c r="V66" s="5">
        <f t="shared" si="13"/>
        <v>52.389473684210529</v>
      </c>
      <c r="W66" s="5">
        <f t="shared" si="1"/>
        <v>5.2389473684210527E-2</v>
      </c>
      <c r="X66" s="5">
        <f t="shared" si="14"/>
        <v>2.6194736842105264E-2</v>
      </c>
    </row>
    <row r="67" spans="1:24" ht="15" customHeight="1" x14ac:dyDescent="0.15">
      <c r="A67" s="7" t="s">
        <v>530</v>
      </c>
      <c r="B67" s="8">
        <v>36000</v>
      </c>
      <c r="C67" s="8">
        <f t="shared" si="2"/>
        <v>94.736842105263165</v>
      </c>
      <c r="D67" s="9" t="s">
        <v>741</v>
      </c>
      <c r="E67" s="8">
        <v>20916</v>
      </c>
      <c r="F67" s="8">
        <f t="shared" si="3"/>
        <v>55.042105263157893</v>
      </c>
      <c r="G67" s="8">
        <f t="shared" si="4"/>
        <v>27.521052631578947</v>
      </c>
      <c r="H67" s="8">
        <v>2088</v>
      </c>
      <c r="I67" s="8">
        <f t="shared" si="5"/>
        <v>5.4947368421052634</v>
      </c>
      <c r="J67" s="8">
        <f t="shared" si="6"/>
        <v>2.7473684210526317</v>
      </c>
      <c r="K67" s="8">
        <v>1764</v>
      </c>
      <c r="L67" s="8">
        <f t="shared" si="7"/>
        <v>4.6421052631578945</v>
      </c>
      <c r="M67" s="8">
        <f t="shared" si="8"/>
        <v>2.3210526315789473</v>
      </c>
      <c r="N67" s="8">
        <v>612</v>
      </c>
      <c r="O67" s="8">
        <f t="shared" si="9"/>
        <v>1.6105263157894736</v>
      </c>
      <c r="P67" s="8">
        <f t="shared" si="10"/>
        <v>0.80526315789473679</v>
      </c>
      <c r="Q67" s="8">
        <v>72</v>
      </c>
      <c r="R67" s="8">
        <f t="shared" si="11"/>
        <v>0.18947368421052632</v>
      </c>
      <c r="S67" s="8">
        <f t="shared" si="12"/>
        <v>9.4736842105263161E-2</v>
      </c>
      <c r="T67" s="8">
        <v>59724</v>
      </c>
      <c r="U67" s="8">
        <f t="shared" si="0"/>
        <v>59.723999999999997</v>
      </c>
      <c r="V67" s="5">
        <f t="shared" si="13"/>
        <v>157.16842105263157</v>
      </c>
      <c r="W67" s="5">
        <f t="shared" si="1"/>
        <v>0.15716842105263157</v>
      </c>
      <c r="X67" s="5">
        <f t="shared" si="14"/>
        <v>7.8584210526315784E-2</v>
      </c>
    </row>
    <row r="68" spans="1:24" ht="15" customHeight="1" x14ac:dyDescent="0.15">
      <c r="A68" s="7" t="s">
        <v>534</v>
      </c>
      <c r="B68" s="8">
        <v>564</v>
      </c>
      <c r="C68" s="8">
        <f t="shared" si="2"/>
        <v>1.4842105263157894</v>
      </c>
      <c r="D68" s="9" t="s">
        <v>131</v>
      </c>
      <c r="E68" s="8">
        <v>2798</v>
      </c>
      <c r="F68" s="8">
        <f t="shared" si="3"/>
        <v>7.3631578947368421</v>
      </c>
      <c r="G68" s="8">
        <f t="shared" si="4"/>
        <v>3.6815789473684211</v>
      </c>
      <c r="H68" s="8">
        <v>9.1</v>
      </c>
      <c r="I68" s="8">
        <f t="shared" si="5"/>
        <v>2.394736842105263E-2</v>
      </c>
      <c r="J68" s="8">
        <f t="shared" si="6"/>
        <v>1.1973684210526315E-2</v>
      </c>
      <c r="K68" s="8">
        <v>9</v>
      </c>
      <c r="L68" s="8">
        <f t="shared" si="7"/>
        <v>2.368421052631579E-2</v>
      </c>
      <c r="M68" s="8">
        <f t="shared" si="8"/>
        <v>1.1842105263157895E-2</v>
      </c>
      <c r="N68" s="8">
        <v>303</v>
      </c>
      <c r="O68" s="8">
        <f t="shared" si="9"/>
        <v>0.79736842105263162</v>
      </c>
      <c r="P68" s="8">
        <f t="shared" si="10"/>
        <v>0.39868421052631581</v>
      </c>
      <c r="Q68" s="8">
        <v>3.2</v>
      </c>
      <c r="R68" s="8">
        <f t="shared" si="11"/>
        <v>8.4210526315789472E-3</v>
      </c>
      <c r="S68" s="8">
        <f t="shared" si="12"/>
        <v>4.2105263157894736E-3</v>
      </c>
      <c r="T68" s="8">
        <v>2165</v>
      </c>
      <c r="U68" s="8">
        <f t="shared" si="0"/>
        <v>2.165</v>
      </c>
      <c r="V68" s="5">
        <f t="shared" si="13"/>
        <v>5.6973684210526319</v>
      </c>
      <c r="W68" s="5">
        <f t="shared" si="1"/>
        <v>5.6973684210526315E-3</v>
      </c>
      <c r="X68" s="5">
        <f t="shared" si="14"/>
        <v>2.8486842105263158E-3</v>
      </c>
    </row>
    <row r="69" spans="1:24" ht="15" customHeight="1" x14ac:dyDescent="0.15">
      <c r="A69" s="7" t="s">
        <v>159</v>
      </c>
      <c r="B69" s="8">
        <v>2050</v>
      </c>
      <c r="C69" s="8">
        <f t="shared" si="2"/>
        <v>5.3947368421052628</v>
      </c>
      <c r="D69" s="9" t="s">
        <v>819</v>
      </c>
      <c r="E69" s="8">
        <v>15262</v>
      </c>
      <c r="F69" s="8">
        <f t="shared" si="3"/>
        <v>40.163157894736841</v>
      </c>
      <c r="G69" s="8">
        <f t="shared" si="4"/>
        <v>20.081578947368421</v>
      </c>
      <c r="H69" s="8">
        <v>11.7</v>
      </c>
      <c r="I69" s="8">
        <f t="shared" si="5"/>
        <v>3.0789473684210523E-2</v>
      </c>
      <c r="J69" s="8">
        <f t="shared" si="6"/>
        <v>1.5394736842105261E-2</v>
      </c>
      <c r="K69" s="8">
        <v>12.3</v>
      </c>
      <c r="L69" s="8">
        <f t="shared" si="7"/>
        <v>3.2368421052631581E-2</v>
      </c>
      <c r="M69" s="8">
        <f t="shared" si="8"/>
        <v>1.6184210526315791E-2</v>
      </c>
      <c r="N69" s="8">
        <v>1685</v>
      </c>
      <c r="O69" s="8">
        <f t="shared" si="9"/>
        <v>4.4342105263157894</v>
      </c>
      <c r="P69" s="8">
        <f t="shared" si="10"/>
        <v>2.2171052631578947</v>
      </c>
      <c r="Q69" s="8">
        <v>18.5</v>
      </c>
      <c r="R69" s="8">
        <f t="shared" si="11"/>
        <v>4.8684210526315788E-2</v>
      </c>
      <c r="S69" s="8">
        <f t="shared" si="12"/>
        <v>2.4342105263157894E-2</v>
      </c>
      <c r="T69" s="8">
        <v>11384</v>
      </c>
      <c r="U69" s="8">
        <f t="shared" ref="U69:U132" si="15">SUM(T69/1000)</f>
        <v>11.384</v>
      </c>
      <c r="V69" s="5">
        <f t="shared" si="13"/>
        <v>29.957894736842107</v>
      </c>
      <c r="W69" s="5">
        <f t="shared" ref="W69:W132" si="16">SUM(V69/1000)</f>
        <v>2.9957894736842107E-2</v>
      </c>
      <c r="X69" s="5">
        <f t="shared" si="14"/>
        <v>1.4978947368421053E-2</v>
      </c>
    </row>
    <row r="70" spans="1:24" ht="15" customHeight="1" x14ac:dyDescent="0.15">
      <c r="A70" s="7" t="s">
        <v>162</v>
      </c>
      <c r="B70" s="8">
        <v>168569</v>
      </c>
      <c r="C70" s="8">
        <f t="shared" ref="C70:C133" si="17">SUM(B70/4/95)</f>
        <v>443.60263157894735</v>
      </c>
      <c r="D70" s="9" t="s">
        <v>820</v>
      </c>
      <c r="E70" s="8">
        <v>79598</v>
      </c>
      <c r="F70" s="8">
        <f t="shared" ref="F70:F133" si="18">SUM(E70/4/95)</f>
        <v>209.46842105263158</v>
      </c>
      <c r="G70" s="8">
        <f t="shared" ref="G70:G133" si="19">SUM(F70/2)</f>
        <v>104.73421052631579</v>
      </c>
      <c r="H70" s="8">
        <v>7552</v>
      </c>
      <c r="I70" s="8">
        <f t="shared" ref="I70:I133" si="20">SUM(H70/4/95)</f>
        <v>19.873684210526317</v>
      </c>
      <c r="J70" s="8">
        <f t="shared" ref="J70:J133" si="21">SUM(I70/2)</f>
        <v>9.9368421052631586</v>
      </c>
      <c r="K70" s="8">
        <v>5900</v>
      </c>
      <c r="L70" s="8">
        <f t="shared" ref="L70:L133" si="22">SUM(K70/4/95)</f>
        <v>15.526315789473685</v>
      </c>
      <c r="M70" s="8">
        <f t="shared" ref="M70:M133" si="23">SUM(L70/2)</f>
        <v>7.7631578947368425</v>
      </c>
      <c r="N70" s="8">
        <v>2866</v>
      </c>
      <c r="O70" s="8">
        <f t="shared" ref="O70:O133" si="24">SUM(N70/4/95)</f>
        <v>7.5421052631578949</v>
      </c>
      <c r="P70" s="8">
        <f t="shared" ref="P70:P133" si="25">SUM(O70/2)</f>
        <v>3.7710526315789474</v>
      </c>
      <c r="Q70" s="8">
        <v>258</v>
      </c>
      <c r="R70" s="8">
        <f t="shared" ref="R70:R133" si="26">SUM(Q70/4/95)</f>
        <v>0.67894736842105263</v>
      </c>
      <c r="S70" s="8">
        <f t="shared" ref="S70:S133" si="27">SUM(R70/2)</f>
        <v>0.33947368421052632</v>
      </c>
      <c r="T70" s="8">
        <v>269542</v>
      </c>
      <c r="U70" s="8">
        <f t="shared" si="15"/>
        <v>269.54199999999997</v>
      </c>
      <c r="V70" s="5">
        <f t="shared" ref="V70:V133" si="28">SUM(T70/4/95)</f>
        <v>709.32105263157894</v>
      </c>
      <c r="W70" s="5">
        <f t="shared" si="16"/>
        <v>0.70932105263157896</v>
      </c>
      <c r="X70" s="5">
        <f t="shared" ref="X70:X133" si="29">SUM(W70/2)</f>
        <v>0.35466052631578948</v>
      </c>
    </row>
    <row r="71" spans="1:24" s="12" customFormat="1" ht="15" customHeight="1" x14ac:dyDescent="0.2">
      <c r="A71" s="10"/>
      <c r="B71" s="10"/>
      <c r="C71" s="7"/>
      <c r="D71" s="11" t="s">
        <v>11</v>
      </c>
      <c r="E71" s="7">
        <v>157118</v>
      </c>
      <c r="F71" s="7">
        <f t="shared" si="18"/>
        <v>413.46842105263158</v>
      </c>
      <c r="G71" s="7">
        <f t="shared" si="19"/>
        <v>206.73421052631579</v>
      </c>
      <c r="H71" s="7">
        <v>10735</v>
      </c>
      <c r="I71" s="7">
        <f t="shared" si="20"/>
        <v>28.25</v>
      </c>
      <c r="J71" s="7">
        <f t="shared" si="21"/>
        <v>14.125</v>
      </c>
      <c r="K71" s="7">
        <v>8936</v>
      </c>
      <c r="L71" s="7">
        <f t="shared" si="22"/>
        <v>23.515789473684212</v>
      </c>
      <c r="M71" s="7">
        <f t="shared" si="23"/>
        <v>11.757894736842106</v>
      </c>
      <c r="N71" s="7">
        <v>8715</v>
      </c>
      <c r="O71" s="7">
        <f t="shared" si="24"/>
        <v>22.934210526315791</v>
      </c>
      <c r="P71" s="7">
        <f t="shared" si="25"/>
        <v>11.467105263157896</v>
      </c>
      <c r="Q71" s="7">
        <v>416</v>
      </c>
      <c r="R71" s="7">
        <f t="shared" si="26"/>
        <v>1.0947368421052632</v>
      </c>
      <c r="S71" s="7">
        <f t="shared" si="27"/>
        <v>0.54736842105263162</v>
      </c>
      <c r="T71" s="7">
        <v>365499</v>
      </c>
      <c r="U71" s="7">
        <f t="shared" si="15"/>
        <v>365.49900000000002</v>
      </c>
      <c r="V71" s="12">
        <f t="shared" si="28"/>
        <v>961.83947368421047</v>
      </c>
      <c r="W71" s="12">
        <f t="shared" si="16"/>
        <v>0.96183947368421052</v>
      </c>
      <c r="X71" s="12">
        <f t="shared" si="29"/>
        <v>0.48091973684210526</v>
      </c>
    </row>
    <row r="72" spans="1:24" ht="15" customHeight="1" x14ac:dyDescent="0.2">
      <c r="A72" s="6" t="s">
        <v>861</v>
      </c>
      <c r="B72" s="3"/>
      <c r="C72" s="8"/>
      <c r="D72" s="4"/>
      <c r="E72" s="3"/>
      <c r="F72" s="8"/>
      <c r="G72" s="8"/>
      <c r="H72" s="3"/>
      <c r="I72" s="8"/>
      <c r="J72" s="8"/>
      <c r="K72" s="3"/>
      <c r="L72" s="8"/>
      <c r="M72" s="8"/>
      <c r="N72" s="3"/>
      <c r="O72" s="8"/>
      <c r="P72" s="8"/>
      <c r="Q72" s="3"/>
      <c r="R72" s="8"/>
      <c r="S72" s="8"/>
      <c r="T72" s="3"/>
      <c r="U72" s="8"/>
    </row>
    <row r="73" spans="1:24" ht="15" customHeight="1" x14ac:dyDescent="0.15">
      <c r="A73" s="7" t="s">
        <v>219</v>
      </c>
      <c r="B73" s="8">
        <v>2970</v>
      </c>
      <c r="C73" s="8">
        <f t="shared" si="17"/>
        <v>7.8157894736842106</v>
      </c>
      <c r="D73" s="9" t="s">
        <v>804</v>
      </c>
      <c r="E73" s="8">
        <v>767</v>
      </c>
      <c r="F73" s="8">
        <f t="shared" si="18"/>
        <v>2.0184210526315791</v>
      </c>
      <c r="G73" s="8">
        <f t="shared" si="19"/>
        <v>1.0092105263157896</v>
      </c>
      <c r="H73" s="8">
        <v>13.7</v>
      </c>
      <c r="I73" s="8">
        <f t="shared" si="20"/>
        <v>3.6052631578947364E-2</v>
      </c>
      <c r="J73" s="8">
        <f t="shared" si="21"/>
        <v>1.8026315789473682E-2</v>
      </c>
      <c r="K73" s="8">
        <v>71</v>
      </c>
      <c r="L73" s="8">
        <f t="shared" si="22"/>
        <v>0.18684210526315789</v>
      </c>
      <c r="M73" s="8">
        <f t="shared" si="23"/>
        <v>9.3421052631578946E-2</v>
      </c>
      <c r="N73" s="8">
        <v>48</v>
      </c>
      <c r="O73" s="8">
        <f t="shared" si="24"/>
        <v>0.12631578947368421</v>
      </c>
      <c r="P73" s="8">
        <f t="shared" si="25"/>
        <v>6.3157894736842107E-2</v>
      </c>
      <c r="Q73" s="8">
        <v>2.6</v>
      </c>
      <c r="R73" s="8">
        <f t="shared" si="26"/>
        <v>6.842105263157895E-3</v>
      </c>
      <c r="S73" s="8">
        <f t="shared" si="27"/>
        <v>3.4210526315789475E-3</v>
      </c>
      <c r="T73" s="8">
        <v>11176</v>
      </c>
      <c r="U73" s="8">
        <f t="shared" si="15"/>
        <v>11.176</v>
      </c>
      <c r="V73" s="5">
        <f t="shared" si="28"/>
        <v>29.410526315789475</v>
      </c>
      <c r="W73" s="5">
        <f t="shared" si="16"/>
        <v>2.9410526315789474E-2</v>
      </c>
      <c r="X73" s="5">
        <f t="shared" si="29"/>
        <v>1.4705263157894737E-2</v>
      </c>
    </row>
    <row r="74" spans="1:24" ht="15" customHeight="1" x14ac:dyDescent="0.15">
      <c r="A74" s="7" t="s">
        <v>742</v>
      </c>
      <c r="B74" s="8">
        <v>3000</v>
      </c>
      <c r="C74" s="8">
        <f t="shared" si="17"/>
        <v>7.8947368421052628</v>
      </c>
      <c r="D74" s="9" t="s">
        <v>743</v>
      </c>
      <c r="E74" s="8">
        <v>1073</v>
      </c>
      <c r="F74" s="8">
        <f t="shared" si="18"/>
        <v>2.8236842105263156</v>
      </c>
      <c r="G74" s="8">
        <f t="shared" si="19"/>
        <v>1.4118421052631578</v>
      </c>
      <c r="H74" s="8">
        <v>48</v>
      </c>
      <c r="I74" s="8">
        <f t="shared" si="20"/>
        <v>0.12631578947368421</v>
      </c>
      <c r="J74" s="8">
        <f t="shared" si="21"/>
        <v>6.3157894736842107E-2</v>
      </c>
      <c r="K74" s="8">
        <v>96</v>
      </c>
      <c r="L74" s="8">
        <f t="shared" si="22"/>
        <v>0.25263157894736843</v>
      </c>
      <c r="M74" s="8">
        <f t="shared" si="23"/>
        <v>0.12631578947368421</v>
      </c>
      <c r="N74" s="8">
        <v>55</v>
      </c>
      <c r="O74" s="8">
        <f t="shared" si="24"/>
        <v>0.14473684210526316</v>
      </c>
      <c r="P74" s="8">
        <f t="shared" si="25"/>
        <v>7.2368421052631582E-2</v>
      </c>
      <c r="Q74" s="8">
        <v>4.0999999999999996</v>
      </c>
      <c r="R74" s="8">
        <f t="shared" si="26"/>
        <v>1.0789473684210526E-2</v>
      </c>
      <c r="S74" s="8">
        <f t="shared" si="27"/>
        <v>5.3947368421052629E-3</v>
      </c>
      <c r="T74" s="8">
        <v>0</v>
      </c>
      <c r="U74" s="8">
        <f t="shared" si="15"/>
        <v>0</v>
      </c>
      <c r="V74" s="5">
        <f t="shared" si="28"/>
        <v>0</v>
      </c>
      <c r="W74" s="5">
        <f t="shared" si="16"/>
        <v>0</v>
      </c>
      <c r="X74" s="5">
        <f t="shared" si="29"/>
        <v>0</v>
      </c>
    </row>
    <row r="75" spans="1:24" s="12" customFormat="1" ht="15" customHeight="1" x14ac:dyDescent="0.2">
      <c r="A75" s="10"/>
      <c r="B75" s="10"/>
      <c r="C75" s="7"/>
      <c r="D75" s="11" t="s">
        <v>11</v>
      </c>
      <c r="E75" s="7">
        <v>1840</v>
      </c>
      <c r="F75" s="7">
        <f t="shared" si="18"/>
        <v>4.8421052631578947</v>
      </c>
      <c r="G75" s="7">
        <f t="shared" si="19"/>
        <v>2.4210526315789473</v>
      </c>
      <c r="H75" s="7">
        <v>62</v>
      </c>
      <c r="I75" s="7">
        <f t="shared" si="20"/>
        <v>0.16315789473684211</v>
      </c>
      <c r="J75" s="7">
        <f t="shared" si="21"/>
        <v>8.1578947368421056E-2</v>
      </c>
      <c r="K75" s="7">
        <v>167</v>
      </c>
      <c r="L75" s="7">
        <f t="shared" si="22"/>
        <v>0.43947368421052629</v>
      </c>
      <c r="M75" s="7">
        <f t="shared" si="23"/>
        <v>0.21973684210526315</v>
      </c>
      <c r="N75" s="7">
        <v>103</v>
      </c>
      <c r="O75" s="7">
        <f t="shared" si="24"/>
        <v>0.27105263157894738</v>
      </c>
      <c r="P75" s="7">
        <f t="shared" si="25"/>
        <v>0.13552631578947369</v>
      </c>
      <c r="Q75" s="7">
        <v>6.7</v>
      </c>
      <c r="R75" s="7">
        <f t="shared" si="26"/>
        <v>1.7631578947368422E-2</v>
      </c>
      <c r="S75" s="7">
        <f t="shared" si="27"/>
        <v>8.8157894736842109E-3</v>
      </c>
      <c r="T75" s="7">
        <v>11176</v>
      </c>
      <c r="U75" s="7">
        <f t="shared" si="15"/>
        <v>11.176</v>
      </c>
      <c r="V75" s="12">
        <f t="shared" si="28"/>
        <v>29.410526315789475</v>
      </c>
      <c r="W75" s="12">
        <f t="shared" si="16"/>
        <v>2.9410526315789474E-2</v>
      </c>
      <c r="X75" s="12">
        <f t="shared" si="29"/>
        <v>1.4705263157894737E-2</v>
      </c>
    </row>
    <row r="76" spans="1:24" ht="15" customHeight="1" x14ac:dyDescent="0.2">
      <c r="A76" s="6" t="s">
        <v>862</v>
      </c>
      <c r="B76" s="3"/>
      <c r="C76" s="8"/>
      <c r="D76" s="4"/>
      <c r="E76" s="3"/>
      <c r="F76" s="8"/>
      <c r="G76" s="8"/>
      <c r="H76" s="3"/>
      <c r="I76" s="8"/>
      <c r="J76" s="8"/>
      <c r="K76" s="3"/>
      <c r="L76" s="8"/>
      <c r="M76" s="8"/>
      <c r="N76" s="3"/>
      <c r="O76" s="8"/>
      <c r="P76" s="8"/>
      <c r="Q76" s="3"/>
      <c r="R76" s="8"/>
      <c r="S76" s="8"/>
      <c r="T76" s="3"/>
      <c r="U76" s="8"/>
    </row>
    <row r="77" spans="1:24" ht="15" customHeight="1" x14ac:dyDescent="0.15">
      <c r="A77" s="7" t="s">
        <v>216</v>
      </c>
      <c r="B77" s="8">
        <v>6000</v>
      </c>
      <c r="C77" s="8">
        <f t="shared" si="17"/>
        <v>15.789473684210526</v>
      </c>
      <c r="D77" s="9" t="s">
        <v>834</v>
      </c>
      <c r="E77" s="8">
        <v>2454</v>
      </c>
      <c r="F77" s="8">
        <f t="shared" si="18"/>
        <v>6.4578947368421051</v>
      </c>
      <c r="G77" s="8">
        <f t="shared" si="19"/>
        <v>3.2289473684210526</v>
      </c>
      <c r="H77" s="8">
        <v>29.4</v>
      </c>
      <c r="I77" s="8">
        <f t="shared" si="20"/>
        <v>7.7368421052631572E-2</v>
      </c>
      <c r="J77" s="8">
        <f t="shared" si="21"/>
        <v>3.8684210526315786E-2</v>
      </c>
      <c r="K77" s="8">
        <v>88</v>
      </c>
      <c r="L77" s="8">
        <f t="shared" si="22"/>
        <v>0.23157894736842105</v>
      </c>
      <c r="M77" s="8">
        <f t="shared" si="23"/>
        <v>0.11578947368421053</v>
      </c>
      <c r="N77" s="8">
        <v>221</v>
      </c>
      <c r="O77" s="8">
        <f t="shared" si="24"/>
        <v>0.58157894736842108</v>
      </c>
      <c r="P77" s="8">
        <f t="shared" si="25"/>
        <v>0.29078947368421054</v>
      </c>
      <c r="Q77" s="8">
        <v>5.9</v>
      </c>
      <c r="R77" s="8">
        <f t="shared" si="26"/>
        <v>1.5526315789473685E-2</v>
      </c>
      <c r="S77" s="8">
        <f t="shared" si="27"/>
        <v>7.7631578947368425E-3</v>
      </c>
      <c r="T77" s="8">
        <v>22578</v>
      </c>
      <c r="U77" s="8">
        <f t="shared" si="15"/>
        <v>22.577999999999999</v>
      </c>
      <c r="V77" s="5">
        <f t="shared" si="28"/>
        <v>59.415789473684214</v>
      </c>
      <c r="W77" s="5">
        <f t="shared" si="16"/>
        <v>5.9415789473684213E-2</v>
      </c>
      <c r="X77" s="5">
        <f t="shared" si="29"/>
        <v>2.9707894736842107E-2</v>
      </c>
    </row>
    <row r="78" spans="1:24" ht="15" customHeight="1" x14ac:dyDescent="0.15">
      <c r="A78" s="7" t="s">
        <v>218</v>
      </c>
      <c r="B78" s="8">
        <v>7920</v>
      </c>
      <c r="C78" s="8">
        <f t="shared" si="17"/>
        <v>20.842105263157894</v>
      </c>
      <c r="D78" s="9" t="s">
        <v>835</v>
      </c>
      <c r="E78" s="8">
        <v>3389</v>
      </c>
      <c r="F78" s="8">
        <f t="shared" si="18"/>
        <v>8.9184210526315795</v>
      </c>
      <c r="G78" s="8">
        <f t="shared" si="19"/>
        <v>4.4592105263157897</v>
      </c>
      <c r="H78" s="8">
        <v>499</v>
      </c>
      <c r="I78" s="8">
        <f t="shared" si="20"/>
        <v>1.3131578947368421</v>
      </c>
      <c r="J78" s="8">
        <f t="shared" si="21"/>
        <v>0.65657894736842104</v>
      </c>
      <c r="K78" s="8">
        <v>81</v>
      </c>
      <c r="L78" s="8">
        <f t="shared" si="22"/>
        <v>0.2131578947368421</v>
      </c>
      <c r="M78" s="8">
        <f t="shared" si="23"/>
        <v>0.10657894736842105</v>
      </c>
      <c r="N78" s="8">
        <v>119</v>
      </c>
      <c r="O78" s="8">
        <f t="shared" si="24"/>
        <v>0.31315789473684208</v>
      </c>
      <c r="P78" s="8">
        <f t="shared" si="25"/>
        <v>0.15657894736842104</v>
      </c>
      <c r="Q78" s="8">
        <v>7.8</v>
      </c>
      <c r="R78" s="8">
        <f t="shared" si="26"/>
        <v>2.0526315789473684E-2</v>
      </c>
      <c r="S78" s="8">
        <f t="shared" si="27"/>
        <v>1.0263157894736842E-2</v>
      </c>
      <c r="T78" s="8">
        <v>29803</v>
      </c>
      <c r="U78" s="8">
        <f t="shared" si="15"/>
        <v>29.803000000000001</v>
      </c>
      <c r="V78" s="5">
        <f t="shared" si="28"/>
        <v>78.428947368421049</v>
      </c>
      <c r="W78" s="5">
        <f t="shared" si="16"/>
        <v>7.8428947368421043E-2</v>
      </c>
      <c r="X78" s="5">
        <f t="shared" si="29"/>
        <v>3.9214473684210521E-2</v>
      </c>
    </row>
    <row r="79" spans="1:24" s="12" customFormat="1" ht="15" customHeight="1" x14ac:dyDescent="0.2">
      <c r="A79" s="10"/>
      <c r="B79" s="10"/>
      <c r="C79" s="7"/>
      <c r="D79" s="11" t="s">
        <v>11</v>
      </c>
      <c r="E79" s="7">
        <v>5843</v>
      </c>
      <c r="F79" s="7">
        <f t="shared" si="18"/>
        <v>15.376315789473685</v>
      </c>
      <c r="G79" s="7">
        <f t="shared" si="19"/>
        <v>7.6881578947368423</v>
      </c>
      <c r="H79" s="7">
        <v>528</v>
      </c>
      <c r="I79" s="7">
        <f t="shared" si="20"/>
        <v>1.3894736842105264</v>
      </c>
      <c r="J79" s="7">
        <f t="shared" si="21"/>
        <v>0.69473684210526321</v>
      </c>
      <c r="K79" s="7">
        <v>169</v>
      </c>
      <c r="L79" s="7">
        <f t="shared" si="22"/>
        <v>0.44473684210526315</v>
      </c>
      <c r="M79" s="7">
        <f t="shared" si="23"/>
        <v>0.22236842105263158</v>
      </c>
      <c r="N79" s="7">
        <v>339</v>
      </c>
      <c r="O79" s="7">
        <f t="shared" si="24"/>
        <v>0.89210526315789473</v>
      </c>
      <c r="P79" s="7">
        <f t="shared" si="25"/>
        <v>0.44605263157894737</v>
      </c>
      <c r="Q79" s="7">
        <v>13.8</v>
      </c>
      <c r="R79" s="7">
        <f t="shared" si="26"/>
        <v>3.6315789473684211E-2</v>
      </c>
      <c r="S79" s="7">
        <f t="shared" si="27"/>
        <v>1.8157894736842106E-2</v>
      </c>
      <c r="T79" s="7">
        <v>52381</v>
      </c>
      <c r="U79" s="7">
        <f t="shared" si="15"/>
        <v>52.381</v>
      </c>
      <c r="V79" s="12">
        <f t="shared" si="28"/>
        <v>137.84473684210528</v>
      </c>
      <c r="W79" s="12">
        <f t="shared" si="16"/>
        <v>0.13784473684210527</v>
      </c>
      <c r="X79" s="12">
        <f t="shared" si="29"/>
        <v>6.8922368421052635E-2</v>
      </c>
    </row>
    <row r="80" spans="1:24" ht="15" customHeight="1" x14ac:dyDescent="0.2">
      <c r="A80" s="6" t="s">
        <v>863</v>
      </c>
      <c r="B80" s="3"/>
      <c r="C80" s="8"/>
      <c r="D80" s="4"/>
      <c r="E80" s="3"/>
      <c r="F80" s="8"/>
      <c r="G80" s="8"/>
      <c r="H80" s="3"/>
      <c r="I80" s="8"/>
      <c r="J80" s="8"/>
      <c r="K80" s="3"/>
      <c r="L80" s="8"/>
      <c r="M80" s="8"/>
      <c r="N80" s="3"/>
      <c r="O80" s="8"/>
      <c r="P80" s="8"/>
      <c r="Q80" s="3"/>
      <c r="R80" s="8"/>
      <c r="S80" s="8"/>
      <c r="T80" s="3"/>
      <c r="U80" s="8"/>
    </row>
    <row r="81" spans="1:24" s="12" customFormat="1" ht="15" customHeight="1" x14ac:dyDescent="0.2">
      <c r="A81" s="10"/>
      <c r="B81" s="10"/>
      <c r="C81" s="7"/>
      <c r="D81" s="11" t="s">
        <v>11</v>
      </c>
      <c r="E81" s="10">
        <v>0</v>
      </c>
      <c r="F81" s="7">
        <f t="shared" si="18"/>
        <v>0</v>
      </c>
      <c r="G81" s="7">
        <f t="shared" si="19"/>
        <v>0</v>
      </c>
      <c r="H81" s="10">
        <v>0</v>
      </c>
      <c r="I81" s="7">
        <f t="shared" si="20"/>
        <v>0</v>
      </c>
      <c r="J81" s="7">
        <f t="shared" si="21"/>
        <v>0</v>
      </c>
      <c r="K81" s="10">
        <v>0</v>
      </c>
      <c r="L81" s="7">
        <f t="shared" si="22"/>
        <v>0</v>
      </c>
      <c r="M81" s="7">
        <f t="shared" si="23"/>
        <v>0</v>
      </c>
      <c r="N81" s="10">
        <v>0</v>
      </c>
      <c r="O81" s="7">
        <f t="shared" si="24"/>
        <v>0</v>
      </c>
      <c r="P81" s="7">
        <f t="shared" si="25"/>
        <v>0</v>
      </c>
      <c r="Q81" s="10">
        <v>0</v>
      </c>
      <c r="R81" s="7">
        <f t="shared" si="26"/>
        <v>0</v>
      </c>
      <c r="S81" s="7">
        <f t="shared" si="27"/>
        <v>0</v>
      </c>
      <c r="T81" s="10">
        <v>0</v>
      </c>
      <c r="U81" s="7">
        <f t="shared" si="15"/>
        <v>0</v>
      </c>
      <c r="V81" s="12">
        <f t="shared" si="28"/>
        <v>0</v>
      </c>
      <c r="W81" s="12">
        <f t="shared" si="16"/>
        <v>0</v>
      </c>
      <c r="X81" s="12">
        <f t="shared" si="29"/>
        <v>0</v>
      </c>
    </row>
    <row r="82" spans="1:24" ht="15" customHeight="1" x14ac:dyDescent="0.2">
      <c r="A82" s="6" t="s">
        <v>864</v>
      </c>
      <c r="B82" s="3"/>
      <c r="C82" s="8"/>
      <c r="D82" s="4"/>
      <c r="E82" s="3"/>
      <c r="F82" s="8"/>
      <c r="G82" s="8"/>
      <c r="H82" s="3"/>
      <c r="I82" s="8"/>
      <c r="J82" s="8"/>
      <c r="K82" s="3"/>
      <c r="L82" s="8"/>
      <c r="M82" s="8"/>
      <c r="N82" s="3"/>
      <c r="O82" s="8"/>
      <c r="P82" s="8"/>
      <c r="Q82" s="3"/>
      <c r="R82" s="8"/>
      <c r="S82" s="8"/>
      <c r="T82" s="3"/>
      <c r="U82" s="8"/>
    </row>
    <row r="83" spans="1:24" ht="15" customHeight="1" x14ac:dyDescent="0.15">
      <c r="A83" s="7" t="s">
        <v>773</v>
      </c>
      <c r="B83" s="8">
        <v>1000</v>
      </c>
      <c r="C83" s="8">
        <f t="shared" si="17"/>
        <v>2.6315789473684212</v>
      </c>
      <c r="D83" s="9" t="s">
        <v>774</v>
      </c>
      <c r="E83" s="8">
        <v>869</v>
      </c>
      <c r="F83" s="8">
        <f t="shared" si="18"/>
        <v>2.2868421052631578</v>
      </c>
      <c r="G83" s="8">
        <f t="shared" si="19"/>
        <v>1.1434210526315789</v>
      </c>
      <c r="H83" s="8">
        <v>194</v>
      </c>
      <c r="I83" s="8">
        <f t="shared" si="20"/>
        <v>0.51052631578947372</v>
      </c>
      <c r="J83" s="8">
        <f t="shared" si="21"/>
        <v>0.25526315789473686</v>
      </c>
      <c r="K83" s="8">
        <v>19</v>
      </c>
      <c r="L83" s="8">
        <f t="shared" si="22"/>
        <v>0.05</v>
      </c>
      <c r="M83" s="8">
        <f t="shared" si="23"/>
        <v>2.5000000000000001E-2</v>
      </c>
      <c r="N83" s="8">
        <v>2</v>
      </c>
      <c r="O83" s="8">
        <f t="shared" si="24"/>
        <v>5.263157894736842E-3</v>
      </c>
      <c r="P83" s="8">
        <f t="shared" si="25"/>
        <v>2.631578947368421E-3</v>
      </c>
      <c r="Q83" s="8">
        <v>1.2</v>
      </c>
      <c r="R83" s="8">
        <f t="shared" si="26"/>
        <v>3.1578947368421052E-3</v>
      </c>
      <c r="S83" s="8">
        <f t="shared" si="27"/>
        <v>1.5789473684210526E-3</v>
      </c>
      <c r="T83" s="8">
        <v>1328</v>
      </c>
      <c r="U83" s="8">
        <f t="shared" si="15"/>
        <v>1.3280000000000001</v>
      </c>
      <c r="V83" s="5">
        <f t="shared" si="28"/>
        <v>3.4947368421052634</v>
      </c>
      <c r="W83" s="5">
        <f t="shared" si="16"/>
        <v>3.4947368421052631E-3</v>
      </c>
      <c r="X83" s="5">
        <f t="shared" si="29"/>
        <v>1.7473684210526316E-3</v>
      </c>
    </row>
    <row r="84" spans="1:24" ht="15" customHeight="1" x14ac:dyDescent="0.2">
      <c r="A84" s="7" t="s">
        <v>775</v>
      </c>
      <c r="B84" s="8">
        <v>1500</v>
      </c>
      <c r="C84" s="8">
        <f t="shared" si="17"/>
        <v>3.9473684210526314</v>
      </c>
      <c r="D84" s="4"/>
      <c r="E84" s="8">
        <v>5161</v>
      </c>
      <c r="F84" s="8">
        <f t="shared" si="18"/>
        <v>13.581578947368421</v>
      </c>
      <c r="G84" s="8">
        <f t="shared" si="19"/>
        <v>6.7907894736842103</v>
      </c>
      <c r="H84" s="8">
        <v>1161</v>
      </c>
      <c r="I84" s="8">
        <f t="shared" si="20"/>
        <v>3.0552631578947369</v>
      </c>
      <c r="J84" s="8">
        <f t="shared" si="21"/>
        <v>1.5276315789473685</v>
      </c>
      <c r="K84" s="8">
        <v>96</v>
      </c>
      <c r="L84" s="8">
        <f t="shared" si="22"/>
        <v>0.25263157894736843</v>
      </c>
      <c r="M84" s="8">
        <f t="shared" si="23"/>
        <v>0.12631578947368421</v>
      </c>
      <c r="N84" s="8">
        <v>15</v>
      </c>
      <c r="O84" s="8">
        <f t="shared" si="24"/>
        <v>3.9473684210526314E-2</v>
      </c>
      <c r="P84" s="8">
        <f t="shared" si="25"/>
        <v>1.9736842105263157E-2</v>
      </c>
      <c r="Q84" s="8">
        <v>0</v>
      </c>
      <c r="R84" s="8">
        <f t="shared" si="26"/>
        <v>0</v>
      </c>
      <c r="S84" s="8">
        <f t="shared" si="27"/>
        <v>0</v>
      </c>
      <c r="T84" s="8">
        <v>0</v>
      </c>
      <c r="U84" s="8">
        <f t="shared" si="15"/>
        <v>0</v>
      </c>
      <c r="V84" s="5">
        <f t="shared" si="28"/>
        <v>0</v>
      </c>
      <c r="W84" s="5">
        <f t="shared" si="16"/>
        <v>0</v>
      </c>
      <c r="X84" s="5">
        <f t="shared" si="29"/>
        <v>0</v>
      </c>
    </row>
    <row r="85" spans="1:24" ht="15" customHeight="1" x14ac:dyDescent="0.15">
      <c r="A85" s="7" t="s">
        <v>192</v>
      </c>
      <c r="B85" s="8">
        <v>7000</v>
      </c>
      <c r="C85" s="8">
        <f t="shared" si="17"/>
        <v>18.421052631578949</v>
      </c>
      <c r="D85" s="9" t="s">
        <v>358</v>
      </c>
      <c r="E85" s="8">
        <v>23315</v>
      </c>
      <c r="F85" s="8">
        <f t="shared" si="18"/>
        <v>61.35526315789474</v>
      </c>
      <c r="G85" s="8">
        <f t="shared" si="19"/>
        <v>30.67763157894737</v>
      </c>
      <c r="H85" s="8">
        <v>5292</v>
      </c>
      <c r="I85" s="8">
        <f t="shared" si="20"/>
        <v>13.926315789473684</v>
      </c>
      <c r="J85" s="8">
        <f t="shared" si="21"/>
        <v>6.9631578947368418</v>
      </c>
      <c r="K85" s="8">
        <v>475</v>
      </c>
      <c r="L85" s="8">
        <f t="shared" si="22"/>
        <v>1.25</v>
      </c>
      <c r="M85" s="8">
        <f t="shared" si="23"/>
        <v>0.625</v>
      </c>
      <c r="N85" s="8">
        <v>27.3</v>
      </c>
      <c r="O85" s="8">
        <f t="shared" si="24"/>
        <v>7.1842105263157902E-2</v>
      </c>
      <c r="P85" s="8">
        <f t="shared" si="25"/>
        <v>3.5921052631578951E-2</v>
      </c>
      <c r="Q85" s="8">
        <v>17.899999999999999</v>
      </c>
      <c r="R85" s="8">
        <f t="shared" si="26"/>
        <v>4.7105263157894733E-2</v>
      </c>
      <c r="S85" s="8">
        <f t="shared" si="27"/>
        <v>2.3552631578947367E-2</v>
      </c>
      <c r="T85" s="8">
        <v>17479</v>
      </c>
      <c r="U85" s="8">
        <f t="shared" si="15"/>
        <v>17.478999999999999</v>
      </c>
      <c r="V85" s="5">
        <f t="shared" si="28"/>
        <v>45.997368421052634</v>
      </c>
      <c r="W85" s="5">
        <f t="shared" si="16"/>
        <v>4.5997368421052634E-2</v>
      </c>
      <c r="X85" s="5">
        <f t="shared" si="29"/>
        <v>2.2998684210526317E-2</v>
      </c>
    </row>
    <row r="86" spans="1:24" s="12" customFormat="1" ht="15" customHeight="1" x14ac:dyDescent="0.2">
      <c r="A86" s="10"/>
      <c r="B86" s="10"/>
      <c r="C86" s="7"/>
      <c r="D86" s="11" t="s">
        <v>11</v>
      </c>
      <c r="E86" s="7">
        <v>29345</v>
      </c>
      <c r="F86" s="7">
        <f t="shared" si="18"/>
        <v>77.223684210526315</v>
      </c>
      <c r="G86" s="7">
        <f t="shared" si="19"/>
        <v>38.611842105263158</v>
      </c>
      <c r="H86" s="7">
        <v>6646</v>
      </c>
      <c r="I86" s="7">
        <f t="shared" si="20"/>
        <v>17.489473684210527</v>
      </c>
      <c r="J86" s="7">
        <f t="shared" si="21"/>
        <v>8.7447368421052634</v>
      </c>
      <c r="K86" s="7">
        <v>590</v>
      </c>
      <c r="L86" s="7">
        <f t="shared" si="22"/>
        <v>1.5526315789473684</v>
      </c>
      <c r="M86" s="7">
        <f t="shared" si="23"/>
        <v>0.77631578947368418</v>
      </c>
      <c r="N86" s="7">
        <v>44</v>
      </c>
      <c r="O86" s="7">
        <f t="shared" si="24"/>
        <v>0.11578947368421053</v>
      </c>
      <c r="P86" s="7">
        <f t="shared" si="25"/>
        <v>5.7894736842105263E-2</v>
      </c>
      <c r="Q86" s="7">
        <v>19</v>
      </c>
      <c r="R86" s="7">
        <f t="shared" si="26"/>
        <v>0.05</v>
      </c>
      <c r="S86" s="7">
        <f t="shared" si="27"/>
        <v>2.5000000000000001E-2</v>
      </c>
      <c r="T86" s="7">
        <v>18807</v>
      </c>
      <c r="U86" s="7">
        <f t="shared" si="15"/>
        <v>18.806999999999999</v>
      </c>
      <c r="V86" s="12">
        <f t="shared" si="28"/>
        <v>49.492105263157896</v>
      </c>
      <c r="W86" s="12">
        <f t="shared" si="16"/>
        <v>4.9492105263157893E-2</v>
      </c>
      <c r="X86" s="12">
        <f t="shared" si="29"/>
        <v>2.4746052631578946E-2</v>
      </c>
    </row>
    <row r="87" spans="1:24" ht="15" customHeight="1" x14ac:dyDescent="0.2">
      <c r="A87" s="6" t="s">
        <v>865</v>
      </c>
      <c r="B87" s="3"/>
      <c r="C87" s="8"/>
      <c r="D87" s="4"/>
      <c r="E87" s="3"/>
      <c r="F87" s="8"/>
      <c r="G87" s="8"/>
      <c r="H87" s="3"/>
      <c r="I87" s="8"/>
      <c r="J87" s="8"/>
      <c r="K87" s="3"/>
      <c r="L87" s="8"/>
      <c r="M87" s="8"/>
      <c r="N87" s="3"/>
      <c r="O87" s="8"/>
      <c r="P87" s="8"/>
      <c r="Q87" s="3"/>
      <c r="R87" s="8"/>
      <c r="S87" s="8"/>
      <c r="T87" s="3"/>
      <c r="U87" s="8"/>
    </row>
    <row r="88" spans="1:24" ht="15" customHeight="1" x14ac:dyDescent="0.15">
      <c r="A88" s="7" t="s">
        <v>203</v>
      </c>
      <c r="B88" s="8">
        <v>5000</v>
      </c>
      <c r="C88" s="8">
        <f t="shared" si="17"/>
        <v>13.157894736842104</v>
      </c>
      <c r="D88" s="9" t="s">
        <v>204</v>
      </c>
      <c r="E88" s="8">
        <v>18683</v>
      </c>
      <c r="F88" s="8">
        <f t="shared" si="18"/>
        <v>49.165789473684214</v>
      </c>
      <c r="G88" s="8">
        <f t="shared" si="19"/>
        <v>24.582894736842107</v>
      </c>
      <c r="H88" s="8">
        <v>3215</v>
      </c>
      <c r="I88" s="8">
        <f t="shared" si="20"/>
        <v>8.4605263157894743</v>
      </c>
      <c r="J88" s="8">
        <f t="shared" si="21"/>
        <v>4.2302631578947372</v>
      </c>
      <c r="K88" s="8">
        <v>545</v>
      </c>
      <c r="L88" s="8">
        <f t="shared" si="22"/>
        <v>1.4342105263157894</v>
      </c>
      <c r="M88" s="8">
        <f t="shared" si="23"/>
        <v>0.71710526315789469</v>
      </c>
      <c r="N88" s="8">
        <v>405</v>
      </c>
      <c r="O88" s="8">
        <f t="shared" si="24"/>
        <v>1.0657894736842106</v>
      </c>
      <c r="P88" s="8">
        <f t="shared" si="25"/>
        <v>0.53289473684210531</v>
      </c>
      <c r="Q88" s="8">
        <v>1.9</v>
      </c>
      <c r="R88" s="8">
        <f t="shared" si="26"/>
        <v>5.0000000000000001E-3</v>
      </c>
      <c r="S88" s="8">
        <f t="shared" si="27"/>
        <v>2.5000000000000001E-3</v>
      </c>
      <c r="T88" s="8">
        <v>12080</v>
      </c>
      <c r="U88" s="8">
        <f t="shared" si="15"/>
        <v>12.08</v>
      </c>
      <c r="V88" s="5">
        <f t="shared" si="28"/>
        <v>31.789473684210527</v>
      </c>
      <c r="W88" s="5">
        <f t="shared" si="16"/>
        <v>3.1789473684210527E-2</v>
      </c>
      <c r="X88" s="5">
        <f t="shared" si="29"/>
        <v>1.5894736842105264E-2</v>
      </c>
    </row>
    <row r="89" spans="1:24" s="12" customFormat="1" ht="15" customHeight="1" x14ac:dyDescent="0.2">
      <c r="A89" s="10"/>
      <c r="B89" s="10"/>
      <c r="C89" s="7"/>
      <c r="D89" s="11" t="s">
        <v>11</v>
      </c>
      <c r="E89" s="7">
        <v>18683</v>
      </c>
      <c r="F89" s="7">
        <f t="shared" si="18"/>
        <v>49.165789473684214</v>
      </c>
      <c r="G89" s="7">
        <f t="shared" si="19"/>
        <v>24.582894736842107</v>
      </c>
      <c r="H89" s="7">
        <v>3215</v>
      </c>
      <c r="I89" s="7">
        <f t="shared" si="20"/>
        <v>8.4605263157894743</v>
      </c>
      <c r="J89" s="7">
        <f t="shared" si="21"/>
        <v>4.2302631578947372</v>
      </c>
      <c r="K89" s="7">
        <v>545</v>
      </c>
      <c r="L89" s="7">
        <f t="shared" si="22"/>
        <v>1.4342105263157894</v>
      </c>
      <c r="M89" s="7">
        <f t="shared" si="23"/>
        <v>0.71710526315789469</v>
      </c>
      <c r="N89" s="7">
        <v>405</v>
      </c>
      <c r="O89" s="7">
        <f t="shared" si="24"/>
        <v>1.0657894736842106</v>
      </c>
      <c r="P89" s="7">
        <f t="shared" si="25"/>
        <v>0.53289473684210531</v>
      </c>
      <c r="Q89" s="7">
        <v>1.9</v>
      </c>
      <c r="R89" s="7">
        <f t="shared" si="26"/>
        <v>5.0000000000000001E-3</v>
      </c>
      <c r="S89" s="7">
        <f t="shared" si="27"/>
        <v>2.5000000000000001E-3</v>
      </c>
      <c r="T89" s="7">
        <v>12080</v>
      </c>
      <c r="U89" s="7">
        <f t="shared" si="15"/>
        <v>12.08</v>
      </c>
      <c r="V89" s="12">
        <f t="shared" si="28"/>
        <v>31.789473684210527</v>
      </c>
      <c r="W89" s="12">
        <f t="shared" si="16"/>
        <v>3.1789473684210527E-2</v>
      </c>
      <c r="X89" s="12">
        <f t="shared" si="29"/>
        <v>1.5894736842105264E-2</v>
      </c>
    </row>
    <row r="90" spans="1:24" ht="15" customHeight="1" x14ac:dyDescent="0.2">
      <c r="A90" s="6" t="s">
        <v>866</v>
      </c>
      <c r="B90" s="3"/>
      <c r="C90" s="8"/>
      <c r="D90" s="4"/>
      <c r="E90" s="3"/>
      <c r="F90" s="8"/>
      <c r="G90" s="8"/>
      <c r="H90" s="3"/>
      <c r="I90" s="8"/>
      <c r="J90" s="8"/>
      <c r="K90" s="3"/>
      <c r="L90" s="8"/>
      <c r="M90" s="8"/>
      <c r="N90" s="3"/>
      <c r="O90" s="8"/>
      <c r="P90" s="8"/>
      <c r="Q90" s="3"/>
      <c r="R90" s="8"/>
      <c r="S90" s="8"/>
      <c r="T90" s="3"/>
      <c r="U90" s="8"/>
    </row>
    <row r="91" spans="1:24" ht="15" customHeight="1" x14ac:dyDescent="0.15">
      <c r="A91" s="7" t="s">
        <v>39</v>
      </c>
      <c r="B91" s="8">
        <v>12000</v>
      </c>
      <c r="C91" s="8">
        <f t="shared" si="17"/>
        <v>31.578947368421051</v>
      </c>
      <c r="D91" s="9" t="s">
        <v>698</v>
      </c>
      <c r="E91" s="8">
        <v>10342</v>
      </c>
      <c r="F91" s="8">
        <f t="shared" si="18"/>
        <v>27.215789473684211</v>
      </c>
      <c r="G91" s="8">
        <f t="shared" si="19"/>
        <v>13.607894736842105</v>
      </c>
      <c r="H91" s="8">
        <v>2360</v>
      </c>
      <c r="I91" s="8">
        <f t="shared" si="20"/>
        <v>6.2105263157894735</v>
      </c>
      <c r="J91" s="8">
        <f t="shared" si="21"/>
        <v>3.1052631578947367</v>
      </c>
      <c r="K91" s="8">
        <v>144</v>
      </c>
      <c r="L91" s="8">
        <f t="shared" si="22"/>
        <v>0.37894736842105264</v>
      </c>
      <c r="M91" s="8">
        <f t="shared" si="23"/>
        <v>0.18947368421052632</v>
      </c>
      <c r="N91" s="8">
        <v>36</v>
      </c>
      <c r="O91" s="8">
        <f t="shared" si="24"/>
        <v>9.4736842105263161E-2</v>
      </c>
      <c r="P91" s="8">
        <f t="shared" si="25"/>
        <v>4.736842105263158E-2</v>
      </c>
      <c r="Q91" s="8">
        <v>6</v>
      </c>
      <c r="R91" s="8">
        <f t="shared" si="26"/>
        <v>1.5789473684210527E-2</v>
      </c>
      <c r="S91" s="8">
        <f t="shared" si="27"/>
        <v>7.8947368421052634E-3</v>
      </c>
      <c r="T91" s="8">
        <v>4596</v>
      </c>
      <c r="U91" s="8">
        <f t="shared" si="15"/>
        <v>4.5960000000000001</v>
      </c>
      <c r="V91" s="5">
        <f t="shared" si="28"/>
        <v>12.094736842105263</v>
      </c>
      <c r="W91" s="5">
        <f t="shared" si="16"/>
        <v>1.2094736842105262E-2</v>
      </c>
      <c r="X91" s="5">
        <f t="shared" si="29"/>
        <v>6.0473684210526311E-3</v>
      </c>
    </row>
    <row r="92" spans="1:24" ht="15" customHeight="1" x14ac:dyDescent="0.15">
      <c r="A92" s="7" t="s">
        <v>40</v>
      </c>
      <c r="B92" s="8">
        <v>10000</v>
      </c>
      <c r="C92" s="8">
        <f t="shared" si="17"/>
        <v>26.315789473684209</v>
      </c>
      <c r="D92" s="9" t="s">
        <v>345</v>
      </c>
      <c r="E92" s="8">
        <v>8010</v>
      </c>
      <c r="F92" s="8">
        <f t="shared" si="18"/>
        <v>21.078947368421051</v>
      </c>
      <c r="G92" s="8">
        <f t="shared" si="19"/>
        <v>10.539473684210526</v>
      </c>
      <c r="H92" s="8">
        <v>1790</v>
      </c>
      <c r="I92" s="8">
        <f t="shared" si="20"/>
        <v>4.7105263157894735</v>
      </c>
      <c r="J92" s="8">
        <f t="shared" si="21"/>
        <v>2.3552631578947367</v>
      </c>
      <c r="K92" s="8">
        <v>190</v>
      </c>
      <c r="L92" s="8">
        <f t="shared" si="22"/>
        <v>0.5</v>
      </c>
      <c r="M92" s="8">
        <f t="shared" si="23"/>
        <v>0.25</v>
      </c>
      <c r="N92" s="8">
        <v>10</v>
      </c>
      <c r="O92" s="8">
        <f t="shared" si="24"/>
        <v>2.6315789473684209E-2</v>
      </c>
      <c r="P92" s="8">
        <f t="shared" si="25"/>
        <v>1.3157894736842105E-2</v>
      </c>
      <c r="Q92" s="8">
        <v>6</v>
      </c>
      <c r="R92" s="8">
        <f t="shared" si="26"/>
        <v>1.5789473684210527E-2</v>
      </c>
      <c r="S92" s="8">
        <f t="shared" si="27"/>
        <v>7.8947368421052634E-3</v>
      </c>
      <c r="T92" s="8">
        <v>111909</v>
      </c>
      <c r="U92" s="8">
        <f t="shared" si="15"/>
        <v>111.90900000000001</v>
      </c>
      <c r="V92" s="5">
        <f t="shared" si="28"/>
        <v>294.49736842105261</v>
      </c>
      <c r="W92" s="5">
        <f t="shared" si="16"/>
        <v>0.29449736842105262</v>
      </c>
      <c r="X92" s="5">
        <f t="shared" si="29"/>
        <v>0.14724868421052631</v>
      </c>
    </row>
    <row r="93" spans="1:24" ht="15" customHeight="1" x14ac:dyDescent="0.15">
      <c r="A93" s="7" t="s">
        <v>41</v>
      </c>
      <c r="B93" s="8">
        <v>10000</v>
      </c>
      <c r="C93" s="8">
        <f t="shared" si="17"/>
        <v>26.315789473684209</v>
      </c>
      <c r="D93" s="9" t="s">
        <v>244</v>
      </c>
      <c r="E93" s="8">
        <v>6658</v>
      </c>
      <c r="F93" s="8">
        <f t="shared" si="18"/>
        <v>17.521052631578947</v>
      </c>
      <c r="G93" s="8">
        <f t="shared" si="19"/>
        <v>8.7605263157894733</v>
      </c>
      <c r="H93" s="8">
        <v>1472</v>
      </c>
      <c r="I93" s="8">
        <f t="shared" si="20"/>
        <v>3.8736842105263158</v>
      </c>
      <c r="J93" s="8">
        <f t="shared" si="21"/>
        <v>1.9368421052631579</v>
      </c>
      <c r="K93" s="8">
        <v>170</v>
      </c>
      <c r="L93" s="8">
        <f t="shared" si="22"/>
        <v>0.44736842105263158</v>
      </c>
      <c r="M93" s="8">
        <f t="shared" si="23"/>
        <v>0.22368421052631579</v>
      </c>
      <c r="N93" s="8">
        <v>10</v>
      </c>
      <c r="O93" s="8">
        <f t="shared" si="24"/>
        <v>2.6315789473684209E-2</v>
      </c>
      <c r="P93" s="8">
        <f t="shared" si="25"/>
        <v>1.3157894736842105E-2</v>
      </c>
      <c r="Q93" s="8">
        <v>6</v>
      </c>
      <c r="R93" s="8">
        <f t="shared" si="26"/>
        <v>1.5789473684210527E-2</v>
      </c>
      <c r="S93" s="8">
        <f t="shared" si="27"/>
        <v>7.8947368421052634E-3</v>
      </c>
      <c r="T93" s="8">
        <v>111909</v>
      </c>
      <c r="U93" s="8">
        <f t="shared" si="15"/>
        <v>111.90900000000001</v>
      </c>
      <c r="V93" s="5">
        <f t="shared" si="28"/>
        <v>294.49736842105261</v>
      </c>
      <c r="W93" s="5">
        <f t="shared" si="16"/>
        <v>0.29449736842105262</v>
      </c>
      <c r="X93" s="5">
        <f t="shared" si="29"/>
        <v>0.14724868421052631</v>
      </c>
    </row>
    <row r="94" spans="1:24" s="12" customFormat="1" ht="15" customHeight="1" x14ac:dyDescent="0.2">
      <c r="A94" s="10"/>
      <c r="B94" s="10"/>
      <c r="C94" s="7"/>
      <c r="D94" s="11" t="s">
        <v>11</v>
      </c>
      <c r="E94" s="7">
        <v>25010</v>
      </c>
      <c r="F94" s="7">
        <f t="shared" si="18"/>
        <v>65.815789473684205</v>
      </c>
      <c r="G94" s="7">
        <f t="shared" si="19"/>
        <v>32.907894736842103</v>
      </c>
      <c r="H94" s="7">
        <v>5622</v>
      </c>
      <c r="I94" s="7">
        <f t="shared" si="20"/>
        <v>14.794736842105262</v>
      </c>
      <c r="J94" s="7">
        <f t="shared" si="21"/>
        <v>7.3973684210526311</v>
      </c>
      <c r="K94" s="7">
        <v>504</v>
      </c>
      <c r="L94" s="7">
        <f t="shared" si="22"/>
        <v>1.3263157894736841</v>
      </c>
      <c r="M94" s="7">
        <f t="shared" si="23"/>
        <v>0.66315789473684206</v>
      </c>
      <c r="N94" s="7">
        <v>56</v>
      </c>
      <c r="O94" s="7">
        <f t="shared" si="24"/>
        <v>0.14736842105263157</v>
      </c>
      <c r="P94" s="7">
        <f t="shared" si="25"/>
        <v>7.3684210526315783E-2</v>
      </c>
      <c r="Q94" s="7">
        <v>18</v>
      </c>
      <c r="R94" s="7">
        <f t="shared" si="26"/>
        <v>4.736842105263158E-2</v>
      </c>
      <c r="S94" s="7">
        <f t="shared" si="27"/>
        <v>2.368421052631579E-2</v>
      </c>
      <c r="T94" s="7">
        <v>228414</v>
      </c>
      <c r="U94" s="7">
        <f t="shared" si="15"/>
        <v>228.41399999999999</v>
      </c>
      <c r="V94" s="12">
        <f t="shared" si="28"/>
        <v>601.08947368421047</v>
      </c>
      <c r="W94" s="12">
        <f t="shared" si="16"/>
        <v>0.60108947368421051</v>
      </c>
      <c r="X94" s="12">
        <f t="shared" si="29"/>
        <v>0.30054473684210525</v>
      </c>
    </row>
    <row r="95" spans="1:24" ht="15" customHeight="1" x14ac:dyDescent="0.2">
      <c r="A95" s="6" t="s">
        <v>867</v>
      </c>
      <c r="B95" s="3"/>
      <c r="C95" s="8"/>
      <c r="D95" s="4"/>
      <c r="E95" s="3"/>
      <c r="F95" s="8"/>
      <c r="G95" s="8"/>
      <c r="H95" s="3"/>
      <c r="I95" s="8"/>
      <c r="J95" s="8"/>
      <c r="K95" s="3"/>
      <c r="L95" s="8"/>
      <c r="M95" s="8"/>
      <c r="N95" s="3"/>
      <c r="O95" s="8"/>
      <c r="P95" s="8"/>
      <c r="Q95" s="3"/>
      <c r="R95" s="8"/>
      <c r="S95" s="8"/>
      <c r="T95" s="3"/>
      <c r="U95" s="8"/>
    </row>
    <row r="96" spans="1:24" ht="15" customHeight="1" x14ac:dyDescent="0.15">
      <c r="A96" s="7" t="s">
        <v>724</v>
      </c>
      <c r="B96" s="8">
        <v>3000</v>
      </c>
      <c r="C96" s="8">
        <f t="shared" si="17"/>
        <v>7.8947368421052628</v>
      </c>
      <c r="D96" s="9" t="s">
        <v>725</v>
      </c>
      <c r="E96" s="8">
        <v>8178</v>
      </c>
      <c r="F96" s="8">
        <f t="shared" si="18"/>
        <v>21.521052631578947</v>
      </c>
      <c r="G96" s="8">
        <f t="shared" si="19"/>
        <v>10.760526315789473</v>
      </c>
      <c r="H96" s="8">
        <v>1590</v>
      </c>
      <c r="I96" s="8">
        <f t="shared" si="20"/>
        <v>4.1842105263157894</v>
      </c>
      <c r="J96" s="8">
        <f t="shared" si="21"/>
        <v>2.0921052631578947</v>
      </c>
      <c r="K96" s="8">
        <v>198</v>
      </c>
      <c r="L96" s="8">
        <f t="shared" si="22"/>
        <v>0.52105263157894732</v>
      </c>
      <c r="M96" s="8">
        <f t="shared" si="23"/>
        <v>0.26052631578947366</v>
      </c>
      <c r="N96" s="8">
        <v>114</v>
      </c>
      <c r="O96" s="8">
        <f t="shared" si="24"/>
        <v>0.3</v>
      </c>
      <c r="P96" s="8">
        <f t="shared" si="25"/>
        <v>0.15</v>
      </c>
      <c r="Q96" s="8">
        <v>1.9</v>
      </c>
      <c r="R96" s="8">
        <f t="shared" si="26"/>
        <v>5.0000000000000001E-3</v>
      </c>
      <c r="S96" s="8">
        <f t="shared" si="27"/>
        <v>2.5000000000000001E-3</v>
      </c>
      <c r="T96" s="8">
        <v>2001</v>
      </c>
      <c r="U96" s="8">
        <f t="shared" si="15"/>
        <v>2.0009999999999999</v>
      </c>
      <c r="V96" s="5">
        <f t="shared" si="28"/>
        <v>5.2657894736842108</v>
      </c>
      <c r="W96" s="5">
        <f t="shared" si="16"/>
        <v>5.2657894736842107E-3</v>
      </c>
      <c r="X96" s="5">
        <f t="shared" si="29"/>
        <v>2.6328947368421053E-3</v>
      </c>
    </row>
    <row r="97" spans="1:24" ht="15" customHeight="1" x14ac:dyDescent="0.15">
      <c r="A97" s="7" t="s">
        <v>726</v>
      </c>
      <c r="B97" s="8">
        <v>3000</v>
      </c>
      <c r="C97" s="8">
        <f t="shared" si="17"/>
        <v>7.8947368421052628</v>
      </c>
      <c r="D97" s="9" t="s">
        <v>815</v>
      </c>
      <c r="E97" s="8">
        <v>8404</v>
      </c>
      <c r="F97" s="8">
        <f t="shared" si="18"/>
        <v>22.11578947368421</v>
      </c>
      <c r="G97" s="8">
        <f t="shared" si="19"/>
        <v>11.057894736842105</v>
      </c>
      <c r="H97" s="8">
        <v>1374</v>
      </c>
      <c r="I97" s="8">
        <f t="shared" si="20"/>
        <v>3.6157894736842104</v>
      </c>
      <c r="J97" s="8">
        <f t="shared" si="21"/>
        <v>1.8078947368421052</v>
      </c>
      <c r="K97" s="8">
        <v>234</v>
      </c>
      <c r="L97" s="8">
        <f t="shared" si="22"/>
        <v>0.61578947368421055</v>
      </c>
      <c r="M97" s="8">
        <f t="shared" si="23"/>
        <v>0.30789473684210528</v>
      </c>
      <c r="N97" s="8">
        <v>219</v>
      </c>
      <c r="O97" s="8">
        <f t="shared" si="24"/>
        <v>0.57631578947368423</v>
      </c>
      <c r="P97" s="8">
        <f t="shared" si="25"/>
        <v>0.28815789473684211</v>
      </c>
      <c r="Q97" s="8">
        <v>2.8</v>
      </c>
      <c r="R97" s="8">
        <f t="shared" si="26"/>
        <v>7.3684210526315788E-3</v>
      </c>
      <c r="S97" s="8">
        <f t="shared" si="27"/>
        <v>3.6842105263157894E-3</v>
      </c>
      <c r="T97" s="8">
        <v>4824</v>
      </c>
      <c r="U97" s="8">
        <f t="shared" si="15"/>
        <v>4.8239999999999998</v>
      </c>
      <c r="V97" s="5">
        <f t="shared" si="28"/>
        <v>12.694736842105263</v>
      </c>
      <c r="W97" s="5">
        <f t="shared" si="16"/>
        <v>1.2694736842105262E-2</v>
      </c>
      <c r="X97" s="5">
        <f t="shared" si="29"/>
        <v>6.3473684210526311E-3</v>
      </c>
    </row>
    <row r="98" spans="1:24" ht="15" customHeight="1" x14ac:dyDescent="0.15">
      <c r="A98" s="7" t="s">
        <v>727</v>
      </c>
      <c r="B98" s="8">
        <v>3750</v>
      </c>
      <c r="C98" s="8">
        <f t="shared" si="17"/>
        <v>9.8684210526315788</v>
      </c>
      <c r="D98" s="9" t="s">
        <v>816</v>
      </c>
      <c r="E98" s="8">
        <v>9626</v>
      </c>
      <c r="F98" s="8">
        <f t="shared" si="18"/>
        <v>25.331578947368421</v>
      </c>
      <c r="G98" s="8">
        <f t="shared" si="19"/>
        <v>12.66578947368421</v>
      </c>
      <c r="H98" s="8">
        <v>1909</v>
      </c>
      <c r="I98" s="8">
        <f t="shared" si="20"/>
        <v>5.0236842105263158</v>
      </c>
      <c r="J98" s="8">
        <f t="shared" si="21"/>
        <v>2.5118421052631579</v>
      </c>
      <c r="K98" s="8">
        <v>338</v>
      </c>
      <c r="L98" s="8">
        <f t="shared" si="22"/>
        <v>0.88947368421052631</v>
      </c>
      <c r="M98" s="8">
        <f t="shared" si="23"/>
        <v>0.44473684210526315</v>
      </c>
      <c r="N98" s="8">
        <v>71</v>
      </c>
      <c r="O98" s="8">
        <f t="shared" si="24"/>
        <v>0.18684210526315789</v>
      </c>
      <c r="P98" s="8">
        <f t="shared" si="25"/>
        <v>9.3421052631578946E-2</v>
      </c>
      <c r="Q98" s="8">
        <v>2.4</v>
      </c>
      <c r="R98" s="8">
        <f t="shared" si="26"/>
        <v>6.3157894736842104E-3</v>
      </c>
      <c r="S98" s="8">
        <f t="shared" si="27"/>
        <v>3.1578947368421052E-3</v>
      </c>
      <c r="T98" s="8">
        <v>2501</v>
      </c>
      <c r="U98" s="8">
        <f t="shared" si="15"/>
        <v>2.5009999999999999</v>
      </c>
      <c r="V98" s="5">
        <f t="shared" si="28"/>
        <v>6.5815789473684214</v>
      </c>
      <c r="W98" s="5">
        <f t="shared" si="16"/>
        <v>6.5815789473684218E-3</v>
      </c>
      <c r="X98" s="5">
        <f t="shared" si="29"/>
        <v>3.2907894736842109E-3</v>
      </c>
    </row>
    <row r="99" spans="1:24" ht="15" customHeight="1" x14ac:dyDescent="0.15">
      <c r="A99" s="7" t="s">
        <v>728</v>
      </c>
      <c r="B99" s="8">
        <v>9120</v>
      </c>
      <c r="C99" s="8">
        <f t="shared" si="17"/>
        <v>24</v>
      </c>
      <c r="D99" s="9" t="s">
        <v>729</v>
      </c>
      <c r="E99" s="8">
        <v>22658</v>
      </c>
      <c r="F99" s="8">
        <f t="shared" si="18"/>
        <v>59.626315789473686</v>
      </c>
      <c r="G99" s="8">
        <f t="shared" si="19"/>
        <v>29.813157894736843</v>
      </c>
      <c r="H99" s="8">
        <v>4283</v>
      </c>
      <c r="I99" s="8">
        <f t="shared" si="20"/>
        <v>11.271052631578947</v>
      </c>
      <c r="J99" s="8">
        <f t="shared" si="21"/>
        <v>5.6355263157894733</v>
      </c>
      <c r="K99" s="8">
        <v>848</v>
      </c>
      <c r="L99" s="8">
        <f t="shared" si="22"/>
        <v>2.2315789473684209</v>
      </c>
      <c r="M99" s="8">
        <f t="shared" si="23"/>
        <v>1.1157894736842104</v>
      </c>
      <c r="N99" s="8">
        <v>237</v>
      </c>
      <c r="O99" s="8">
        <f t="shared" si="24"/>
        <v>0.62368421052631584</v>
      </c>
      <c r="P99" s="8">
        <f t="shared" si="25"/>
        <v>0.31184210526315792</v>
      </c>
      <c r="Q99" s="8">
        <v>8.8000000000000007</v>
      </c>
      <c r="R99" s="8">
        <f t="shared" si="26"/>
        <v>2.3157894736842106E-2</v>
      </c>
      <c r="S99" s="8">
        <f t="shared" si="27"/>
        <v>1.1578947368421053E-2</v>
      </c>
      <c r="T99" s="8">
        <v>6083</v>
      </c>
      <c r="U99" s="8">
        <f t="shared" si="15"/>
        <v>6.0830000000000002</v>
      </c>
      <c r="V99" s="5">
        <f t="shared" si="28"/>
        <v>16.007894736842104</v>
      </c>
      <c r="W99" s="5">
        <f t="shared" si="16"/>
        <v>1.6007894736842103E-2</v>
      </c>
      <c r="X99" s="5">
        <f t="shared" si="29"/>
        <v>8.0039473684210515E-3</v>
      </c>
    </row>
    <row r="100" spans="1:24" ht="15" customHeight="1" x14ac:dyDescent="0.15">
      <c r="A100" s="7" t="s">
        <v>515</v>
      </c>
      <c r="B100" s="8">
        <v>1080</v>
      </c>
      <c r="C100" s="8">
        <f t="shared" si="17"/>
        <v>2.8421052631578947</v>
      </c>
      <c r="D100" s="9" t="s">
        <v>730</v>
      </c>
      <c r="E100" s="8">
        <v>3016</v>
      </c>
      <c r="F100" s="8">
        <f t="shared" si="18"/>
        <v>7.9368421052631577</v>
      </c>
      <c r="G100" s="8">
        <f t="shared" si="19"/>
        <v>3.9684210526315788</v>
      </c>
      <c r="H100" s="8">
        <v>531</v>
      </c>
      <c r="I100" s="8">
        <f t="shared" si="20"/>
        <v>1.3973684210526316</v>
      </c>
      <c r="J100" s="8">
        <f t="shared" si="21"/>
        <v>0.6986842105263158</v>
      </c>
      <c r="K100" s="8">
        <v>84</v>
      </c>
      <c r="L100" s="8">
        <f t="shared" si="22"/>
        <v>0.22105263157894736</v>
      </c>
      <c r="M100" s="8">
        <f t="shared" si="23"/>
        <v>0.11052631578947368</v>
      </c>
      <c r="N100" s="8">
        <v>62</v>
      </c>
      <c r="O100" s="8">
        <f t="shared" si="24"/>
        <v>0.16315789473684211</v>
      </c>
      <c r="P100" s="8">
        <f t="shared" si="25"/>
        <v>8.1578947368421056E-2</v>
      </c>
      <c r="Q100" s="8">
        <v>1</v>
      </c>
      <c r="R100" s="8">
        <f t="shared" si="26"/>
        <v>2.631578947368421E-3</v>
      </c>
      <c r="S100" s="8">
        <f t="shared" si="27"/>
        <v>1.3157894736842105E-3</v>
      </c>
      <c r="T100" s="8">
        <v>0</v>
      </c>
      <c r="U100" s="8">
        <f t="shared" si="15"/>
        <v>0</v>
      </c>
      <c r="V100" s="5">
        <f t="shared" si="28"/>
        <v>0</v>
      </c>
      <c r="W100" s="5">
        <f t="shared" si="16"/>
        <v>0</v>
      </c>
      <c r="X100" s="5">
        <f t="shared" si="29"/>
        <v>0</v>
      </c>
    </row>
    <row r="101" spans="1:24" ht="15" customHeight="1" x14ac:dyDescent="0.15">
      <c r="A101" s="7" t="s">
        <v>731</v>
      </c>
      <c r="B101" s="8">
        <v>1700</v>
      </c>
      <c r="C101" s="8">
        <f t="shared" si="17"/>
        <v>4.4736842105263159</v>
      </c>
      <c r="D101" s="9" t="s">
        <v>732</v>
      </c>
      <c r="E101" s="8">
        <v>3724</v>
      </c>
      <c r="F101" s="8">
        <f t="shared" si="18"/>
        <v>9.8000000000000007</v>
      </c>
      <c r="G101" s="8">
        <f t="shared" si="19"/>
        <v>4.9000000000000004</v>
      </c>
      <c r="H101" s="8">
        <v>688</v>
      </c>
      <c r="I101" s="8">
        <f t="shared" si="20"/>
        <v>1.8105263157894738</v>
      </c>
      <c r="J101" s="8">
        <f t="shared" si="21"/>
        <v>0.90526315789473688</v>
      </c>
      <c r="K101" s="8">
        <v>170</v>
      </c>
      <c r="L101" s="8">
        <f t="shared" si="22"/>
        <v>0.44736842105263158</v>
      </c>
      <c r="M101" s="8">
        <f t="shared" si="23"/>
        <v>0.22368421052631579</v>
      </c>
      <c r="N101" s="8">
        <v>32.299999999999997</v>
      </c>
      <c r="O101" s="8">
        <f t="shared" si="24"/>
        <v>8.4999999999999992E-2</v>
      </c>
      <c r="P101" s="8">
        <f t="shared" si="25"/>
        <v>4.2499999999999996E-2</v>
      </c>
      <c r="Q101" s="8">
        <v>1.4</v>
      </c>
      <c r="R101" s="8">
        <f t="shared" si="26"/>
        <v>3.6842105263157894E-3</v>
      </c>
      <c r="S101" s="8">
        <f t="shared" si="27"/>
        <v>1.8421052631578947E-3</v>
      </c>
      <c r="T101" s="8">
        <v>2734</v>
      </c>
      <c r="U101" s="8">
        <f t="shared" si="15"/>
        <v>2.734</v>
      </c>
      <c r="V101" s="5">
        <f t="shared" si="28"/>
        <v>7.1947368421052635</v>
      </c>
      <c r="W101" s="5">
        <f t="shared" si="16"/>
        <v>7.1947368421052633E-3</v>
      </c>
      <c r="X101" s="5">
        <f t="shared" si="29"/>
        <v>3.5973684210526317E-3</v>
      </c>
    </row>
    <row r="102" spans="1:24" ht="15" customHeight="1" x14ac:dyDescent="0.15">
      <c r="A102" s="7" t="s">
        <v>519</v>
      </c>
      <c r="B102" s="8">
        <v>13500</v>
      </c>
      <c r="C102" s="8">
        <f t="shared" si="17"/>
        <v>35.526315789473685</v>
      </c>
      <c r="D102" s="9" t="s">
        <v>817</v>
      </c>
      <c r="E102" s="8">
        <v>36196</v>
      </c>
      <c r="F102" s="8">
        <f t="shared" si="18"/>
        <v>95.252631578947373</v>
      </c>
      <c r="G102" s="8">
        <f t="shared" si="19"/>
        <v>47.626315789473686</v>
      </c>
      <c r="H102" s="8">
        <v>7152</v>
      </c>
      <c r="I102" s="8">
        <f t="shared" si="20"/>
        <v>18.821052631578947</v>
      </c>
      <c r="J102" s="8">
        <f t="shared" si="21"/>
        <v>9.4105263157894736</v>
      </c>
      <c r="K102" s="8">
        <v>1350</v>
      </c>
      <c r="L102" s="8">
        <f t="shared" si="22"/>
        <v>3.5526315789473686</v>
      </c>
      <c r="M102" s="8">
        <f t="shared" si="23"/>
        <v>1.7763157894736843</v>
      </c>
      <c r="N102" s="8">
        <v>243</v>
      </c>
      <c r="O102" s="8">
        <f t="shared" si="24"/>
        <v>0.63947368421052631</v>
      </c>
      <c r="P102" s="8">
        <f t="shared" si="25"/>
        <v>0.31973684210526315</v>
      </c>
      <c r="Q102" s="8">
        <v>10.1</v>
      </c>
      <c r="R102" s="8">
        <f t="shared" si="26"/>
        <v>2.6578947368421053E-2</v>
      </c>
      <c r="S102" s="8">
        <f t="shared" si="27"/>
        <v>1.3289473684210526E-2</v>
      </c>
      <c r="T102" s="8">
        <v>9005</v>
      </c>
      <c r="U102" s="8">
        <f t="shared" si="15"/>
        <v>9.0050000000000008</v>
      </c>
      <c r="V102" s="5">
        <f t="shared" si="28"/>
        <v>23.69736842105263</v>
      </c>
      <c r="W102" s="5">
        <f t="shared" si="16"/>
        <v>2.369736842105263E-2</v>
      </c>
      <c r="X102" s="5">
        <f t="shared" si="29"/>
        <v>1.1848684210526315E-2</v>
      </c>
    </row>
    <row r="103" spans="1:24" ht="15" customHeight="1" x14ac:dyDescent="0.15">
      <c r="A103" s="7" t="s">
        <v>733</v>
      </c>
      <c r="B103" s="8">
        <v>3000</v>
      </c>
      <c r="C103" s="8">
        <f t="shared" si="17"/>
        <v>7.8947368421052628</v>
      </c>
      <c r="D103" s="9" t="s">
        <v>123</v>
      </c>
      <c r="E103" s="8">
        <v>7498</v>
      </c>
      <c r="F103" s="8">
        <f t="shared" si="18"/>
        <v>19.731578947368423</v>
      </c>
      <c r="G103" s="8">
        <f t="shared" si="19"/>
        <v>9.8657894736842113</v>
      </c>
      <c r="H103" s="8">
        <v>1514</v>
      </c>
      <c r="I103" s="8">
        <f t="shared" si="20"/>
        <v>3.9842105263157896</v>
      </c>
      <c r="J103" s="8">
        <f t="shared" si="21"/>
        <v>1.9921052631578948</v>
      </c>
      <c r="K103" s="8">
        <v>273</v>
      </c>
      <c r="L103" s="8">
        <f t="shared" si="22"/>
        <v>0.71842105263157896</v>
      </c>
      <c r="M103" s="8">
        <f t="shared" si="23"/>
        <v>0.35921052631578948</v>
      </c>
      <c r="N103" s="8">
        <v>39</v>
      </c>
      <c r="O103" s="8">
        <f t="shared" si="24"/>
        <v>0.10263157894736842</v>
      </c>
      <c r="P103" s="8">
        <f t="shared" si="25"/>
        <v>5.131578947368421E-2</v>
      </c>
      <c r="Q103" s="8">
        <v>2.8</v>
      </c>
      <c r="R103" s="8">
        <f t="shared" si="26"/>
        <v>7.3684210526315788E-3</v>
      </c>
      <c r="S103" s="8">
        <f t="shared" si="27"/>
        <v>3.6842105263157894E-3</v>
      </c>
      <c r="T103" s="8">
        <v>3093</v>
      </c>
      <c r="U103" s="8">
        <f t="shared" si="15"/>
        <v>3.093</v>
      </c>
      <c r="V103" s="5">
        <f t="shared" si="28"/>
        <v>8.1394736842105271</v>
      </c>
      <c r="W103" s="5">
        <f t="shared" si="16"/>
        <v>8.1394736842105263E-3</v>
      </c>
      <c r="X103" s="5">
        <f t="shared" si="29"/>
        <v>4.0697368421052631E-3</v>
      </c>
    </row>
    <row r="104" spans="1:24" ht="15" customHeight="1" x14ac:dyDescent="0.15">
      <c r="A104" s="7" t="s">
        <v>154</v>
      </c>
      <c r="B104" s="8">
        <v>1500</v>
      </c>
      <c r="C104" s="8">
        <f t="shared" si="17"/>
        <v>3.9473684210526314</v>
      </c>
      <c r="D104" s="9" t="s">
        <v>734</v>
      </c>
      <c r="E104" s="8">
        <v>4192</v>
      </c>
      <c r="F104" s="8">
        <f t="shared" si="18"/>
        <v>11.031578947368422</v>
      </c>
      <c r="G104" s="8">
        <f t="shared" si="19"/>
        <v>5.5157894736842108</v>
      </c>
      <c r="H104" s="8">
        <v>810</v>
      </c>
      <c r="I104" s="8">
        <f t="shared" si="20"/>
        <v>2.1315789473684212</v>
      </c>
      <c r="J104" s="8">
        <f t="shared" si="21"/>
        <v>1.0657894736842106</v>
      </c>
      <c r="K104" s="8">
        <v>176</v>
      </c>
      <c r="L104" s="8">
        <f t="shared" si="22"/>
        <v>0.4631578947368421</v>
      </c>
      <c r="M104" s="8">
        <f t="shared" si="23"/>
        <v>0.23157894736842105</v>
      </c>
      <c r="N104" s="8">
        <v>27.5</v>
      </c>
      <c r="O104" s="8">
        <f t="shared" si="24"/>
        <v>7.2368421052631582E-2</v>
      </c>
      <c r="P104" s="8">
        <f t="shared" si="25"/>
        <v>3.6184210526315791E-2</v>
      </c>
      <c r="Q104" s="8">
        <v>1.4</v>
      </c>
      <c r="R104" s="8">
        <f t="shared" si="26"/>
        <v>3.6842105263157894E-3</v>
      </c>
      <c r="S104" s="8">
        <f t="shared" si="27"/>
        <v>1.8421052631578947E-3</v>
      </c>
      <c r="T104" s="8">
        <v>1547</v>
      </c>
      <c r="U104" s="8">
        <f t="shared" si="15"/>
        <v>1.5469999999999999</v>
      </c>
      <c r="V104" s="5">
        <f t="shared" si="28"/>
        <v>4.0710526315789473</v>
      </c>
      <c r="W104" s="5">
        <f t="shared" si="16"/>
        <v>4.0710526315789475E-3</v>
      </c>
      <c r="X104" s="5">
        <f t="shared" si="29"/>
        <v>2.0355263157894737E-3</v>
      </c>
    </row>
    <row r="105" spans="1:24" ht="15" customHeight="1" x14ac:dyDescent="0.15">
      <c r="A105" s="7" t="s">
        <v>158</v>
      </c>
      <c r="B105" s="8">
        <v>4800</v>
      </c>
      <c r="C105" s="8">
        <f t="shared" si="17"/>
        <v>12.631578947368421</v>
      </c>
      <c r="D105" s="9" t="s">
        <v>282</v>
      </c>
      <c r="E105" s="8">
        <v>9788</v>
      </c>
      <c r="F105" s="8">
        <f t="shared" si="18"/>
        <v>25.757894736842104</v>
      </c>
      <c r="G105" s="8">
        <f t="shared" si="19"/>
        <v>12.878947368421052</v>
      </c>
      <c r="H105" s="8">
        <v>1852</v>
      </c>
      <c r="I105" s="8">
        <f t="shared" si="20"/>
        <v>4.8736842105263154</v>
      </c>
      <c r="J105" s="8">
        <f t="shared" si="21"/>
        <v>2.4368421052631577</v>
      </c>
      <c r="K105" s="8">
        <v>379</v>
      </c>
      <c r="L105" s="8">
        <f t="shared" si="22"/>
        <v>0.99736842105263157</v>
      </c>
      <c r="M105" s="8">
        <f t="shared" si="23"/>
        <v>0.49868421052631579</v>
      </c>
      <c r="N105" s="8">
        <v>96</v>
      </c>
      <c r="O105" s="8">
        <f t="shared" si="24"/>
        <v>0.25263157894736843</v>
      </c>
      <c r="P105" s="8">
        <f t="shared" si="25"/>
        <v>0.12631578947368421</v>
      </c>
      <c r="Q105" s="8">
        <v>4.5</v>
      </c>
      <c r="R105" s="8">
        <f t="shared" si="26"/>
        <v>1.1842105263157895E-2</v>
      </c>
      <c r="S105" s="8">
        <f t="shared" si="27"/>
        <v>5.9210526315789476E-3</v>
      </c>
      <c r="T105" s="8">
        <v>4949</v>
      </c>
      <c r="U105" s="8">
        <f t="shared" si="15"/>
        <v>4.9489999999999998</v>
      </c>
      <c r="V105" s="5">
        <f t="shared" si="28"/>
        <v>13.023684210526316</v>
      </c>
      <c r="W105" s="5">
        <f t="shared" si="16"/>
        <v>1.3023684210526316E-2</v>
      </c>
      <c r="X105" s="5">
        <f t="shared" si="29"/>
        <v>6.5118421052631579E-3</v>
      </c>
    </row>
    <row r="106" spans="1:24" s="12" customFormat="1" ht="15" customHeight="1" x14ac:dyDescent="0.2">
      <c r="A106" s="10"/>
      <c r="B106" s="10"/>
      <c r="C106" s="7"/>
      <c r="D106" s="11" t="s">
        <v>11</v>
      </c>
      <c r="E106" s="7">
        <v>113280</v>
      </c>
      <c r="F106" s="7">
        <f t="shared" si="18"/>
        <v>298.10526315789474</v>
      </c>
      <c r="G106" s="7">
        <f t="shared" si="19"/>
        <v>149.05263157894737</v>
      </c>
      <c r="H106" s="7">
        <v>21703</v>
      </c>
      <c r="I106" s="7">
        <f t="shared" si="20"/>
        <v>57.113157894736844</v>
      </c>
      <c r="J106" s="7">
        <f t="shared" si="21"/>
        <v>28.556578947368422</v>
      </c>
      <c r="K106" s="7">
        <v>4050</v>
      </c>
      <c r="L106" s="7">
        <f t="shared" si="22"/>
        <v>10.657894736842104</v>
      </c>
      <c r="M106" s="7">
        <f t="shared" si="23"/>
        <v>5.3289473684210522</v>
      </c>
      <c r="N106" s="7">
        <v>1141</v>
      </c>
      <c r="O106" s="7">
        <f t="shared" si="24"/>
        <v>3.0026315789473683</v>
      </c>
      <c r="P106" s="7">
        <f t="shared" si="25"/>
        <v>1.5013157894736842</v>
      </c>
      <c r="Q106" s="7">
        <v>37.200000000000003</v>
      </c>
      <c r="R106" s="7">
        <f t="shared" si="26"/>
        <v>9.789473684210527E-2</v>
      </c>
      <c r="S106" s="7">
        <f t="shared" si="27"/>
        <v>4.8947368421052635E-2</v>
      </c>
      <c r="T106" s="7">
        <v>36736</v>
      </c>
      <c r="U106" s="7">
        <f t="shared" si="15"/>
        <v>36.735999999999997</v>
      </c>
      <c r="V106" s="12">
        <f t="shared" si="28"/>
        <v>96.673684210526318</v>
      </c>
      <c r="W106" s="12">
        <f t="shared" si="16"/>
        <v>9.6673684210526314E-2</v>
      </c>
      <c r="X106" s="12">
        <f t="shared" si="29"/>
        <v>4.8336842105263157E-2</v>
      </c>
    </row>
    <row r="107" spans="1:24" ht="15" customHeight="1" x14ac:dyDescent="0.2">
      <c r="A107" s="6" t="s">
        <v>895</v>
      </c>
      <c r="B107" s="3"/>
      <c r="C107" s="8"/>
      <c r="D107" s="4"/>
      <c r="E107" s="3"/>
      <c r="F107" s="8"/>
      <c r="G107" s="8"/>
      <c r="H107" s="3"/>
      <c r="I107" s="8"/>
      <c r="J107" s="8"/>
      <c r="K107" s="3"/>
      <c r="L107" s="8"/>
      <c r="M107" s="8"/>
      <c r="N107" s="3"/>
      <c r="O107" s="8"/>
      <c r="P107" s="8"/>
      <c r="Q107" s="3"/>
      <c r="R107" s="8"/>
      <c r="S107" s="8"/>
      <c r="T107" s="3"/>
      <c r="U107" s="8"/>
    </row>
    <row r="108" spans="1:24" ht="15" customHeight="1" x14ac:dyDescent="0.15">
      <c r="A108" s="7" t="s">
        <v>62</v>
      </c>
      <c r="B108" s="8">
        <v>3000</v>
      </c>
      <c r="C108" s="8">
        <f t="shared" si="17"/>
        <v>7.8947368421052628</v>
      </c>
      <c r="D108" s="9" t="s">
        <v>703</v>
      </c>
      <c r="E108" s="8">
        <v>1073</v>
      </c>
      <c r="F108" s="8">
        <f t="shared" si="18"/>
        <v>2.8236842105263156</v>
      </c>
      <c r="G108" s="8">
        <f t="shared" si="19"/>
        <v>1.4118421052631578</v>
      </c>
      <c r="H108" s="8">
        <v>134</v>
      </c>
      <c r="I108" s="8">
        <f t="shared" si="20"/>
        <v>0.35263157894736841</v>
      </c>
      <c r="J108" s="8">
        <f t="shared" si="21"/>
        <v>0.1763157894736842</v>
      </c>
      <c r="K108" s="8">
        <v>60</v>
      </c>
      <c r="L108" s="8">
        <f t="shared" si="22"/>
        <v>0.15789473684210525</v>
      </c>
      <c r="M108" s="8">
        <f t="shared" si="23"/>
        <v>7.8947368421052627E-2</v>
      </c>
      <c r="N108" s="8">
        <v>33</v>
      </c>
      <c r="O108" s="8">
        <f t="shared" si="24"/>
        <v>8.6842105263157901E-2</v>
      </c>
      <c r="P108" s="8">
        <f t="shared" si="25"/>
        <v>4.3421052631578951E-2</v>
      </c>
      <c r="Q108" s="8">
        <v>4.8</v>
      </c>
      <c r="R108" s="8">
        <f t="shared" si="26"/>
        <v>1.2631578947368421E-2</v>
      </c>
      <c r="S108" s="8">
        <f t="shared" si="27"/>
        <v>6.3157894736842104E-3</v>
      </c>
      <c r="T108" s="8">
        <v>2100</v>
      </c>
      <c r="U108" s="8">
        <f t="shared" si="15"/>
        <v>2.1</v>
      </c>
      <c r="V108" s="5">
        <f t="shared" si="28"/>
        <v>5.5263157894736841</v>
      </c>
      <c r="W108" s="5">
        <f t="shared" si="16"/>
        <v>5.5263157894736839E-3</v>
      </c>
      <c r="X108" s="5">
        <f t="shared" si="29"/>
        <v>2.7631578947368419E-3</v>
      </c>
    </row>
    <row r="109" spans="1:24" ht="15" customHeight="1" x14ac:dyDescent="0.15">
      <c r="A109" s="7" t="s">
        <v>64</v>
      </c>
      <c r="B109" s="8">
        <v>1500</v>
      </c>
      <c r="C109" s="8">
        <f t="shared" si="17"/>
        <v>3.9473684210526314</v>
      </c>
      <c r="D109" s="9" t="s">
        <v>704</v>
      </c>
      <c r="E109" s="8">
        <v>482</v>
      </c>
      <c r="F109" s="8">
        <f t="shared" si="18"/>
        <v>1.2684210526315789</v>
      </c>
      <c r="G109" s="8">
        <f t="shared" si="19"/>
        <v>0.63421052631578945</v>
      </c>
      <c r="H109" s="8">
        <v>67</v>
      </c>
      <c r="I109" s="8">
        <f t="shared" si="20"/>
        <v>0.1763157894736842</v>
      </c>
      <c r="J109" s="8">
        <f t="shared" si="21"/>
        <v>8.8157894736842102E-2</v>
      </c>
      <c r="K109" s="8">
        <v>33</v>
      </c>
      <c r="L109" s="8">
        <f t="shared" si="22"/>
        <v>8.6842105263157901E-2</v>
      </c>
      <c r="M109" s="8">
        <f t="shared" si="23"/>
        <v>4.3421052631578951E-2</v>
      </c>
      <c r="N109" s="8">
        <v>9</v>
      </c>
      <c r="O109" s="8">
        <f t="shared" si="24"/>
        <v>2.368421052631579E-2</v>
      </c>
      <c r="P109" s="8">
        <f t="shared" si="25"/>
        <v>1.1842105263157895E-2</v>
      </c>
      <c r="Q109" s="8">
        <v>2.4</v>
      </c>
      <c r="R109" s="8">
        <f t="shared" si="26"/>
        <v>6.3157894736842104E-3</v>
      </c>
      <c r="S109" s="8">
        <f t="shared" si="27"/>
        <v>3.1578947368421052E-3</v>
      </c>
      <c r="T109" s="8">
        <v>1050</v>
      </c>
      <c r="U109" s="8">
        <f t="shared" si="15"/>
        <v>1.05</v>
      </c>
      <c r="V109" s="5">
        <f t="shared" si="28"/>
        <v>2.763157894736842</v>
      </c>
      <c r="W109" s="5">
        <f t="shared" si="16"/>
        <v>2.7631578947368419E-3</v>
      </c>
      <c r="X109" s="5">
        <f t="shared" si="29"/>
        <v>1.381578947368421E-3</v>
      </c>
    </row>
    <row r="110" spans="1:24" s="12" customFormat="1" ht="15" customHeight="1" x14ac:dyDescent="0.2">
      <c r="A110" s="10"/>
      <c r="B110" s="10"/>
      <c r="C110" s="8"/>
      <c r="D110" s="11" t="s">
        <v>11</v>
      </c>
      <c r="E110" s="7">
        <v>1555</v>
      </c>
      <c r="F110" s="8">
        <f t="shared" si="18"/>
        <v>4.0921052631578947</v>
      </c>
      <c r="G110" s="8">
        <f t="shared" si="19"/>
        <v>2.0460526315789473</v>
      </c>
      <c r="H110" s="7">
        <v>201</v>
      </c>
      <c r="I110" s="8">
        <f t="shared" si="20"/>
        <v>0.52894736842105261</v>
      </c>
      <c r="J110" s="8">
        <f t="shared" si="21"/>
        <v>0.26447368421052631</v>
      </c>
      <c r="K110" s="7">
        <v>93</v>
      </c>
      <c r="L110" s="8">
        <f t="shared" si="22"/>
        <v>0.24473684210526317</v>
      </c>
      <c r="M110" s="8">
        <f t="shared" si="23"/>
        <v>0.12236842105263158</v>
      </c>
      <c r="N110" s="7">
        <v>42</v>
      </c>
      <c r="O110" s="8">
        <f t="shared" si="24"/>
        <v>0.11052631578947368</v>
      </c>
      <c r="P110" s="8">
        <f t="shared" si="25"/>
        <v>5.526315789473684E-2</v>
      </c>
      <c r="Q110" s="7">
        <v>7.2</v>
      </c>
      <c r="R110" s="8">
        <f t="shared" si="26"/>
        <v>1.8947368421052633E-2</v>
      </c>
      <c r="S110" s="8">
        <f t="shared" si="27"/>
        <v>9.4736842105263164E-3</v>
      </c>
      <c r="T110" s="7">
        <v>3150</v>
      </c>
      <c r="U110" s="8">
        <f t="shared" si="15"/>
        <v>3.15</v>
      </c>
      <c r="V110" s="5">
        <f t="shared" si="28"/>
        <v>8.2894736842105257</v>
      </c>
      <c r="W110" s="5">
        <f t="shared" si="16"/>
        <v>8.2894736842105254E-3</v>
      </c>
      <c r="X110" s="5">
        <f t="shared" si="29"/>
        <v>4.1447368421052627E-3</v>
      </c>
    </row>
    <row r="111" spans="1:24" ht="15" customHeight="1" x14ac:dyDescent="0.2">
      <c r="A111" s="6" t="s">
        <v>868</v>
      </c>
      <c r="B111" s="3"/>
      <c r="C111" s="8"/>
      <c r="D111" s="4"/>
      <c r="E111" s="3"/>
      <c r="F111" s="8"/>
      <c r="G111" s="8"/>
      <c r="H111" s="3"/>
      <c r="I111" s="8"/>
      <c r="J111" s="8"/>
      <c r="K111" s="3"/>
      <c r="L111" s="8"/>
      <c r="M111" s="8"/>
      <c r="N111" s="3"/>
      <c r="O111" s="8"/>
      <c r="P111" s="8"/>
      <c r="Q111" s="3"/>
      <c r="R111" s="8"/>
      <c r="S111" s="8"/>
      <c r="T111" s="3"/>
      <c r="U111" s="8"/>
    </row>
    <row r="112" spans="1:24" s="12" customFormat="1" ht="15" customHeight="1" x14ac:dyDescent="0.2">
      <c r="A112" s="10"/>
      <c r="B112" s="10"/>
      <c r="C112" s="7"/>
      <c r="D112" s="11" t="s">
        <v>11</v>
      </c>
      <c r="E112" s="10">
        <v>0</v>
      </c>
      <c r="F112" s="7">
        <v>0</v>
      </c>
      <c r="G112" s="7">
        <v>0</v>
      </c>
      <c r="H112" s="10">
        <v>0</v>
      </c>
      <c r="I112" s="7">
        <v>0</v>
      </c>
      <c r="J112" s="7">
        <v>0</v>
      </c>
      <c r="K112" s="10">
        <v>0</v>
      </c>
      <c r="L112" s="7">
        <v>0</v>
      </c>
      <c r="M112" s="7">
        <v>0</v>
      </c>
      <c r="N112" s="10">
        <v>0</v>
      </c>
      <c r="O112" s="7">
        <v>0</v>
      </c>
      <c r="P112" s="7">
        <v>0</v>
      </c>
      <c r="Q112" s="10">
        <v>0</v>
      </c>
      <c r="R112" s="7">
        <v>0</v>
      </c>
      <c r="S112" s="7">
        <v>0</v>
      </c>
      <c r="T112" s="10">
        <v>0</v>
      </c>
      <c r="U112" s="7">
        <v>0</v>
      </c>
      <c r="V112" s="12">
        <v>0</v>
      </c>
      <c r="W112" s="12">
        <v>0</v>
      </c>
      <c r="X112" s="12">
        <v>0</v>
      </c>
    </row>
    <row r="113" spans="1:24" ht="15" customHeight="1" x14ac:dyDescent="0.2">
      <c r="A113" s="6" t="s">
        <v>869</v>
      </c>
      <c r="B113" s="3"/>
      <c r="C113" s="8"/>
      <c r="D113" s="4"/>
      <c r="E113" s="3"/>
      <c r="F113" s="8"/>
      <c r="G113" s="8"/>
      <c r="H113" s="3"/>
      <c r="I113" s="8"/>
      <c r="J113" s="8"/>
      <c r="K113" s="3"/>
      <c r="L113" s="8"/>
      <c r="M113" s="8"/>
      <c r="N113" s="3"/>
      <c r="O113" s="8"/>
      <c r="P113" s="8"/>
      <c r="Q113" s="3"/>
      <c r="R113" s="8"/>
      <c r="S113" s="8"/>
      <c r="T113" s="3"/>
      <c r="U113" s="8"/>
    </row>
    <row r="114" spans="1:24" s="12" customFormat="1" ht="15" customHeight="1" x14ac:dyDescent="0.2">
      <c r="A114" s="10"/>
      <c r="B114" s="10"/>
      <c r="C114" s="7"/>
      <c r="D114" s="11" t="s">
        <v>11</v>
      </c>
      <c r="E114" s="10">
        <v>0</v>
      </c>
      <c r="F114" s="7">
        <f t="shared" si="18"/>
        <v>0</v>
      </c>
      <c r="G114" s="7">
        <f t="shared" si="19"/>
        <v>0</v>
      </c>
      <c r="H114" s="10">
        <v>0</v>
      </c>
      <c r="I114" s="7">
        <f t="shared" si="20"/>
        <v>0</v>
      </c>
      <c r="J114" s="7">
        <f t="shared" si="21"/>
        <v>0</v>
      </c>
      <c r="K114" s="10">
        <v>0</v>
      </c>
      <c r="L114" s="7">
        <f t="shared" si="22"/>
        <v>0</v>
      </c>
      <c r="M114" s="7">
        <f t="shared" si="23"/>
        <v>0</v>
      </c>
      <c r="N114" s="10">
        <v>0</v>
      </c>
      <c r="O114" s="7">
        <f t="shared" si="24"/>
        <v>0</v>
      </c>
      <c r="P114" s="7">
        <f t="shared" si="25"/>
        <v>0</v>
      </c>
      <c r="Q114" s="10">
        <v>0</v>
      </c>
      <c r="R114" s="7">
        <f t="shared" si="26"/>
        <v>0</v>
      </c>
      <c r="S114" s="7">
        <f t="shared" si="27"/>
        <v>0</v>
      </c>
      <c r="T114" s="10">
        <v>0</v>
      </c>
      <c r="U114" s="7">
        <f t="shared" si="15"/>
        <v>0</v>
      </c>
      <c r="V114" s="12">
        <f t="shared" si="28"/>
        <v>0</v>
      </c>
      <c r="W114" s="12">
        <f t="shared" si="16"/>
        <v>0</v>
      </c>
      <c r="X114" s="12">
        <f t="shared" si="29"/>
        <v>0</v>
      </c>
    </row>
    <row r="115" spans="1:24" ht="15" customHeight="1" x14ac:dyDescent="0.2">
      <c r="A115" s="6" t="s">
        <v>870</v>
      </c>
      <c r="B115" s="3"/>
      <c r="C115" s="8"/>
      <c r="D115" s="4"/>
      <c r="E115" s="3"/>
      <c r="F115" s="8"/>
      <c r="G115" s="8"/>
      <c r="H115" s="3"/>
      <c r="I115" s="8"/>
      <c r="J115" s="8"/>
      <c r="K115" s="3"/>
      <c r="L115" s="8"/>
      <c r="M115" s="8"/>
      <c r="N115" s="3"/>
      <c r="O115" s="8"/>
      <c r="P115" s="8"/>
      <c r="Q115" s="3"/>
      <c r="R115" s="8"/>
      <c r="S115" s="8"/>
      <c r="T115" s="3"/>
      <c r="U115" s="8"/>
    </row>
    <row r="116" spans="1:24" ht="15" customHeight="1" x14ac:dyDescent="0.15">
      <c r="A116" s="7" t="s">
        <v>182</v>
      </c>
      <c r="B116" s="8">
        <v>750</v>
      </c>
      <c r="C116" s="8">
        <f t="shared" si="17"/>
        <v>1.9736842105263157</v>
      </c>
      <c r="D116" s="9" t="s">
        <v>768</v>
      </c>
      <c r="E116" s="8">
        <v>6743</v>
      </c>
      <c r="F116" s="8">
        <f t="shared" si="18"/>
        <v>17.744736842105262</v>
      </c>
      <c r="G116" s="8">
        <f t="shared" si="19"/>
        <v>8.8723684210526308</v>
      </c>
      <c r="H116" s="8">
        <v>0</v>
      </c>
      <c r="I116" s="8">
        <f t="shared" si="20"/>
        <v>0</v>
      </c>
      <c r="J116" s="8">
        <f t="shared" si="21"/>
        <v>0</v>
      </c>
      <c r="K116" s="8">
        <v>0</v>
      </c>
      <c r="L116" s="8">
        <f t="shared" si="22"/>
        <v>0</v>
      </c>
      <c r="M116" s="8">
        <f t="shared" si="23"/>
        <v>0</v>
      </c>
      <c r="N116" s="8">
        <v>749</v>
      </c>
      <c r="O116" s="8">
        <f t="shared" si="24"/>
        <v>1.9710526315789474</v>
      </c>
      <c r="P116" s="8">
        <f t="shared" si="25"/>
        <v>0.98552631578947369</v>
      </c>
      <c r="Q116" s="8">
        <v>2.5</v>
      </c>
      <c r="R116" s="8">
        <f t="shared" si="26"/>
        <v>6.5789473684210523E-3</v>
      </c>
      <c r="S116" s="8">
        <f t="shared" si="27"/>
        <v>3.2894736842105261E-3</v>
      </c>
      <c r="T116" s="8">
        <v>10812</v>
      </c>
      <c r="U116" s="8">
        <f t="shared" si="15"/>
        <v>10.811999999999999</v>
      </c>
      <c r="V116" s="5">
        <f t="shared" si="28"/>
        <v>28.452631578947368</v>
      </c>
      <c r="W116" s="5">
        <f t="shared" si="16"/>
        <v>2.8452631578947368E-2</v>
      </c>
      <c r="X116" s="5">
        <f t="shared" si="29"/>
        <v>1.4226315789473684E-2</v>
      </c>
    </row>
    <row r="117" spans="1:24" s="12" customFormat="1" ht="15" customHeight="1" x14ac:dyDescent="0.2">
      <c r="A117" s="10"/>
      <c r="B117" s="10"/>
      <c r="C117" s="8"/>
      <c r="D117" s="11" t="s">
        <v>11</v>
      </c>
      <c r="E117" s="7">
        <v>6743</v>
      </c>
      <c r="F117" s="8">
        <f t="shared" si="18"/>
        <v>17.744736842105262</v>
      </c>
      <c r="G117" s="8">
        <f t="shared" si="19"/>
        <v>8.8723684210526308</v>
      </c>
      <c r="H117" s="7">
        <v>0</v>
      </c>
      <c r="I117" s="8">
        <f t="shared" si="20"/>
        <v>0</v>
      </c>
      <c r="J117" s="8">
        <f t="shared" si="21"/>
        <v>0</v>
      </c>
      <c r="K117" s="7">
        <v>0</v>
      </c>
      <c r="L117" s="8">
        <f t="shared" si="22"/>
        <v>0</v>
      </c>
      <c r="M117" s="8">
        <f t="shared" si="23"/>
        <v>0</v>
      </c>
      <c r="N117" s="7">
        <v>749</v>
      </c>
      <c r="O117" s="8">
        <f t="shared" si="24"/>
        <v>1.9710526315789474</v>
      </c>
      <c r="P117" s="8">
        <f t="shared" si="25"/>
        <v>0.98552631578947369</v>
      </c>
      <c r="Q117" s="7">
        <v>2.5</v>
      </c>
      <c r="R117" s="8">
        <f t="shared" si="26"/>
        <v>6.5789473684210523E-3</v>
      </c>
      <c r="S117" s="8">
        <f t="shared" si="27"/>
        <v>3.2894736842105261E-3</v>
      </c>
      <c r="T117" s="7">
        <v>10812</v>
      </c>
      <c r="U117" s="8">
        <f t="shared" si="15"/>
        <v>10.811999999999999</v>
      </c>
      <c r="V117" s="5">
        <f t="shared" si="28"/>
        <v>28.452631578947368</v>
      </c>
      <c r="W117" s="5">
        <f t="shared" si="16"/>
        <v>2.8452631578947368E-2</v>
      </c>
      <c r="X117" s="5">
        <f t="shared" si="29"/>
        <v>1.4226315789473684E-2</v>
      </c>
    </row>
    <row r="118" spans="1:24" ht="15" customHeight="1" x14ac:dyDescent="0.2">
      <c r="A118" s="6" t="s">
        <v>871</v>
      </c>
      <c r="B118" s="3"/>
      <c r="C118" s="8"/>
      <c r="D118" s="4"/>
      <c r="E118" s="3"/>
      <c r="F118" s="8"/>
      <c r="G118" s="8"/>
      <c r="H118" s="3"/>
      <c r="I118" s="8"/>
      <c r="J118" s="8"/>
      <c r="K118" s="3"/>
      <c r="L118" s="8"/>
      <c r="M118" s="8"/>
      <c r="N118" s="3"/>
      <c r="O118" s="8"/>
      <c r="P118" s="8"/>
      <c r="Q118" s="3"/>
      <c r="R118" s="8"/>
      <c r="S118" s="8"/>
      <c r="T118" s="3"/>
      <c r="U118" s="8"/>
    </row>
    <row r="119" spans="1:24" ht="15" customHeight="1" x14ac:dyDescent="0.15">
      <c r="A119" s="7" t="s">
        <v>785</v>
      </c>
      <c r="B119" s="8">
        <v>6000</v>
      </c>
      <c r="C119" s="8">
        <f t="shared" si="17"/>
        <v>15.789473684210526</v>
      </c>
      <c r="D119" s="9" t="s">
        <v>661</v>
      </c>
      <c r="E119" s="8">
        <v>53946</v>
      </c>
      <c r="F119" s="8">
        <f t="shared" si="18"/>
        <v>141.96315789473684</v>
      </c>
      <c r="G119" s="8">
        <f t="shared" si="19"/>
        <v>70.981578947368419</v>
      </c>
      <c r="H119" s="8">
        <v>0</v>
      </c>
      <c r="I119" s="8">
        <f t="shared" si="20"/>
        <v>0</v>
      </c>
      <c r="J119" s="8">
        <f t="shared" si="21"/>
        <v>0</v>
      </c>
      <c r="K119" s="8">
        <v>0</v>
      </c>
      <c r="L119" s="8">
        <f t="shared" si="22"/>
        <v>0</v>
      </c>
      <c r="M119" s="8">
        <f t="shared" si="23"/>
        <v>0</v>
      </c>
      <c r="N119" s="8">
        <v>5994</v>
      </c>
      <c r="O119" s="8">
        <f t="shared" si="24"/>
        <v>15.773684210526316</v>
      </c>
      <c r="P119" s="8">
        <f t="shared" si="25"/>
        <v>7.8868421052631579</v>
      </c>
      <c r="Q119" s="8">
        <v>2.4</v>
      </c>
      <c r="R119" s="8">
        <f t="shared" si="26"/>
        <v>6.3157894736842104E-3</v>
      </c>
      <c r="S119" s="8">
        <f t="shared" si="27"/>
        <v>3.1578947368421052E-3</v>
      </c>
      <c r="T119" s="8">
        <v>25806</v>
      </c>
      <c r="U119" s="8">
        <f t="shared" si="15"/>
        <v>25.806000000000001</v>
      </c>
      <c r="V119" s="5">
        <f t="shared" si="28"/>
        <v>67.910526315789468</v>
      </c>
      <c r="W119" s="5">
        <f t="shared" si="16"/>
        <v>6.7910526315789463E-2</v>
      </c>
      <c r="X119" s="5">
        <f t="shared" si="29"/>
        <v>3.3955263157894731E-2</v>
      </c>
    </row>
    <row r="120" spans="1:24" s="12" customFormat="1" ht="15" customHeight="1" x14ac:dyDescent="0.2">
      <c r="A120" s="10"/>
      <c r="B120" s="10"/>
      <c r="C120" s="7"/>
      <c r="D120" s="11" t="s">
        <v>11</v>
      </c>
      <c r="E120" s="7">
        <v>53946</v>
      </c>
      <c r="F120" s="7">
        <f t="shared" si="18"/>
        <v>141.96315789473684</v>
      </c>
      <c r="G120" s="7">
        <f t="shared" si="19"/>
        <v>70.981578947368419</v>
      </c>
      <c r="H120" s="7">
        <v>0</v>
      </c>
      <c r="I120" s="7">
        <f t="shared" si="20"/>
        <v>0</v>
      </c>
      <c r="J120" s="7">
        <f t="shared" si="21"/>
        <v>0</v>
      </c>
      <c r="K120" s="7">
        <v>0</v>
      </c>
      <c r="L120" s="7">
        <f t="shared" si="22"/>
        <v>0</v>
      </c>
      <c r="M120" s="7">
        <f t="shared" si="23"/>
        <v>0</v>
      </c>
      <c r="N120" s="7">
        <v>5994</v>
      </c>
      <c r="O120" s="7">
        <f t="shared" si="24"/>
        <v>15.773684210526316</v>
      </c>
      <c r="P120" s="7">
        <f t="shared" si="25"/>
        <v>7.8868421052631579</v>
      </c>
      <c r="Q120" s="7">
        <v>2.4</v>
      </c>
      <c r="R120" s="7">
        <f t="shared" si="26"/>
        <v>6.3157894736842104E-3</v>
      </c>
      <c r="S120" s="7">
        <f t="shared" si="27"/>
        <v>3.1578947368421052E-3</v>
      </c>
      <c r="T120" s="7">
        <v>25806</v>
      </c>
      <c r="U120" s="7">
        <f t="shared" si="15"/>
        <v>25.806000000000001</v>
      </c>
      <c r="V120" s="12">
        <f t="shared" si="28"/>
        <v>67.910526315789468</v>
      </c>
      <c r="W120" s="12">
        <f t="shared" si="16"/>
        <v>6.7910526315789463E-2</v>
      </c>
      <c r="X120" s="12">
        <f t="shared" si="29"/>
        <v>3.3955263157894731E-2</v>
      </c>
    </row>
    <row r="121" spans="1:24" ht="15" customHeight="1" x14ac:dyDescent="0.2">
      <c r="A121" s="6" t="s">
        <v>872</v>
      </c>
      <c r="B121" s="3"/>
      <c r="C121" s="8"/>
      <c r="D121" s="4"/>
      <c r="E121" s="3"/>
      <c r="F121" s="8"/>
      <c r="G121" s="8"/>
      <c r="H121" s="3"/>
      <c r="I121" s="8"/>
      <c r="J121" s="8"/>
      <c r="K121" s="3"/>
      <c r="L121" s="8"/>
      <c r="M121" s="8"/>
      <c r="N121" s="3"/>
      <c r="O121" s="8"/>
      <c r="P121" s="8"/>
      <c r="Q121" s="3"/>
      <c r="R121" s="8"/>
      <c r="S121" s="8"/>
      <c r="T121" s="3"/>
      <c r="U121" s="8"/>
    </row>
    <row r="122" spans="1:24" s="12" customFormat="1" ht="15" customHeight="1" x14ac:dyDescent="0.2">
      <c r="A122" s="10"/>
      <c r="B122" s="10"/>
      <c r="C122" s="7"/>
      <c r="D122" s="11" t="s">
        <v>11</v>
      </c>
      <c r="E122" s="10">
        <v>0</v>
      </c>
      <c r="F122" s="7">
        <f t="shared" si="18"/>
        <v>0</v>
      </c>
      <c r="G122" s="7">
        <f t="shared" si="19"/>
        <v>0</v>
      </c>
      <c r="H122" s="10">
        <v>0</v>
      </c>
      <c r="I122" s="7">
        <f t="shared" si="20"/>
        <v>0</v>
      </c>
      <c r="J122" s="7">
        <f t="shared" si="21"/>
        <v>0</v>
      </c>
      <c r="K122" s="10">
        <v>0</v>
      </c>
      <c r="L122" s="7">
        <f t="shared" si="22"/>
        <v>0</v>
      </c>
      <c r="M122" s="7">
        <f t="shared" si="23"/>
        <v>0</v>
      </c>
      <c r="N122" s="10">
        <v>0</v>
      </c>
      <c r="O122" s="7">
        <f t="shared" si="24"/>
        <v>0</v>
      </c>
      <c r="P122" s="7">
        <f t="shared" si="25"/>
        <v>0</v>
      </c>
      <c r="Q122" s="10">
        <v>0</v>
      </c>
      <c r="R122" s="7">
        <f t="shared" si="26"/>
        <v>0</v>
      </c>
      <c r="S122" s="7">
        <f t="shared" si="27"/>
        <v>0</v>
      </c>
      <c r="T122" s="10">
        <v>0</v>
      </c>
      <c r="U122" s="7">
        <f t="shared" si="15"/>
        <v>0</v>
      </c>
      <c r="V122" s="12">
        <f t="shared" si="28"/>
        <v>0</v>
      </c>
      <c r="W122" s="12">
        <f t="shared" si="16"/>
        <v>0</v>
      </c>
      <c r="X122" s="12">
        <f t="shared" si="29"/>
        <v>0</v>
      </c>
    </row>
    <row r="123" spans="1:24" ht="15" customHeight="1" x14ac:dyDescent="0.2">
      <c r="A123" s="6" t="s">
        <v>873</v>
      </c>
      <c r="B123" s="3"/>
      <c r="C123" s="8"/>
      <c r="D123" s="4"/>
      <c r="E123" s="3"/>
      <c r="F123" s="8"/>
      <c r="G123" s="8"/>
      <c r="H123" s="3"/>
      <c r="I123" s="8"/>
      <c r="J123" s="8"/>
      <c r="K123" s="3"/>
      <c r="L123" s="8"/>
      <c r="M123" s="8"/>
      <c r="N123" s="3"/>
      <c r="O123" s="8"/>
      <c r="P123" s="8"/>
      <c r="Q123" s="3"/>
      <c r="R123" s="8"/>
      <c r="S123" s="8"/>
      <c r="T123" s="3"/>
      <c r="U123" s="8"/>
    </row>
    <row r="124" spans="1:24" ht="15" customHeight="1" x14ac:dyDescent="0.15">
      <c r="A124" s="7" t="s">
        <v>659</v>
      </c>
      <c r="B124" s="8">
        <v>300</v>
      </c>
      <c r="C124" s="8">
        <f t="shared" si="17"/>
        <v>0.78947368421052633</v>
      </c>
      <c r="D124" s="9" t="s">
        <v>784</v>
      </c>
      <c r="E124" s="8">
        <v>2694</v>
      </c>
      <c r="F124" s="8">
        <f t="shared" si="18"/>
        <v>7.0894736842105264</v>
      </c>
      <c r="G124" s="8">
        <f t="shared" si="19"/>
        <v>3.5447368421052632</v>
      </c>
      <c r="H124" s="8">
        <v>0</v>
      </c>
      <c r="I124" s="8">
        <f t="shared" si="20"/>
        <v>0</v>
      </c>
      <c r="J124" s="8">
        <f t="shared" si="21"/>
        <v>0</v>
      </c>
      <c r="K124" s="8">
        <v>0.6</v>
      </c>
      <c r="L124" s="8">
        <f t="shared" si="22"/>
        <v>1.5789473684210526E-3</v>
      </c>
      <c r="M124" s="8">
        <f t="shared" si="23"/>
        <v>7.894736842105263E-4</v>
      </c>
      <c r="N124" s="8">
        <v>299</v>
      </c>
      <c r="O124" s="8">
        <f t="shared" si="24"/>
        <v>0.7868421052631579</v>
      </c>
      <c r="P124" s="8">
        <f t="shared" si="25"/>
        <v>0.39342105263157895</v>
      </c>
      <c r="Q124" s="8">
        <v>0.6492</v>
      </c>
      <c r="R124" s="8">
        <f t="shared" si="26"/>
        <v>1.7084210526315789E-3</v>
      </c>
      <c r="S124" s="8">
        <f t="shared" si="27"/>
        <v>8.5421052631578945E-4</v>
      </c>
      <c r="T124" s="8">
        <v>6538</v>
      </c>
      <c r="U124" s="8">
        <f t="shared" si="15"/>
        <v>6.5380000000000003</v>
      </c>
      <c r="V124" s="5">
        <f t="shared" si="28"/>
        <v>17.205263157894738</v>
      </c>
      <c r="W124" s="5">
        <f t="shared" si="16"/>
        <v>1.7205263157894737E-2</v>
      </c>
      <c r="X124" s="5">
        <f t="shared" si="29"/>
        <v>8.6026315789473687E-3</v>
      </c>
    </row>
    <row r="125" spans="1:24" s="12" customFormat="1" ht="15" customHeight="1" x14ac:dyDescent="0.2">
      <c r="A125" s="10"/>
      <c r="B125" s="10"/>
      <c r="C125" s="7"/>
      <c r="D125" s="11" t="s">
        <v>11</v>
      </c>
      <c r="E125" s="7">
        <v>2694</v>
      </c>
      <c r="F125" s="7">
        <f t="shared" si="18"/>
        <v>7.0894736842105264</v>
      </c>
      <c r="G125" s="7">
        <f t="shared" si="19"/>
        <v>3.5447368421052632</v>
      </c>
      <c r="H125" s="7">
        <v>0</v>
      </c>
      <c r="I125" s="7">
        <f t="shared" si="20"/>
        <v>0</v>
      </c>
      <c r="J125" s="7">
        <f t="shared" si="21"/>
        <v>0</v>
      </c>
      <c r="K125" s="7">
        <v>0.6</v>
      </c>
      <c r="L125" s="7">
        <f t="shared" si="22"/>
        <v>1.5789473684210526E-3</v>
      </c>
      <c r="M125" s="7">
        <f t="shared" si="23"/>
        <v>7.894736842105263E-4</v>
      </c>
      <c r="N125" s="7">
        <v>299</v>
      </c>
      <c r="O125" s="7">
        <f t="shared" si="24"/>
        <v>0.7868421052631579</v>
      </c>
      <c r="P125" s="7">
        <f t="shared" si="25"/>
        <v>0.39342105263157895</v>
      </c>
      <c r="Q125" s="7">
        <v>0.6492</v>
      </c>
      <c r="R125" s="7">
        <f t="shared" si="26"/>
        <v>1.7084210526315789E-3</v>
      </c>
      <c r="S125" s="7">
        <f t="shared" si="27"/>
        <v>8.5421052631578945E-4</v>
      </c>
      <c r="T125" s="7">
        <v>6538</v>
      </c>
      <c r="U125" s="7">
        <f t="shared" si="15"/>
        <v>6.5380000000000003</v>
      </c>
      <c r="V125" s="12">
        <f t="shared" si="28"/>
        <v>17.205263157894738</v>
      </c>
      <c r="W125" s="12">
        <f t="shared" si="16"/>
        <v>1.7205263157894737E-2</v>
      </c>
      <c r="X125" s="12">
        <f t="shared" si="29"/>
        <v>8.6026315789473687E-3</v>
      </c>
    </row>
    <row r="126" spans="1:24" ht="15" customHeight="1" x14ac:dyDescent="0.2">
      <c r="A126" s="6" t="s">
        <v>874</v>
      </c>
      <c r="B126" s="3"/>
      <c r="C126" s="8"/>
      <c r="D126" s="4"/>
      <c r="E126" s="3"/>
      <c r="F126" s="8"/>
      <c r="G126" s="8"/>
      <c r="H126" s="3"/>
      <c r="I126" s="8"/>
      <c r="J126" s="8"/>
      <c r="K126" s="3"/>
      <c r="L126" s="8"/>
      <c r="M126" s="8"/>
      <c r="N126" s="3"/>
      <c r="O126" s="8"/>
      <c r="P126" s="8"/>
      <c r="Q126" s="3"/>
      <c r="R126" s="8"/>
      <c r="S126" s="8"/>
      <c r="T126" s="3"/>
      <c r="U126" s="8"/>
    </row>
    <row r="127" spans="1:24" ht="15" customHeight="1" x14ac:dyDescent="0.15">
      <c r="A127" s="7" t="s">
        <v>483</v>
      </c>
      <c r="B127" s="8">
        <v>1000</v>
      </c>
      <c r="C127" s="8">
        <f t="shared" si="17"/>
        <v>2.6315789473684212</v>
      </c>
      <c r="D127" s="9" t="s">
        <v>708</v>
      </c>
      <c r="E127" s="8">
        <v>2572</v>
      </c>
      <c r="F127" s="8">
        <f t="shared" si="18"/>
        <v>6.7684210526315791</v>
      </c>
      <c r="G127" s="8">
        <f t="shared" si="19"/>
        <v>3.3842105263157896</v>
      </c>
      <c r="H127" s="8">
        <v>435</v>
      </c>
      <c r="I127" s="8">
        <f t="shared" si="20"/>
        <v>1.1447368421052631</v>
      </c>
      <c r="J127" s="8">
        <f t="shared" si="21"/>
        <v>0.57236842105263153</v>
      </c>
      <c r="K127" s="8">
        <v>141</v>
      </c>
      <c r="L127" s="8">
        <f t="shared" si="22"/>
        <v>0.37105263157894736</v>
      </c>
      <c r="M127" s="8">
        <f t="shared" si="23"/>
        <v>0.18552631578947368</v>
      </c>
      <c r="N127" s="8">
        <v>29.7</v>
      </c>
      <c r="O127" s="8">
        <f t="shared" si="24"/>
        <v>7.8157894736842107E-2</v>
      </c>
      <c r="P127" s="8">
        <f t="shared" si="25"/>
        <v>3.9078947368421053E-2</v>
      </c>
      <c r="Q127" s="8">
        <v>0.96</v>
      </c>
      <c r="R127" s="8">
        <f t="shared" si="26"/>
        <v>2.5263157894736842E-3</v>
      </c>
      <c r="S127" s="8">
        <f t="shared" si="27"/>
        <v>1.2631578947368421E-3</v>
      </c>
      <c r="T127" s="8">
        <v>713</v>
      </c>
      <c r="U127" s="8">
        <f t="shared" si="15"/>
        <v>0.71299999999999997</v>
      </c>
      <c r="V127" s="5">
        <f t="shared" si="28"/>
        <v>1.8763157894736842</v>
      </c>
      <c r="W127" s="5">
        <f t="shared" si="16"/>
        <v>1.8763157894736841E-3</v>
      </c>
      <c r="X127" s="5">
        <f t="shared" si="29"/>
        <v>9.3815789473684203E-4</v>
      </c>
    </row>
    <row r="128" spans="1:24" ht="15" customHeight="1" x14ac:dyDescent="0.15">
      <c r="A128" s="7" t="s">
        <v>110</v>
      </c>
      <c r="B128" s="8">
        <v>5000</v>
      </c>
      <c r="C128" s="8">
        <f t="shared" si="17"/>
        <v>13.157894736842104</v>
      </c>
      <c r="D128" s="9" t="s">
        <v>715</v>
      </c>
      <c r="E128" s="8">
        <v>680</v>
      </c>
      <c r="F128" s="8">
        <f t="shared" si="18"/>
        <v>1.7894736842105263</v>
      </c>
      <c r="G128" s="8">
        <f t="shared" si="19"/>
        <v>0.89473684210526316</v>
      </c>
      <c r="H128" s="8">
        <v>145</v>
      </c>
      <c r="I128" s="8">
        <f t="shared" si="20"/>
        <v>0.38157894736842107</v>
      </c>
      <c r="J128" s="8">
        <f t="shared" si="21"/>
        <v>0.19078947368421054</v>
      </c>
      <c r="K128" s="8">
        <v>25</v>
      </c>
      <c r="L128" s="8">
        <f t="shared" si="22"/>
        <v>6.5789473684210523E-2</v>
      </c>
      <c r="M128" s="8">
        <f t="shared" si="23"/>
        <v>3.2894736842105261E-2</v>
      </c>
      <c r="N128" s="8">
        <v>0</v>
      </c>
      <c r="O128" s="8">
        <f t="shared" si="24"/>
        <v>0</v>
      </c>
      <c r="P128" s="8">
        <f t="shared" si="25"/>
        <v>0</v>
      </c>
      <c r="Q128" s="8">
        <v>0.77</v>
      </c>
      <c r="R128" s="8">
        <f t="shared" si="26"/>
        <v>2.0263157894736842E-3</v>
      </c>
      <c r="S128" s="8">
        <f t="shared" si="27"/>
        <v>1.0131578947368421E-3</v>
      </c>
      <c r="T128" s="8">
        <v>3565</v>
      </c>
      <c r="U128" s="8">
        <f t="shared" si="15"/>
        <v>3.5649999999999999</v>
      </c>
      <c r="V128" s="5">
        <f t="shared" si="28"/>
        <v>9.3815789473684212</v>
      </c>
      <c r="W128" s="5">
        <f t="shared" si="16"/>
        <v>9.3815789473684214E-3</v>
      </c>
      <c r="X128" s="5">
        <f t="shared" si="29"/>
        <v>4.6907894736842107E-3</v>
      </c>
    </row>
    <row r="129" spans="1:24" ht="15" customHeight="1" x14ac:dyDescent="0.15">
      <c r="A129" s="7" t="s">
        <v>112</v>
      </c>
      <c r="B129" s="8">
        <v>5000</v>
      </c>
      <c r="C129" s="8">
        <f t="shared" si="17"/>
        <v>13.157894736842104</v>
      </c>
      <c r="D129" s="9" t="s">
        <v>84</v>
      </c>
      <c r="E129" s="8">
        <v>1165</v>
      </c>
      <c r="F129" s="8">
        <f t="shared" si="18"/>
        <v>3.0657894736842106</v>
      </c>
      <c r="G129" s="8">
        <f t="shared" si="19"/>
        <v>1.5328947368421053</v>
      </c>
      <c r="H129" s="8">
        <v>180</v>
      </c>
      <c r="I129" s="8">
        <f t="shared" si="20"/>
        <v>0.47368421052631576</v>
      </c>
      <c r="J129" s="8">
        <f t="shared" si="21"/>
        <v>0.23684210526315788</v>
      </c>
      <c r="K129" s="8">
        <v>55</v>
      </c>
      <c r="L129" s="8">
        <f t="shared" si="22"/>
        <v>0.14473684210526316</v>
      </c>
      <c r="M129" s="8">
        <f t="shared" si="23"/>
        <v>7.2368421052631582E-2</v>
      </c>
      <c r="N129" s="8">
        <v>25</v>
      </c>
      <c r="O129" s="8">
        <f t="shared" si="24"/>
        <v>6.5789473684210523E-2</v>
      </c>
      <c r="P129" s="8">
        <f t="shared" si="25"/>
        <v>3.2894736842105261E-2</v>
      </c>
      <c r="Q129" s="8">
        <v>4.8</v>
      </c>
      <c r="R129" s="8">
        <f t="shared" si="26"/>
        <v>1.2631578947368421E-2</v>
      </c>
      <c r="S129" s="8">
        <f t="shared" si="27"/>
        <v>6.3157894736842104E-3</v>
      </c>
      <c r="T129" s="8">
        <v>1070</v>
      </c>
      <c r="U129" s="8">
        <f t="shared" si="15"/>
        <v>1.07</v>
      </c>
      <c r="V129" s="5">
        <f t="shared" si="28"/>
        <v>2.8157894736842106</v>
      </c>
      <c r="W129" s="5">
        <f t="shared" si="16"/>
        <v>2.8157894736842107E-3</v>
      </c>
      <c r="X129" s="5">
        <f t="shared" si="29"/>
        <v>1.4078947368421054E-3</v>
      </c>
    </row>
    <row r="130" spans="1:24" s="12" customFormat="1" ht="15" customHeight="1" x14ac:dyDescent="0.2">
      <c r="A130" s="10"/>
      <c r="B130" s="10"/>
      <c r="C130" s="7"/>
      <c r="D130" s="11" t="s">
        <v>11</v>
      </c>
      <c r="E130" s="7">
        <v>4417</v>
      </c>
      <c r="F130" s="7">
        <f t="shared" si="18"/>
        <v>11.623684210526315</v>
      </c>
      <c r="G130" s="7">
        <f t="shared" si="19"/>
        <v>5.8118421052631577</v>
      </c>
      <c r="H130" s="7">
        <v>760</v>
      </c>
      <c r="I130" s="7">
        <f t="shared" si="20"/>
        <v>2</v>
      </c>
      <c r="J130" s="7">
        <f t="shared" si="21"/>
        <v>1</v>
      </c>
      <c r="K130" s="7">
        <v>221</v>
      </c>
      <c r="L130" s="7">
        <f t="shared" si="22"/>
        <v>0.58157894736842108</v>
      </c>
      <c r="M130" s="7">
        <f t="shared" si="23"/>
        <v>0.29078947368421054</v>
      </c>
      <c r="N130" s="7">
        <v>55</v>
      </c>
      <c r="O130" s="7">
        <f t="shared" si="24"/>
        <v>0.14473684210526316</v>
      </c>
      <c r="P130" s="7">
        <f t="shared" si="25"/>
        <v>7.2368421052631582E-2</v>
      </c>
      <c r="Q130" s="7">
        <v>6.5</v>
      </c>
      <c r="R130" s="7">
        <f t="shared" si="26"/>
        <v>1.7105263157894738E-2</v>
      </c>
      <c r="S130" s="7">
        <f t="shared" si="27"/>
        <v>8.552631578947369E-3</v>
      </c>
      <c r="T130" s="7">
        <v>5348</v>
      </c>
      <c r="U130" s="7">
        <f t="shared" si="15"/>
        <v>5.3479999999999999</v>
      </c>
      <c r="V130" s="12">
        <f t="shared" si="28"/>
        <v>14.073684210526316</v>
      </c>
      <c r="W130" s="12">
        <f t="shared" si="16"/>
        <v>1.4073684210526316E-2</v>
      </c>
      <c r="X130" s="12">
        <f t="shared" si="29"/>
        <v>7.0368421052631582E-3</v>
      </c>
    </row>
    <row r="131" spans="1:24" ht="15" customHeight="1" x14ac:dyDescent="0.2">
      <c r="A131" s="6" t="s">
        <v>875</v>
      </c>
      <c r="B131" s="3"/>
      <c r="C131" s="8"/>
      <c r="D131" s="4"/>
      <c r="E131" s="3"/>
      <c r="F131" s="8"/>
      <c r="G131" s="8"/>
      <c r="H131" s="3"/>
      <c r="I131" s="8"/>
      <c r="J131" s="8"/>
      <c r="K131" s="3"/>
      <c r="L131" s="8"/>
      <c r="M131" s="8"/>
      <c r="N131" s="3"/>
      <c r="O131" s="8"/>
      <c r="P131" s="8"/>
      <c r="Q131" s="3"/>
      <c r="R131" s="8"/>
      <c r="S131" s="8"/>
      <c r="T131" s="3"/>
      <c r="U131" s="8"/>
    </row>
    <row r="132" spans="1:24" ht="15" customHeight="1" x14ac:dyDescent="0.15">
      <c r="A132" s="7" t="s">
        <v>441</v>
      </c>
      <c r="B132" s="8">
        <v>250</v>
      </c>
      <c r="C132" s="8">
        <f t="shared" si="17"/>
        <v>0.65789473684210531</v>
      </c>
      <c r="D132" s="9" t="s">
        <v>693</v>
      </c>
      <c r="E132" s="8">
        <v>30</v>
      </c>
      <c r="F132" s="8">
        <f t="shared" si="18"/>
        <v>7.8947368421052627E-2</v>
      </c>
      <c r="G132" s="8">
        <f t="shared" si="19"/>
        <v>3.9473684210526314E-2</v>
      </c>
      <c r="H132" s="8">
        <v>3.5</v>
      </c>
      <c r="I132" s="8">
        <f t="shared" si="20"/>
        <v>9.2105263157894728E-3</v>
      </c>
      <c r="J132" s="8">
        <f t="shared" si="21"/>
        <v>4.6052631578947364E-3</v>
      </c>
      <c r="K132" s="8">
        <v>1.8</v>
      </c>
      <c r="L132" s="8">
        <f t="shared" si="22"/>
        <v>4.7368421052631582E-3</v>
      </c>
      <c r="M132" s="8">
        <f t="shared" si="23"/>
        <v>2.3684210526315791E-3</v>
      </c>
      <c r="N132" s="8">
        <v>1</v>
      </c>
      <c r="O132" s="8">
        <f t="shared" si="24"/>
        <v>2.631578947368421E-3</v>
      </c>
      <c r="P132" s="8">
        <f t="shared" si="25"/>
        <v>1.3157894736842105E-3</v>
      </c>
      <c r="Q132" s="8">
        <v>3.7499999999999999E-2</v>
      </c>
      <c r="R132" s="8">
        <f t="shared" si="26"/>
        <v>9.8684210526315787E-5</v>
      </c>
      <c r="S132" s="8">
        <f t="shared" si="27"/>
        <v>4.9342105263157894E-5</v>
      </c>
      <c r="T132" s="8">
        <v>197</v>
      </c>
      <c r="U132" s="8">
        <f t="shared" si="15"/>
        <v>0.19700000000000001</v>
      </c>
      <c r="V132" s="5">
        <f t="shared" si="28"/>
        <v>0.51842105263157889</v>
      </c>
      <c r="W132" s="5">
        <f t="shared" si="16"/>
        <v>5.1842105263157892E-4</v>
      </c>
      <c r="X132" s="5">
        <f t="shared" si="29"/>
        <v>2.5921052631578946E-4</v>
      </c>
    </row>
    <row r="133" spans="1:24" ht="15" customHeight="1" x14ac:dyDescent="0.15">
      <c r="A133" s="7" t="s">
        <v>448</v>
      </c>
      <c r="B133" s="8">
        <v>1000</v>
      </c>
      <c r="C133" s="8">
        <f t="shared" si="17"/>
        <v>2.6315789473684212</v>
      </c>
      <c r="D133" s="9" t="s">
        <v>694</v>
      </c>
      <c r="E133" s="8">
        <v>143</v>
      </c>
      <c r="F133" s="8">
        <f t="shared" si="18"/>
        <v>0.37631578947368421</v>
      </c>
      <c r="G133" s="8">
        <f t="shared" si="19"/>
        <v>0.18815789473684211</v>
      </c>
      <c r="H133" s="8">
        <v>18.600000000000001</v>
      </c>
      <c r="I133" s="8">
        <f t="shared" si="20"/>
        <v>4.8947368421052635E-2</v>
      </c>
      <c r="J133" s="8">
        <f t="shared" si="21"/>
        <v>2.4473684210526318E-2</v>
      </c>
      <c r="K133" s="8">
        <v>15</v>
      </c>
      <c r="L133" s="8">
        <f t="shared" si="22"/>
        <v>3.9473684210526314E-2</v>
      </c>
      <c r="M133" s="8">
        <f t="shared" si="23"/>
        <v>1.9736842105263157E-2</v>
      </c>
      <c r="N133" s="8">
        <v>1</v>
      </c>
      <c r="O133" s="8">
        <f t="shared" si="24"/>
        <v>2.631578947368421E-3</v>
      </c>
      <c r="P133" s="8">
        <f t="shared" si="25"/>
        <v>1.3157894736842105E-3</v>
      </c>
      <c r="Q133" s="8">
        <v>0.73</v>
      </c>
      <c r="R133" s="8">
        <f t="shared" si="26"/>
        <v>1.9210526315789473E-3</v>
      </c>
      <c r="S133" s="8">
        <f t="shared" si="27"/>
        <v>9.6052631578947363E-4</v>
      </c>
      <c r="T133" s="8">
        <v>0</v>
      </c>
      <c r="U133" s="8">
        <f t="shared" ref="U133:U195" si="30">SUM(T133/1000)</f>
        <v>0</v>
      </c>
      <c r="V133" s="5">
        <f t="shared" si="28"/>
        <v>0</v>
      </c>
      <c r="W133" s="5">
        <f t="shared" ref="W133:W195" si="31">SUM(V133/1000)</f>
        <v>0</v>
      </c>
      <c r="X133" s="5">
        <f t="shared" si="29"/>
        <v>0</v>
      </c>
    </row>
    <row r="134" spans="1:24" ht="15" customHeight="1" x14ac:dyDescent="0.15">
      <c r="A134" s="7" t="s">
        <v>450</v>
      </c>
      <c r="B134" s="8">
        <v>1000</v>
      </c>
      <c r="C134" s="8">
        <f t="shared" ref="C134:C194" si="32">SUM(B134/4/95)</f>
        <v>2.6315789473684212</v>
      </c>
      <c r="D134" s="9" t="s">
        <v>695</v>
      </c>
      <c r="E134" s="8">
        <v>266</v>
      </c>
      <c r="F134" s="8">
        <f t="shared" ref="F134:F197" si="33">SUM(E134/4/95)</f>
        <v>0.7</v>
      </c>
      <c r="G134" s="8">
        <f t="shared" ref="G134:G197" si="34">SUM(F134/2)</f>
        <v>0.35</v>
      </c>
      <c r="H134" s="8">
        <v>44</v>
      </c>
      <c r="I134" s="8">
        <f t="shared" ref="I134:I197" si="35">SUM(H134/4/95)</f>
        <v>0.11578947368421053</v>
      </c>
      <c r="J134" s="8">
        <f t="shared" ref="J134:J197" si="36">SUM(I134/2)</f>
        <v>5.7894736842105263E-2</v>
      </c>
      <c r="K134" s="8">
        <v>18</v>
      </c>
      <c r="L134" s="8">
        <f t="shared" ref="L134:L197" si="37">SUM(K134/4/95)</f>
        <v>4.736842105263158E-2</v>
      </c>
      <c r="M134" s="8">
        <f t="shared" ref="M134:M197" si="38">SUM(L134/2)</f>
        <v>2.368421052631579E-2</v>
      </c>
      <c r="N134" s="8">
        <v>2</v>
      </c>
      <c r="O134" s="8">
        <f t="shared" ref="O134:O197" si="39">SUM(N134/4/95)</f>
        <v>5.263157894736842E-3</v>
      </c>
      <c r="P134" s="8">
        <f t="shared" ref="P134:P197" si="40">SUM(O134/2)</f>
        <v>2.631578947368421E-3</v>
      </c>
      <c r="Q134" s="8">
        <v>0.23</v>
      </c>
      <c r="R134" s="8">
        <f t="shared" ref="R134:R197" si="41">SUM(Q134/4/95)</f>
        <v>6.0526315789473687E-4</v>
      </c>
      <c r="S134" s="8">
        <f t="shared" ref="S134:S197" si="42">SUM(R134/2)</f>
        <v>3.0263157894736844E-4</v>
      </c>
      <c r="T134" s="8">
        <v>280</v>
      </c>
      <c r="U134" s="8">
        <f t="shared" si="30"/>
        <v>0.28000000000000003</v>
      </c>
      <c r="V134" s="5">
        <f t="shared" ref="V134:V197" si="43">SUM(T134/4/95)</f>
        <v>0.73684210526315785</v>
      </c>
      <c r="W134" s="5">
        <f t="shared" si="31"/>
        <v>7.3684210526315781E-4</v>
      </c>
      <c r="X134" s="5">
        <f t="shared" ref="X134:X197" si="44">SUM(W134/2)</f>
        <v>3.6842105263157891E-4</v>
      </c>
    </row>
    <row r="135" spans="1:24" ht="15" customHeight="1" x14ac:dyDescent="0.15">
      <c r="A135" s="7" t="s">
        <v>70</v>
      </c>
      <c r="B135" s="8">
        <v>3000</v>
      </c>
      <c r="C135" s="8">
        <f t="shared" si="32"/>
        <v>7.8947368421052628</v>
      </c>
      <c r="D135" s="9" t="s">
        <v>661</v>
      </c>
      <c r="E135" s="8">
        <v>918</v>
      </c>
      <c r="F135" s="8">
        <f t="shared" si="33"/>
        <v>2.4157894736842107</v>
      </c>
      <c r="G135" s="8">
        <f t="shared" si="34"/>
        <v>1.2078947368421054</v>
      </c>
      <c r="H135" s="8">
        <v>128</v>
      </c>
      <c r="I135" s="8">
        <f t="shared" si="35"/>
        <v>0.33684210526315789</v>
      </c>
      <c r="J135" s="8">
        <f t="shared" si="36"/>
        <v>0.16842105263157894</v>
      </c>
      <c r="K135" s="8">
        <v>75</v>
      </c>
      <c r="L135" s="8">
        <f t="shared" si="37"/>
        <v>0.19736842105263158</v>
      </c>
      <c r="M135" s="8">
        <f t="shared" si="38"/>
        <v>9.8684210526315791E-2</v>
      </c>
      <c r="N135" s="8">
        <v>12</v>
      </c>
      <c r="O135" s="8">
        <f t="shared" si="39"/>
        <v>3.1578947368421054E-2</v>
      </c>
      <c r="P135" s="8">
        <f t="shared" si="40"/>
        <v>1.5789473684210527E-2</v>
      </c>
      <c r="Q135" s="8">
        <v>0.93</v>
      </c>
      <c r="R135" s="8">
        <f t="shared" si="41"/>
        <v>2.4473684210526317E-3</v>
      </c>
      <c r="S135" s="8">
        <f t="shared" si="42"/>
        <v>1.2236842105263158E-3</v>
      </c>
      <c r="T135" s="8">
        <v>855</v>
      </c>
      <c r="U135" s="8">
        <f t="shared" si="30"/>
        <v>0.85499999999999998</v>
      </c>
      <c r="V135" s="5">
        <f t="shared" si="43"/>
        <v>2.25</v>
      </c>
      <c r="W135" s="5">
        <f t="shared" si="31"/>
        <v>2.2499999999999998E-3</v>
      </c>
      <c r="X135" s="5">
        <f t="shared" si="44"/>
        <v>1.1249999999999999E-3</v>
      </c>
    </row>
    <row r="136" spans="1:24" ht="15" customHeight="1" x14ac:dyDescent="0.15">
      <c r="A136" s="7" t="s">
        <v>72</v>
      </c>
      <c r="B136" s="8">
        <v>3000</v>
      </c>
      <c r="C136" s="8">
        <f t="shared" si="32"/>
        <v>7.8947368421052628</v>
      </c>
      <c r="D136" s="9" t="s">
        <v>73</v>
      </c>
      <c r="E136" s="8">
        <v>1007</v>
      </c>
      <c r="F136" s="8">
        <f t="shared" si="33"/>
        <v>2.65</v>
      </c>
      <c r="G136" s="8">
        <f t="shared" si="34"/>
        <v>1.325</v>
      </c>
      <c r="H136" s="8">
        <v>42</v>
      </c>
      <c r="I136" s="8">
        <f t="shared" si="35"/>
        <v>0.11052631578947368</v>
      </c>
      <c r="J136" s="8">
        <f t="shared" si="36"/>
        <v>5.526315789473684E-2</v>
      </c>
      <c r="K136" s="8">
        <v>102</v>
      </c>
      <c r="L136" s="8">
        <f t="shared" si="37"/>
        <v>0.26842105263157895</v>
      </c>
      <c r="M136" s="8">
        <f t="shared" si="38"/>
        <v>0.13421052631578947</v>
      </c>
      <c r="N136" s="8">
        <v>48</v>
      </c>
      <c r="O136" s="8">
        <f t="shared" si="39"/>
        <v>0.12631578947368421</v>
      </c>
      <c r="P136" s="8">
        <f t="shared" si="40"/>
        <v>6.3157894736842107E-2</v>
      </c>
      <c r="Q136" s="8">
        <v>4.4000000000000004</v>
      </c>
      <c r="R136" s="8">
        <f t="shared" si="41"/>
        <v>1.1578947368421053E-2</v>
      </c>
      <c r="S136" s="8">
        <f t="shared" si="42"/>
        <v>5.7894736842105266E-3</v>
      </c>
      <c r="T136" s="8">
        <v>0</v>
      </c>
      <c r="U136" s="8">
        <f t="shared" si="30"/>
        <v>0</v>
      </c>
      <c r="V136" s="5">
        <f t="shared" si="43"/>
        <v>0</v>
      </c>
      <c r="W136" s="5">
        <f t="shared" si="31"/>
        <v>0</v>
      </c>
      <c r="X136" s="5">
        <f t="shared" si="44"/>
        <v>0</v>
      </c>
    </row>
    <row r="137" spans="1:24" ht="15" customHeight="1" x14ac:dyDescent="0.15">
      <c r="A137" s="7" t="s">
        <v>77</v>
      </c>
      <c r="B137" s="8">
        <v>7500</v>
      </c>
      <c r="C137" s="8">
        <f t="shared" si="32"/>
        <v>19.736842105263158</v>
      </c>
      <c r="D137" s="9" t="s">
        <v>810</v>
      </c>
      <c r="E137" s="8">
        <v>2625</v>
      </c>
      <c r="F137" s="8">
        <f t="shared" si="33"/>
        <v>6.9078947368421053</v>
      </c>
      <c r="G137" s="8">
        <f t="shared" si="34"/>
        <v>3.4539473684210527</v>
      </c>
      <c r="H137" s="8">
        <v>233</v>
      </c>
      <c r="I137" s="8">
        <f t="shared" si="35"/>
        <v>0.61315789473684212</v>
      </c>
      <c r="J137" s="8">
        <f t="shared" si="36"/>
        <v>0.30657894736842106</v>
      </c>
      <c r="K137" s="8">
        <v>323</v>
      </c>
      <c r="L137" s="8">
        <f t="shared" si="37"/>
        <v>0.85</v>
      </c>
      <c r="M137" s="8">
        <f t="shared" si="38"/>
        <v>0.42499999999999999</v>
      </c>
      <c r="N137" s="8">
        <v>45</v>
      </c>
      <c r="O137" s="8">
        <f t="shared" si="39"/>
        <v>0.11842105263157894</v>
      </c>
      <c r="P137" s="8">
        <f t="shared" si="40"/>
        <v>5.921052631578947E-2</v>
      </c>
      <c r="Q137" s="8">
        <v>4.5</v>
      </c>
      <c r="R137" s="8">
        <f t="shared" si="41"/>
        <v>1.1842105263157895E-2</v>
      </c>
      <c r="S137" s="8">
        <f t="shared" si="42"/>
        <v>5.9210526315789476E-3</v>
      </c>
      <c r="T137" s="8">
        <v>2438</v>
      </c>
      <c r="U137" s="8">
        <f t="shared" si="30"/>
        <v>2.4380000000000002</v>
      </c>
      <c r="V137" s="5">
        <f t="shared" si="43"/>
        <v>6.4157894736842103</v>
      </c>
      <c r="W137" s="5">
        <f t="shared" si="31"/>
        <v>6.4157894736842106E-3</v>
      </c>
      <c r="X137" s="5">
        <f t="shared" si="44"/>
        <v>3.2078947368421053E-3</v>
      </c>
    </row>
    <row r="138" spans="1:24" s="12" customFormat="1" ht="15" customHeight="1" x14ac:dyDescent="0.2">
      <c r="A138" s="10"/>
      <c r="B138" s="10"/>
      <c r="C138" s="7"/>
      <c r="D138" s="11" t="s">
        <v>11</v>
      </c>
      <c r="E138" s="7">
        <v>4989</v>
      </c>
      <c r="F138" s="7">
        <f t="shared" si="33"/>
        <v>13.128947368421052</v>
      </c>
      <c r="G138" s="7">
        <f t="shared" si="34"/>
        <v>6.564473684210526</v>
      </c>
      <c r="H138" s="7">
        <v>468</v>
      </c>
      <c r="I138" s="7">
        <f t="shared" si="35"/>
        <v>1.2315789473684211</v>
      </c>
      <c r="J138" s="7">
        <f t="shared" si="36"/>
        <v>0.61578947368421055</v>
      </c>
      <c r="K138" s="7">
        <v>534</v>
      </c>
      <c r="L138" s="7">
        <f t="shared" si="37"/>
        <v>1.4052631578947368</v>
      </c>
      <c r="M138" s="7">
        <f t="shared" si="38"/>
        <v>0.70263157894736838</v>
      </c>
      <c r="N138" s="7">
        <v>109</v>
      </c>
      <c r="O138" s="7">
        <f t="shared" si="39"/>
        <v>0.2868421052631579</v>
      </c>
      <c r="P138" s="7">
        <f t="shared" si="40"/>
        <v>0.14342105263157895</v>
      </c>
      <c r="Q138" s="7">
        <v>10.8</v>
      </c>
      <c r="R138" s="7">
        <f t="shared" si="41"/>
        <v>2.8421052631578948E-2</v>
      </c>
      <c r="S138" s="7">
        <f t="shared" si="42"/>
        <v>1.4210526315789474E-2</v>
      </c>
      <c r="T138" s="7">
        <v>3769</v>
      </c>
      <c r="U138" s="7">
        <f t="shared" si="30"/>
        <v>3.7690000000000001</v>
      </c>
      <c r="V138" s="12">
        <f t="shared" si="43"/>
        <v>9.9184210526315795</v>
      </c>
      <c r="W138" s="12">
        <f t="shared" si="31"/>
        <v>9.9184210526315798E-3</v>
      </c>
      <c r="X138" s="12">
        <f t="shared" si="44"/>
        <v>4.9592105263157899E-3</v>
      </c>
    </row>
    <row r="139" spans="1:24" ht="15" customHeight="1" x14ac:dyDescent="0.2">
      <c r="A139" s="6" t="s">
        <v>876</v>
      </c>
      <c r="B139" s="3"/>
      <c r="C139" s="8"/>
      <c r="D139" s="4"/>
      <c r="E139" s="3"/>
      <c r="F139" s="8"/>
      <c r="G139" s="8"/>
      <c r="H139" s="3"/>
      <c r="I139" s="8"/>
      <c r="J139" s="8"/>
      <c r="K139" s="3"/>
      <c r="L139" s="8"/>
      <c r="M139" s="8"/>
      <c r="N139" s="3"/>
      <c r="O139" s="8"/>
      <c r="P139" s="8"/>
      <c r="Q139" s="3"/>
      <c r="R139" s="8"/>
      <c r="S139" s="8"/>
      <c r="T139" s="3"/>
      <c r="U139" s="8"/>
    </row>
    <row r="140" spans="1:24" ht="15" customHeight="1" x14ac:dyDescent="0.15">
      <c r="A140" s="7" t="s">
        <v>47</v>
      </c>
      <c r="B140" s="8">
        <v>10000</v>
      </c>
      <c r="C140" s="8">
        <f t="shared" si="32"/>
        <v>26.315789473684209</v>
      </c>
      <c r="D140" s="9" t="s">
        <v>247</v>
      </c>
      <c r="E140" s="8">
        <v>3586</v>
      </c>
      <c r="F140" s="8">
        <f t="shared" si="33"/>
        <v>9.4368421052631586</v>
      </c>
      <c r="G140" s="8">
        <f t="shared" si="34"/>
        <v>4.7184210526315793</v>
      </c>
      <c r="H140" s="8">
        <v>774</v>
      </c>
      <c r="I140" s="8">
        <f t="shared" si="35"/>
        <v>2.0368421052631578</v>
      </c>
      <c r="J140" s="8">
        <f t="shared" si="36"/>
        <v>1.0184210526315789</v>
      </c>
      <c r="K140" s="8">
        <v>100</v>
      </c>
      <c r="L140" s="8">
        <f t="shared" si="37"/>
        <v>0.26315789473684209</v>
      </c>
      <c r="M140" s="8">
        <f t="shared" si="38"/>
        <v>0.13157894736842105</v>
      </c>
      <c r="N140" s="8">
        <v>10</v>
      </c>
      <c r="O140" s="8">
        <f t="shared" si="39"/>
        <v>2.6315789473684209E-2</v>
      </c>
      <c r="P140" s="8">
        <f t="shared" si="40"/>
        <v>1.3157894736842105E-2</v>
      </c>
      <c r="Q140" s="8">
        <v>7.6</v>
      </c>
      <c r="R140" s="8">
        <f t="shared" si="41"/>
        <v>0.02</v>
      </c>
      <c r="S140" s="8">
        <f t="shared" si="42"/>
        <v>0.01</v>
      </c>
      <c r="T140" s="8">
        <v>2903</v>
      </c>
      <c r="U140" s="8">
        <f t="shared" si="30"/>
        <v>2.903</v>
      </c>
      <c r="V140" s="5">
        <f t="shared" si="43"/>
        <v>7.6394736842105262</v>
      </c>
      <c r="W140" s="5">
        <f t="shared" si="31"/>
        <v>7.6394736842105258E-3</v>
      </c>
      <c r="X140" s="5">
        <f t="shared" si="44"/>
        <v>3.8197368421052629E-3</v>
      </c>
    </row>
    <row r="141" spans="1:24" ht="15" customHeight="1" x14ac:dyDescent="0.15">
      <c r="A141" s="7" t="s">
        <v>48</v>
      </c>
      <c r="B141" s="8">
        <v>1000</v>
      </c>
      <c r="C141" s="8">
        <f t="shared" si="32"/>
        <v>2.6315789473684212</v>
      </c>
      <c r="D141" s="9" t="s">
        <v>49</v>
      </c>
      <c r="E141" s="8">
        <v>244</v>
      </c>
      <c r="F141" s="8">
        <f t="shared" si="33"/>
        <v>0.64210526315789473</v>
      </c>
      <c r="G141" s="8">
        <f t="shared" si="34"/>
        <v>0.32105263157894737</v>
      </c>
      <c r="H141" s="8">
        <v>29.7</v>
      </c>
      <c r="I141" s="8">
        <f t="shared" si="35"/>
        <v>7.8157894736842107E-2</v>
      </c>
      <c r="J141" s="8">
        <f t="shared" si="36"/>
        <v>3.9078947368421053E-2</v>
      </c>
      <c r="K141" s="8">
        <v>20</v>
      </c>
      <c r="L141" s="8">
        <f t="shared" si="37"/>
        <v>5.2631578947368418E-2</v>
      </c>
      <c r="M141" s="8">
        <f t="shared" si="38"/>
        <v>2.6315789473684209E-2</v>
      </c>
      <c r="N141" s="8">
        <v>5</v>
      </c>
      <c r="O141" s="8">
        <f t="shared" si="39"/>
        <v>1.3157894736842105E-2</v>
      </c>
      <c r="P141" s="8">
        <f t="shared" si="40"/>
        <v>6.5789473684210523E-3</v>
      </c>
      <c r="Q141" s="8">
        <v>0.76</v>
      </c>
      <c r="R141" s="8">
        <f t="shared" si="41"/>
        <v>2E-3</v>
      </c>
      <c r="S141" s="8">
        <f t="shared" si="42"/>
        <v>1E-3</v>
      </c>
      <c r="T141" s="8">
        <v>290</v>
      </c>
      <c r="U141" s="8">
        <f t="shared" si="30"/>
        <v>0.28999999999999998</v>
      </c>
      <c r="V141" s="5">
        <f t="shared" si="43"/>
        <v>0.76315789473684215</v>
      </c>
      <c r="W141" s="5">
        <f t="shared" si="31"/>
        <v>7.6315789473684211E-4</v>
      </c>
      <c r="X141" s="5">
        <f t="shared" si="44"/>
        <v>3.8157894736842105E-4</v>
      </c>
    </row>
    <row r="142" spans="1:24" ht="15" customHeight="1" x14ac:dyDescent="0.15">
      <c r="A142" s="7" t="s">
        <v>50</v>
      </c>
      <c r="B142" s="8">
        <v>10000</v>
      </c>
      <c r="C142" s="8">
        <f t="shared" si="32"/>
        <v>26.315789473684209</v>
      </c>
      <c r="D142" s="9" t="s">
        <v>699</v>
      </c>
      <c r="E142" s="8">
        <v>3486</v>
      </c>
      <c r="F142" s="8">
        <f t="shared" si="33"/>
        <v>9.1736842105263161</v>
      </c>
      <c r="G142" s="8">
        <f t="shared" si="34"/>
        <v>4.5868421052631581</v>
      </c>
      <c r="H142" s="8">
        <v>740</v>
      </c>
      <c r="I142" s="8">
        <f t="shared" si="35"/>
        <v>1.9473684210526316</v>
      </c>
      <c r="J142" s="8">
        <f t="shared" si="36"/>
        <v>0.97368421052631582</v>
      </c>
      <c r="K142" s="8">
        <v>100</v>
      </c>
      <c r="L142" s="8">
        <f t="shared" si="37"/>
        <v>0.26315789473684209</v>
      </c>
      <c r="M142" s="8">
        <f t="shared" si="38"/>
        <v>0.13157894736842105</v>
      </c>
      <c r="N142" s="8">
        <v>14</v>
      </c>
      <c r="O142" s="8">
        <f t="shared" si="39"/>
        <v>3.6842105263157891E-2</v>
      </c>
      <c r="P142" s="8">
        <f t="shared" si="40"/>
        <v>1.8421052631578946E-2</v>
      </c>
      <c r="Q142" s="8">
        <v>7.6</v>
      </c>
      <c r="R142" s="8">
        <f t="shared" si="41"/>
        <v>0.02</v>
      </c>
      <c r="S142" s="8">
        <f t="shared" si="42"/>
        <v>0.01</v>
      </c>
      <c r="T142" s="8">
        <v>2903</v>
      </c>
      <c r="U142" s="8">
        <f t="shared" si="30"/>
        <v>2.903</v>
      </c>
      <c r="V142" s="5">
        <f t="shared" si="43"/>
        <v>7.6394736842105262</v>
      </c>
      <c r="W142" s="5">
        <f t="shared" si="31"/>
        <v>7.6394736842105258E-3</v>
      </c>
      <c r="X142" s="5">
        <f t="shared" si="44"/>
        <v>3.8197368421052629E-3</v>
      </c>
    </row>
    <row r="143" spans="1:24" ht="15" customHeight="1" x14ac:dyDescent="0.15">
      <c r="A143" s="7" t="s">
        <v>55</v>
      </c>
      <c r="B143" s="8">
        <v>6000</v>
      </c>
      <c r="C143" s="8">
        <f t="shared" si="32"/>
        <v>15.789473684210526</v>
      </c>
      <c r="D143" s="9" t="s">
        <v>56</v>
      </c>
      <c r="E143" s="8">
        <v>1442</v>
      </c>
      <c r="F143" s="8">
        <f t="shared" si="33"/>
        <v>3.7947368421052632</v>
      </c>
      <c r="G143" s="8">
        <f t="shared" si="34"/>
        <v>1.8973684210526316</v>
      </c>
      <c r="H143" s="8">
        <v>244</v>
      </c>
      <c r="I143" s="8">
        <f t="shared" si="35"/>
        <v>0.64210526315789473</v>
      </c>
      <c r="J143" s="8">
        <f t="shared" si="36"/>
        <v>0.32105263157894737</v>
      </c>
      <c r="K143" s="8">
        <v>90</v>
      </c>
      <c r="L143" s="8">
        <f t="shared" si="37"/>
        <v>0.23684210526315788</v>
      </c>
      <c r="M143" s="8">
        <f t="shared" si="38"/>
        <v>0.11842105263157894</v>
      </c>
      <c r="N143" s="8">
        <v>12</v>
      </c>
      <c r="O143" s="8">
        <f t="shared" si="39"/>
        <v>3.1578947368421054E-2</v>
      </c>
      <c r="P143" s="8">
        <f t="shared" si="40"/>
        <v>1.5789473684210527E-2</v>
      </c>
      <c r="Q143" s="8">
        <v>4.3</v>
      </c>
      <c r="R143" s="8">
        <f t="shared" si="41"/>
        <v>1.131578947368421E-2</v>
      </c>
      <c r="S143" s="8">
        <f t="shared" si="42"/>
        <v>5.6578947368421048E-3</v>
      </c>
      <c r="T143" s="8">
        <v>2034</v>
      </c>
      <c r="U143" s="8">
        <f t="shared" si="30"/>
        <v>2.0339999999999998</v>
      </c>
      <c r="V143" s="5">
        <f t="shared" si="43"/>
        <v>5.3526315789473689</v>
      </c>
      <c r="W143" s="5">
        <f t="shared" si="31"/>
        <v>5.3526315789473693E-3</v>
      </c>
      <c r="X143" s="5">
        <f t="shared" si="44"/>
        <v>2.6763157894736846E-3</v>
      </c>
    </row>
    <row r="144" spans="1:24" s="12" customFormat="1" ht="15" customHeight="1" x14ac:dyDescent="0.2">
      <c r="A144" s="10"/>
      <c r="B144" s="10"/>
      <c r="C144" s="7"/>
      <c r="D144" s="11" t="s">
        <v>11</v>
      </c>
      <c r="E144" s="7">
        <v>8758</v>
      </c>
      <c r="F144" s="7">
        <f t="shared" si="33"/>
        <v>23.047368421052632</v>
      </c>
      <c r="G144" s="7">
        <f t="shared" si="34"/>
        <v>11.523684210526316</v>
      </c>
      <c r="H144" s="7">
        <v>1787</v>
      </c>
      <c r="I144" s="7">
        <f t="shared" si="35"/>
        <v>4.7026315789473685</v>
      </c>
      <c r="J144" s="7">
        <f t="shared" si="36"/>
        <v>2.3513157894736842</v>
      </c>
      <c r="K144" s="7">
        <v>310</v>
      </c>
      <c r="L144" s="7">
        <f t="shared" si="37"/>
        <v>0.81578947368421051</v>
      </c>
      <c r="M144" s="7">
        <f t="shared" si="38"/>
        <v>0.40789473684210525</v>
      </c>
      <c r="N144" s="7">
        <v>41</v>
      </c>
      <c r="O144" s="7">
        <f t="shared" si="39"/>
        <v>0.10789473684210527</v>
      </c>
      <c r="P144" s="7">
        <f t="shared" si="40"/>
        <v>5.3947368421052633E-2</v>
      </c>
      <c r="Q144" s="7">
        <v>20.2</v>
      </c>
      <c r="R144" s="7">
        <f t="shared" si="41"/>
        <v>5.3157894736842105E-2</v>
      </c>
      <c r="S144" s="7">
        <f t="shared" si="42"/>
        <v>2.6578947368421053E-2</v>
      </c>
      <c r="T144" s="7">
        <v>8129</v>
      </c>
      <c r="U144" s="7">
        <f t="shared" si="30"/>
        <v>8.1289999999999996</v>
      </c>
      <c r="V144" s="12">
        <f t="shared" si="43"/>
        <v>21.392105263157895</v>
      </c>
      <c r="W144" s="12">
        <f t="shared" si="31"/>
        <v>2.1392105263157893E-2</v>
      </c>
      <c r="X144" s="12">
        <f t="shared" si="44"/>
        <v>1.0696052631578946E-2</v>
      </c>
    </row>
    <row r="145" spans="1:24" ht="15" customHeight="1" x14ac:dyDescent="0.2">
      <c r="A145" s="6" t="s">
        <v>877</v>
      </c>
      <c r="B145" s="3"/>
      <c r="C145" s="8"/>
      <c r="D145" s="4"/>
      <c r="E145" s="3"/>
      <c r="F145" s="8"/>
      <c r="G145" s="8"/>
      <c r="H145" s="3"/>
      <c r="I145" s="8"/>
      <c r="J145" s="8"/>
      <c r="K145" s="3"/>
      <c r="L145" s="8"/>
      <c r="M145" s="8"/>
      <c r="N145" s="3"/>
      <c r="O145" s="8"/>
      <c r="P145" s="8"/>
      <c r="Q145" s="3"/>
      <c r="R145" s="8"/>
      <c r="S145" s="8"/>
      <c r="T145" s="3"/>
      <c r="U145" s="8"/>
    </row>
    <row r="146" spans="1:24" ht="15" customHeight="1" x14ac:dyDescent="0.15">
      <c r="A146" s="7" t="s">
        <v>36</v>
      </c>
      <c r="B146" s="8">
        <v>6000</v>
      </c>
      <c r="C146" s="8">
        <f t="shared" si="32"/>
        <v>15.789473684210526</v>
      </c>
      <c r="D146" s="9" t="s">
        <v>696</v>
      </c>
      <c r="E146" s="8">
        <v>2197</v>
      </c>
      <c r="F146" s="8">
        <f t="shared" si="33"/>
        <v>5.7815789473684207</v>
      </c>
      <c r="G146" s="8">
        <f t="shared" si="34"/>
        <v>2.8907894736842104</v>
      </c>
      <c r="H146" s="8">
        <v>434</v>
      </c>
      <c r="I146" s="8">
        <f t="shared" si="35"/>
        <v>1.1421052631578947</v>
      </c>
      <c r="J146" s="8">
        <f t="shared" si="36"/>
        <v>0.57105263157894737</v>
      </c>
      <c r="K146" s="8">
        <v>102</v>
      </c>
      <c r="L146" s="8">
        <f t="shared" si="37"/>
        <v>0.26842105263157895</v>
      </c>
      <c r="M146" s="8">
        <f t="shared" si="38"/>
        <v>0.13421052631578947</v>
      </c>
      <c r="N146" s="8">
        <v>6</v>
      </c>
      <c r="O146" s="8">
        <f t="shared" si="39"/>
        <v>1.5789473684210527E-2</v>
      </c>
      <c r="P146" s="8">
        <f t="shared" si="40"/>
        <v>7.8947368421052634E-3</v>
      </c>
      <c r="Q146" s="8">
        <v>1.4</v>
      </c>
      <c r="R146" s="8">
        <f t="shared" si="41"/>
        <v>3.6842105263157894E-3</v>
      </c>
      <c r="S146" s="8">
        <f t="shared" si="42"/>
        <v>1.8421052631578947E-3</v>
      </c>
      <c r="T146" s="8">
        <v>0</v>
      </c>
      <c r="U146" s="8">
        <f t="shared" si="30"/>
        <v>0</v>
      </c>
      <c r="V146" s="5">
        <f t="shared" si="43"/>
        <v>0</v>
      </c>
      <c r="W146" s="5">
        <f t="shared" si="31"/>
        <v>0</v>
      </c>
      <c r="X146" s="5">
        <f t="shared" si="44"/>
        <v>0</v>
      </c>
    </row>
    <row r="147" spans="1:24" ht="15" customHeight="1" x14ac:dyDescent="0.15">
      <c r="A147" s="7" t="s">
        <v>45</v>
      </c>
      <c r="B147" s="8">
        <v>5000</v>
      </c>
      <c r="C147" s="8">
        <f t="shared" si="32"/>
        <v>13.157894736842104</v>
      </c>
      <c r="D147" s="9" t="s">
        <v>457</v>
      </c>
      <c r="E147" s="8">
        <v>3191</v>
      </c>
      <c r="F147" s="8">
        <f t="shared" si="33"/>
        <v>8.3973684210526311</v>
      </c>
      <c r="G147" s="8">
        <f t="shared" si="34"/>
        <v>4.1986842105263156</v>
      </c>
      <c r="H147" s="8">
        <v>584</v>
      </c>
      <c r="I147" s="8">
        <f t="shared" si="35"/>
        <v>1.5368421052631578</v>
      </c>
      <c r="J147" s="8">
        <f t="shared" si="36"/>
        <v>0.76842105263157889</v>
      </c>
      <c r="K147" s="8">
        <v>90</v>
      </c>
      <c r="L147" s="8">
        <f t="shared" si="37"/>
        <v>0.23684210526315788</v>
      </c>
      <c r="M147" s="8">
        <f t="shared" si="38"/>
        <v>0.11842105263157894</v>
      </c>
      <c r="N147" s="8">
        <v>55</v>
      </c>
      <c r="O147" s="8">
        <f t="shared" si="39"/>
        <v>0.14473684210526316</v>
      </c>
      <c r="P147" s="8">
        <f t="shared" si="40"/>
        <v>7.2368421052631582E-2</v>
      </c>
      <c r="Q147" s="8">
        <v>1.5</v>
      </c>
      <c r="R147" s="8">
        <f t="shared" si="41"/>
        <v>3.9473684210526317E-3</v>
      </c>
      <c r="S147" s="8">
        <f t="shared" si="42"/>
        <v>1.9736842105263159E-3</v>
      </c>
      <c r="T147" s="8">
        <v>0</v>
      </c>
      <c r="U147" s="8">
        <f t="shared" si="30"/>
        <v>0</v>
      </c>
      <c r="V147" s="5">
        <f t="shared" si="43"/>
        <v>0</v>
      </c>
      <c r="W147" s="5">
        <f t="shared" si="31"/>
        <v>0</v>
      </c>
      <c r="X147" s="5">
        <f t="shared" si="44"/>
        <v>0</v>
      </c>
    </row>
    <row r="148" spans="1:24" ht="15" customHeight="1" x14ac:dyDescent="0.15">
      <c r="A148" s="7" t="s">
        <v>57</v>
      </c>
      <c r="B148" s="8">
        <v>250</v>
      </c>
      <c r="C148" s="8">
        <f t="shared" si="32"/>
        <v>0.65789473684210531</v>
      </c>
      <c r="D148" s="9" t="s">
        <v>701</v>
      </c>
      <c r="E148" s="8">
        <v>111</v>
      </c>
      <c r="F148" s="8">
        <f t="shared" si="33"/>
        <v>0.29210526315789476</v>
      </c>
      <c r="G148" s="8">
        <f t="shared" si="34"/>
        <v>0.14605263157894738</v>
      </c>
      <c r="H148" s="8">
        <v>18.8</v>
      </c>
      <c r="I148" s="8">
        <f t="shared" si="35"/>
        <v>4.9473684210526316E-2</v>
      </c>
      <c r="J148" s="8">
        <f t="shared" si="36"/>
        <v>2.4736842105263158E-2</v>
      </c>
      <c r="K148" s="8">
        <v>4.5</v>
      </c>
      <c r="L148" s="8">
        <f t="shared" si="37"/>
        <v>1.1842105263157895E-2</v>
      </c>
      <c r="M148" s="8">
        <f t="shared" si="38"/>
        <v>5.9210526315789476E-3</v>
      </c>
      <c r="N148" s="8">
        <v>2</v>
      </c>
      <c r="O148" s="8">
        <f t="shared" si="39"/>
        <v>5.263157894736842E-3</v>
      </c>
      <c r="P148" s="8">
        <f t="shared" si="40"/>
        <v>2.631578947368421E-3</v>
      </c>
      <c r="Q148" s="8">
        <v>0.22</v>
      </c>
      <c r="R148" s="8">
        <f t="shared" si="41"/>
        <v>5.7894736842105268E-4</v>
      </c>
      <c r="S148" s="8">
        <f t="shared" si="42"/>
        <v>2.8947368421052634E-4</v>
      </c>
      <c r="T148" s="8">
        <v>414</v>
      </c>
      <c r="U148" s="8">
        <f t="shared" si="30"/>
        <v>0.41399999999999998</v>
      </c>
      <c r="V148" s="5">
        <f t="shared" si="43"/>
        <v>1.0894736842105264</v>
      </c>
      <c r="W148" s="5">
        <f t="shared" si="31"/>
        <v>1.0894736842105264E-3</v>
      </c>
      <c r="X148" s="5">
        <f t="shared" si="44"/>
        <v>5.4473684210526322E-4</v>
      </c>
    </row>
    <row r="149" spans="1:24" ht="15" customHeight="1" x14ac:dyDescent="0.15">
      <c r="A149" s="7" t="s">
        <v>58</v>
      </c>
      <c r="B149" s="8">
        <v>500</v>
      </c>
      <c r="C149" s="8">
        <f t="shared" si="32"/>
        <v>1.3157894736842106</v>
      </c>
      <c r="D149" s="9" t="s">
        <v>702</v>
      </c>
      <c r="E149" s="8">
        <v>484</v>
      </c>
      <c r="F149" s="8">
        <f t="shared" si="33"/>
        <v>1.2736842105263158</v>
      </c>
      <c r="G149" s="8">
        <f t="shared" si="34"/>
        <v>0.63684210526315788</v>
      </c>
      <c r="H149" s="8">
        <v>75</v>
      </c>
      <c r="I149" s="8">
        <f t="shared" si="35"/>
        <v>0.19736842105263158</v>
      </c>
      <c r="J149" s="8">
        <f t="shared" si="36"/>
        <v>9.8684210526315791E-2</v>
      </c>
      <c r="K149" s="8">
        <v>39.5</v>
      </c>
      <c r="L149" s="8">
        <f t="shared" si="37"/>
        <v>0.10394736842105264</v>
      </c>
      <c r="M149" s="8">
        <f t="shared" si="38"/>
        <v>5.1973684210526318E-2</v>
      </c>
      <c r="N149" s="8">
        <v>3</v>
      </c>
      <c r="O149" s="8">
        <f t="shared" si="39"/>
        <v>7.8947368421052634E-3</v>
      </c>
      <c r="P149" s="8">
        <f t="shared" si="40"/>
        <v>3.9473684210526317E-3</v>
      </c>
      <c r="Q149" s="8">
        <v>0.28499999999999998</v>
      </c>
      <c r="R149" s="8">
        <f t="shared" si="41"/>
        <v>7.4999999999999991E-4</v>
      </c>
      <c r="S149" s="8">
        <f t="shared" si="42"/>
        <v>3.7499999999999995E-4</v>
      </c>
      <c r="T149" s="8">
        <v>295</v>
      </c>
      <c r="U149" s="8">
        <f t="shared" si="30"/>
        <v>0.29499999999999998</v>
      </c>
      <c r="V149" s="5">
        <f t="shared" si="43"/>
        <v>0.77631578947368418</v>
      </c>
      <c r="W149" s="5">
        <f t="shared" si="31"/>
        <v>7.763157894736842E-4</v>
      </c>
      <c r="X149" s="5">
        <f t="shared" si="44"/>
        <v>3.881578947368421E-4</v>
      </c>
    </row>
    <row r="150" spans="1:24" ht="15" customHeight="1" x14ac:dyDescent="0.15">
      <c r="A150" s="7" t="s">
        <v>71</v>
      </c>
      <c r="B150" s="8">
        <v>14000</v>
      </c>
      <c r="C150" s="8">
        <f t="shared" si="32"/>
        <v>36.842105263157897</v>
      </c>
      <c r="D150" s="9" t="s">
        <v>809</v>
      </c>
      <c r="E150" s="8">
        <v>4889</v>
      </c>
      <c r="F150" s="8">
        <f t="shared" si="33"/>
        <v>12.865789473684211</v>
      </c>
      <c r="G150" s="8">
        <f t="shared" si="34"/>
        <v>6.4328947368421057</v>
      </c>
      <c r="H150" s="8">
        <v>1026</v>
      </c>
      <c r="I150" s="8">
        <f t="shared" si="35"/>
        <v>2.7</v>
      </c>
      <c r="J150" s="8">
        <f t="shared" si="36"/>
        <v>1.35</v>
      </c>
      <c r="K150" s="8">
        <v>70</v>
      </c>
      <c r="L150" s="8">
        <f t="shared" si="37"/>
        <v>0.18421052631578946</v>
      </c>
      <c r="M150" s="8">
        <f t="shared" si="38"/>
        <v>9.2105263157894732E-2</v>
      </c>
      <c r="N150" s="8">
        <v>56</v>
      </c>
      <c r="O150" s="8">
        <f t="shared" si="39"/>
        <v>0.14736842105263157</v>
      </c>
      <c r="P150" s="8">
        <f t="shared" si="40"/>
        <v>7.3684210526315783E-2</v>
      </c>
      <c r="Q150" s="8">
        <v>17.899999999999999</v>
      </c>
      <c r="R150" s="8">
        <f t="shared" si="41"/>
        <v>4.7105263157894733E-2</v>
      </c>
      <c r="S150" s="8">
        <f t="shared" si="42"/>
        <v>2.3552631578947367E-2</v>
      </c>
      <c r="T150" s="8">
        <v>2730</v>
      </c>
      <c r="U150" s="8">
        <f t="shared" si="30"/>
        <v>2.73</v>
      </c>
      <c r="V150" s="5">
        <f t="shared" si="43"/>
        <v>7.1842105263157894</v>
      </c>
      <c r="W150" s="5">
        <f t="shared" si="31"/>
        <v>7.1842105263157895E-3</v>
      </c>
      <c r="X150" s="5">
        <f t="shared" si="44"/>
        <v>3.5921052631578947E-3</v>
      </c>
    </row>
    <row r="151" spans="1:24" s="12" customFormat="1" ht="15" customHeight="1" x14ac:dyDescent="0.2">
      <c r="A151" s="10"/>
      <c r="B151" s="10"/>
      <c r="C151" s="7"/>
      <c r="D151" s="11" t="s">
        <v>11</v>
      </c>
      <c r="E151" s="7">
        <v>10872</v>
      </c>
      <c r="F151" s="7">
        <f t="shared" si="33"/>
        <v>28.610526315789475</v>
      </c>
      <c r="G151" s="7">
        <f t="shared" si="34"/>
        <v>14.305263157894737</v>
      </c>
      <c r="H151" s="7">
        <v>2138</v>
      </c>
      <c r="I151" s="7">
        <f t="shared" si="35"/>
        <v>5.6263157894736846</v>
      </c>
      <c r="J151" s="7">
        <f t="shared" si="36"/>
        <v>2.8131578947368423</v>
      </c>
      <c r="K151" s="7">
        <v>306</v>
      </c>
      <c r="L151" s="7">
        <f t="shared" si="37"/>
        <v>0.80526315789473679</v>
      </c>
      <c r="M151" s="7">
        <f t="shared" si="38"/>
        <v>0.4026315789473684</v>
      </c>
      <c r="N151" s="7">
        <v>122</v>
      </c>
      <c r="O151" s="7">
        <f t="shared" si="39"/>
        <v>0.32105263157894737</v>
      </c>
      <c r="P151" s="7">
        <f t="shared" si="40"/>
        <v>0.16052631578947368</v>
      </c>
      <c r="Q151" s="7">
        <v>21.3</v>
      </c>
      <c r="R151" s="7">
        <f t="shared" si="41"/>
        <v>5.6052631578947368E-2</v>
      </c>
      <c r="S151" s="7">
        <f t="shared" si="42"/>
        <v>2.8026315789473684E-2</v>
      </c>
      <c r="T151" s="7">
        <v>3439</v>
      </c>
      <c r="U151" s="7">
        <f t="shared" si="30"/>
        <v>3.4390000000000001</v>
      </c>
      <c r="V151" s="12">
        <f t="shared" si="43"/>
        <v>9.0500000000000007</v>
      </c>
      <c r="W151" s="12">
        <f t="shared" si="31"/>
        <v>9.0500000000000008E-3</v>
      </c>
      <c r="X151" s="12">
        <f t="shared" si="44"/>
        <v>4.5250000000000004E-3</v>
      </c>
    </row>
    <row r="152" spans="1:24" ht="15" customHeight="1" x14ac:dyDescent="0.2">
      <c r="A152" s="6" t="s">
        <v>878</v>
      </c>
      <c r="B152" s="3"/>
      <c r="C152" s="8"/>
      <c r="D152" s="4"/>
      <c r="E152" s="3"/>
      <c r="F152" s="8"/>
      <c r="G152" s="8"/>
      <c r="H152" s="3"/>
      <c r="I152" s="8"/>
      <c r="J152" s="8"/>
      <c r="K152" s="3"/>
      <c r="L152" s="8"/>
      <c r="M152" s="8"/>
      <c r="N152" s="3"/>
      <c r="O152" s="8"/>
      <c r="P152" s="8"/>
      <c r="Q152" s="3"/>
      <c r="R152" s="8"/>
      <c r="S152" s="8"/>
      <c r="T152" s="3"/>
      <c r="U152" s="8"/>
    </row>
    <row r="153" spans="1:24" ht="15" customHeight="1" x14ac:dyDescent="0.15">
      <c r="A153" s="7" t="s">
        <v>35</v>
      </c>
      <c r="B153" s="8">
        <v>100</v>
      </c>
      <c r="C153" s="8">
        <f t="shared" si="32"/>
        <v>0.26315789473684209</v>
      </c>
      <c r="D153" s="9" t="s">
        <v>235</v>
      </c>
      <c r="E153" s="8">
        <v>8.6</v>
      </c>
      <c r="F153" s="8">
        <f t="shared" si="33"/>
        <v>2.2631578947368419E-2</v>
      </c>
      <c r="G153" s="8">
        <f t="shared" si="34"/>
        <v>1.131578947368421E-2</v>
      </c>
      <c r="H153" s="8">
        <v>1.7</v>
      </c>
      <c r="I153" s="8">
        <f t="shared" si="35"/>
        <v>4.4736842105263155E-3</v>
      </c>
      <c r="J153" s="8">
        <f t="shared" si="36"/>
        <v>2.2368421052631577E-3</v>
      </c>
      <c r="K153" s="8">
        <v>0.2868</v>
      </c>
      <c r="L153" s="8">
        <f t="shared" si="37"/>
        <v>7.5473684210526312E-4</v>
      </c>
      <c r="M153" s="8">
        <f t="shared" si="38"/>
        <v>3.7736842105263156E-4</v>
      </c>
      <c r="N153" s="8">
        <v>7.5800000000000006E-2</v>
      </c>
      <c r="O153" s="8">
        <f t="shared" si="39"/>
        <v>1.9947368421052632E-4</v>
      </c>
      <c r="P153" s="8">
        <f t="shared" si="40"/>
        <v>9.9736842105263161E-5</v>
      </c>
      <c r="Q153" s="8">
        <v>0.18</v>
      </c>
      <c r="R153" s="8">
        <f t="shared" si="41"/>
        <v>4.7368421052631577E-4</v>
      </c>
      <c r="S153" s="8">
        <f t="shared" si="42"/>
        <v>2.3684210526315788E-4</v>
      </c>
      <c r="T153" s="8">
        <v>0</v>
      </c>
      <c r="U153" s="8">
        <f t="shared" si="30"/>
        <v>0</v>
      </c>
      <c r="V153" s="5">
        <f t="shared" si="43"/>
        <v>0</v>
      </c>
      <c r="W153" s="5">
        <f t="shared" si="31"/>
        <v>0</v>
      </c>
      <c r="X153" s="5">
        <f t="shared" si="44"/>
        <v>0</v>
      </c>
    </row>
    <row r="154" spans="1:24" ht="15" customHeight="1" x14ac:dyDescent="0.15">
      <c r="A154" s="7" t="s">
        <v>38</v>
      </c>
      <c r="B154" s="8">
        <v>1000</v>
      </c>
      <c r="C154" s="8">
        <f t="shared" si="32"/>
        <v>2.6315789473684212</v>
      </c>
      <c r="D154" s="9" t="s">
        <v>697</v>
      </c>
      <c r="E154" s="8">
        <v>166</v>
      </c>
      <c r="F154" s="8">
        <f t="shared" si="33"/>
        <v>0.43684210526315792</v>
      </c>
      <c r="G154" s="8">
        <f t="shared" si="34"/>
        <v>0.21842105263157896</v>
      </c>
      <c r="H154" s="8">
        <v>1.9</v>
      </c>
      <c r="I154" s="8">
        <f t="shared" si="35"/>
        <v>5.0000000000000001E-3</v>
      </c>
      <c r="J154" s="8">
        <f t="shared" si="36"/>
        <v>2.5000000000000001E-3</v>
      </c>
      <c r="K154" s="8">
        <v>26</v>
      </c>
      <c r="L154" s="8">
        <f t="shared" si="37"/>
        <v>6.8421052631578952E-2</v>
      </c>
      <c r="M154" s="8">
        <f t="shared" si="38"/>
        <v>3.4210526315789476E-2</v>
      </c>
      <c r="N154" s="8">
        <v>6</v>
      </c>
      <c r="O154" s="8">
        <f t="shared" si="39"/>
        <v>1.5789473684210527E-2</v>
      </c>
      <c r="P154" s="8">
        <f t="shared" si="40"/>
        <v>7.8947368421052634E-3</v>
      </c>
      <c r="Q154" s="8">
        <v>0.34</v>
      </c>
      <c r="R154" s="8">
        <f t="shared" si="41"/>
        <v>8.9473684210526327E-4</v>
      </c>
      <c r="S154" s="8">
        <f t="shared" si="42"/>
        <v>4.4736842105263163E-4</v>
      </c>
      <c r="T154" s="8">
        <v>292</v>
      </c>
      <c r="U154" s="8">
        <f t="shared" si="30"/>
        <v>0.29199999999999998</v>
      </c>
      <c r="V154" s="5">
        <f t="shared" si="43"/>
        <v>0.76842105263157889</v>
      </c>
      <c r="W154" s="5">
        <f t="shared" si="31"/>
        <v>7.6842105263157893E-4</v>
      </c>
      <c r="X154" s="5">
        <f t="shared" si="44"/>
        <v>3.8421052631578946E-4</v>
      </c>
    </row>
    <row r="155" spans="1:24" ht="15" customHeight="1" x14ac:dyDescent="0.15">
      <c r="A155" s="7" t="s">
        <v>42</v>
      </c>
      <c r="B155" s="8">
        <v>5000</v>
      </c>
      <c r="C155" s="8">
        <f t="shared" si="32"/>
        <v>13.157894736842104</v>
      </c>
      <c r="D155" s="9" t="s">
        <v>627</v>
      </c>
      <c r="E155" s="8">
        <v>1295</v>
      </c>
      <c r="F155" s="8">
        <f t="shared" si="33"/>
        <v>3.4078947368421053</v>
      </c>
      <c r="G155" s="8">
        <f t="shared" si="34"/>
        <v>1.7039473684210527</v>
      </c>
      <c r="H155" s="8">
        <v>240</v>
      </c>
      <c r="I155" s="8">
        <f t="shared" si="35"/>
        <v>0.63157894736842102</v>
      </c>
      <c r="J155" s="8">
        <f t="shared" si="36"/>
        <v>0.31578947368421051</v>
      </c>
      <c r="K155" s="8">
        <v>50</v>
      </c>
      <c r="L155" s="8">
        <f t="shared" si="37"/>
        <v>0.13157894736842105</v>
      </c>
      <c r="M155" s="8">
        <f t="shared" si="38"/>
        <v>6.5789473684210523E-2</v>
      </c>
      <c r="N155" s="8">
        <v>15</v>
      </c>
      <c r="O155" s="8">
        <f t="shared" si="39"/>
        <v>3.9473684210526314E-2</v>
      </c>
      <c r="P155" s="8">
        <f t="shared" si="40"/>
        <v>1.9736842105263157E-2</v>
      </c>
      <c r="Q155" s="8">
        <v>3.3</v>
      </c>
      <c r="R155" s="8">
        <f t="shared" si="41"/>
        <v>8.6842105263157891E-3</v>
      </c>
      <c r="S155" s="8">
        <f t="shared" si="42"/>
        <v>4.3421052631578945E-3</v>
      </c>
      <c r="T155" s="8">
        <v>36825</v>
      </c>
      <c r="U155" s="8">
        <f t="shared" si="30"/>
        <v>36.825000000000003</v>
      </c>
      <c r="V155" s="5">
        <f t="shared" si="43"/>
        <v>96.90789473684211</v>
      </c>
      <c r="W155" s="5">
        <f t="shared" si="31"/>
        <v>9.690789473684211E-2</v>
      </c>
      <c r="X155" s="5">
        <f t="shared" si="44"/>
        <v>4.8453947368421055E-2</v>
      </c>
    </row>
    <row r="156" spans="1:24" ht="15" customHeight="1" x14ac:dyDescent="0.15">
      <c r="A156" s="7" t="s">
        <v>51</v>
      </c>
      <c r="B156" s="8">
        <v>500</v>
      </c>
      <c r="C156" s="8">
        <f t="shared" si="32"/>
        <v>1.3157894736842106</v>
      </c>
      <c r="D156" s="9" t="s">
        <v>700</v>
      </c>
      <c r="E156" s="8">
        <v>57</v>
      </c>
      <c r="F156" s="8">
        <f t="shared" si="33"/>
        <v>0.15</v>
      </c>
      <c r="G156" s="8">
        <f t="shared" si="34"/>
        <v>7.4999999999999997E-2</v>
      </c>
      <c r="H156" s="8">
        <v>7</v>
      </c>
      <c r="I156" s="8">
        <f t="shared" si="35"/>
        <v>1.8421052631578946E-2</v>
      </c>
      <c r="J156" s="8">
        <f t="shared" si="36"/>
        <v>9.2105263157894728E-3</v>
      </c>
      <c r="K156" s="8">
        <v>6</v>
      </c>
      <c r="L156" s="8">
        <f t="shared" si="37"/>
        <v>1.5789473684210527E-2</v>
      </c>
      <c r="M156" s="8">
        <f t="shared" si="38"/>
        <v>7.8947368421052634E-3</v>
      </c>
      <c r="N156" s="8">
        <v>0.5</v>
      </c>
      <c r="O156" s="8">
        <f t="shared" si="39"/>
        <v>1.3157894736842105E-3</v>
      </c>
      <c r="P156" s="8">
        <f t="shared" si="40"/>
        <v>6.5789473684210525E-4</v>
      </c>
      <c r="Q156" s="8">
        <v>1.3</v>
      </c>
      <c r="R156" s="8">
        <f t="shared" si="41"/>
        <v>3.4210526315789475E-3</v>
      </c>
      <c r="S156" s="8">
        <f t="shared" si="42"/>
        <v>1.7105263157894738E-3</v>
      </c>
      <c r="T156" s="8">
        <v>119</v>
      </c>
      <c r="U156" s="8">
        <f t="shared" si="30"/>
        <v>0.11899999999999999</v>
      </c>
      <c r="V156" s="5">
        <f t="shared" si="43"/>
        <v>0.31315789473684208</v>
      </c>
      <c r="W156" s="5">
        <f t="shared" si="31"/>
        <v>3.1315789473684207E-4</v>
      </c>
      <c r="X156" s="5">
        <f t="shared" si="44"/>
        <v>1.5657894736842103E-4</v>
      </c>
    </row>
    <row r="157" spans="1:24" ht="15" customHeight="1" x14ac:dyDescent="0.15">
      <c r="A157" s="7" t="s">
        <v>61</v>
      </c>
      <c r="B157" s="8">
        <v>5000</v>
      </c>
      <c r="C157" s="8">
        <f t="shared" si="32"/>
        <v>13.157894736842104</v>
      </c>
      <c r="D157" s="9" t="s">
        <v>464</v>
      </c>
      <c r="E157" s="8">
        <v>808</v>
      </c>
      <c r="F157" s="8">
        <f t="shared" si="33"/>
        <v>2.1263157894736842</v>
      </c>
      <c r="G157" s="8">
        <f t="shared" si="34"/>
        <v>1.0631578947368421</v>
      </c>
      <c r="H157" s="8">
        <v>115</v>
      </c>
      <c r="I157" s="8">
        <f t="shared" si="35"/>
        <v>0.30263157894736842</v>
      </c>
      <c r="J157" s="8">
        <f t="shared" si="36"/>
        <v>0.15131578947368421</v>
      </c>
      <c r="K157" s="8">
        <v>65</v>
      </c>
      <c r="L157" s="8">
        <f t="shared" si="37"/>
        <v>0.17105263157894737</v>
      </c>
      <c r="M157" s="8">
        <f t="shared" si="38"/>
        <v>8.5526315789473686E-2</v>
      </c>
      <c r="N157" s="8">
        <v>10</v>
      </c>
      <c r="O157" s="8">
        <f t="shared" si="39"/>
        <v>2.6315789473684209E-2</v>
      </c>
      <c r="P157" s="8">
        <f t="shared" si="40"/>
        <v>1.3157894736842105E-2</v>
      </c>
      <c r="Q157" s="8">
        <v>8.9</v>
      </c>
      <c r="R157" s="8">
        <f t="shared" si="41"/>
        <v>2.3421052631578947E-2</v>
      </c>
      <c r="S157" s="8">
        <f t="shared" si="42"/>
        <v>1.1710526315789473E-2</v>
      </c>
      <c r="T157" s="8">
        <v>1680</v>
      </c>
      <c r="U157" s="8">
        <f t="shared" si="30"/>
        <v>1.68</v>
      </c>
      <c r="V157" s="5">
        <f t="shared" si="43"/>
        <v>4.4210526315789478</v>
      </c>
      <c r="W157" s="5">
        <f t="shared" si="31"/>
        <v>4.421052631578948E-3</v>
      </c>
      <c r="X157" s="5">
        <f t="shared" si="44"/>
        <v>2.210526315789474E-3</v>
      </c>
    </row>
    <row r="158" spans="1:24" ht="15" customHeight="1" x14ac:dyDescent="0.15">
      <c r="A158" s="7" t="s">
        <v>68</v>
      </c>
      <c r="B158" s="8">
        <v>500</v>
      </c>
      <c r="C158" s="8">
        <f t="shared" si="32"/>
        <v>1.3157894736842106</v>
      </c>
      <c r="D158" s="9" t="s">
        <v>705</v>
      </c>
      <c r="E158" s="8">
        <v>43</v>
      </c>
      <c r="F158" s="8">
        <f t="shared" si="33"/>
        <v>0.11315789473684211</v>
      </c>
      <c r="G158" s="8">
        <f t="shared" si="34"/>
        <v>5.6578947368421055E-2</v>
      </c>
      <c r="H158" s="8">
        <v>7</v>
      </c>
      <c r="I158" s="8">
        <f t="shared" si="35"/>
        <v>1.8421052631578946E-2</v>
      </c>
      <c r="J158" s="8">
        <f t="shared" si="36"/>
        <v>9.2105263157894728E-3</v>
      </c>
      <c r="K158" s="8">
        <v>2.5</v>
      </c>
      <c r="L158" s="8">
        <f t="shared" si="37"/>
        <v>6.5789473684210523E-3</v>
      </c>
      <c r="M158" s="8">
        <f t="shared" si="38"/>
        <v>3.2894736842105261E-3</v>
      </c>
      <c r="N158" s="8">
        <v>0.5</v>
      </c>
      <c r="O158" s="8">
        <f t="shared" si="39"/>
        <v>1.3157894736842105E-3</v>
      </c>
      <c r="P158" s="8">
        <f t="shared" si="40"/>
        <v>6.5789473684210525E-4</v>
      </c>
      <c r="Q158" s="8">
        <v>0.09</v>
      </c>
      <c r="R158" s="8">
        <f t="shared" si="41"/>
        <v>2.3684210526315788E-4</v>
      </c>
      <c r="S158" s="8">
        <f t="shared" si="42"/>
        <v>1.1842105263157894E-4</v>
      </c>
      <c r="T158" s="8">
        <v>0</v>
      </c>
      <c r="U158" s="8">
        <f t="shared" si="30"/>
        <v>0</v>
      </c>
      <c r="V158" s="5">
        <f t="shared" si="43"/>
        <v>0</v>
      </c>
      <c r="W158" s="5">
        <f t="shared" si="31"/>
        <v>0</v>
      </c>
      <c r="X158" s="5">
        <f t="shared" si="44"/>
        <v>0</v>
      </c>
    </row>
    <row r="159" spans="1:24" ht="15" customHeight="1" x14ac:dyDescent="0.15">
      <c r="A159" s="7" t="s">
        <v>76</v>
      </c>
      <c r="B159" s="8">
        <v>2000</v>
      </c>
      <c r="C159" s="8">
        <f t="shared" si="32"/>
        <v>5.2631578947368425</v>
      </c>
      <c r="D159" s="9" t="s">
        <v>362</v>
      </c>
      <c r="E159" s="8">
        <v>708</v>
      </c>
      <c r="F159" s="8">
        <f t="shared" si="33"/>
        <v>1.8631578947368421</v>
      </c>
      <c r="G159" s="8">
        <f t="shared" si="34"/>
        <v>0.93157894736842106</v>
      </c>
      <c r="H159" s="8">
        <v>150</v>
      </c>
      <c r="I159" s="8">
        <f t="shared" si="35"/>
        <v>0.39473684210526316</v>
      </c>
      <c r="J159" s="8">
        <f t="shared" si="36"/>
        <v>0.19736842105263158</v>
      </c>
      <c r="K159" s="8">
        <v>22</v>
      </c>
      <c r="L159" s="8">
        <f t="shared" si="37"/>
        <v>5.7894736842105263E-2</v>
      </c>
      <c r="M159" s="8">
        <f t="shared" si="38"/>
        <v>2.8947368421052631E-2</v>
      </c>
      <c r="N159" s="8">
        <v>2</v>
      </c>
      <c r="O159" s="8">
        <f t="shared" si="39"/>
        <v>5.263157894736842E-3</v>
      </c>
      <c r="P159" s="8">
        <f t="shared" si="40"/>
        <v>2.631578947368421E-3</v>
      </c>
      <c r="Q159" s="8">
        <v>0.5</v>
      </c>
      <c r="R159" s="8">
        <f t="shared" si="41"/>
        <v>1.3157894736842105E-3</v>
      </c>
      <c r="S159" s="8">
        <f t="shared" si="42"/>
        <v>6.5789473684210525E-4</v>
      </c>
      <c r="T159" s="8">
        <v>672</v>
      </c>
      <c r="U159" s="8">
        <f t="shared" si="30"/>
        <v>0.67200000000000004</v>
      </c>
      <c r="V159" s="5">
        <f t="shared" si="43"/>
        <v>1.7684210526315789</v>
      </c>
      <c r="W159" s="5">
        <f t="shared" si="31"/>
        <v>1.7684210526315788E-3</v>
      </c>
      <c r="X159" s="5">
        <f t="shared" si="44"/>
        <v>8.8421052631578942E-4</v>
      </c>
    </row>
    <row r="160" spans="1:24" ht="15" customHeight="1" x14ac:dyDescent="0.15">
      <c r="A160" s="7" t="s">
        <v>80</v>
      </c>
      <c r="B160" s="8">
        <v>3000</v>
      </c>
      <c r="C160" s="8">
        <f t="shared" si="32"/>
        <v>7.8947368421052628</v>
      </c>
      <c r="D160" s="9" t="s">
        <v>366</v>
      </c>
      <c r="E160" s="8">
        <v>733</v>
      </c>
      <c r="F160" s="8">
        <f t="shared" si="33"/>
        <v>1.9289473684210525</v>
      </c>
      <c r="G160" s="8">
        <f t="shared" si="34"/>
        <v>0.96447368421052626</v>
      </c>
      <c r="H160" s="8">
        <v>93</v>
      </c>
      <c r="I160" s="8">
        <f t="shared" si="35"/>
        <v>0.24473684210526317</v>
      </c>
      <c r="J160" s="8">
        <f t="shared" si="36"/>
        <v>0.12236842105263158</v>
      </c>
      <c r="K160" s="8">
        <v>63</v>
      </c>
      <c r="L160" s="8">
        <f t="shared" si="37"/>
        <v>0.16578947368421051</v>
      </c>
      <c r="M160" s="8">
        <f t="shared" si="38"/>
        <v>8.2894736842105257E-2</v>
      </c>
      <c r="N160" s="8">
        <v>12</v>
      </c>
      <c r="O160" s="8">
        <f t="shared" si="39"/>
        <v>3.1578947368421054E-2</v>
      </c>
      <c r="P160" s="8">
        <f t="shared" si="40"/>
        <v>1.5789473684210527E-2</v>
      </c>
      <c r="Q160" s="8">
        <v>1.5</v>
      </c>
      <c r="R160" s="8">
        <f t="shared" si="41"/>
        <v>3.9473684210526317E-3</v>
      </c>
      <c r="S160" s="8">
        <f t="shared" si="42"/>
        <v>1.9736842105263159E-3</v>
      </c>
      <c r="T160" s="8">
        <v>1548</v>
      </c>
      <c r="U160" s="8">
        <f t="shared" si="30"/>
        <v>1.548</v>
      </c>
      <c r="V160" s="5">
        <f t="shared" si="43"/>
        <v>4.0736842105263156</v>
      </c>
      <c r="W160" s="5">
        <f t="shared" si="31"/>
        <v>4.0736842105263153E-3</v>
      </c>
      <c r="X160" s="5">
        <f t="shared" si="44"/>
        <v>2.0368421052631576E-3</v>
      </c>
    </row>
    <row r="161" spans="1:24" s="12" customFormat="1" ht="15" customHeight="1" x14ac:dyDescent="0.2">
      <c r="A161" s="10"/>
      <c r="B161" s="10"/>
      <c r="C161" s="7"/>
      <c r="D161" s="11" t="s">
        <v>11</v>
      </c>
      <c r="E161" s="7">
        <v>3817</v>
      </c>
      <c r="F161" s="7">
        <f t="shared" si="33"/>
        <v>10.044736842105262</v>
      </c>
      <c r="G161" s="7">
        <f t="shared" si="34"/>
        <v>5.0223684210526311</v>
      </c>
      <c r="H161" s="7">
        <v>616</v>
      </c>
      <c r="I161" s="7">
        <f t="shared" si="35"/>
        <v>1.6210526315789473</v>
      </c>
      <c r="J161" s="7">
        <f t="shared" si="36"/>
        <v>0.81052631578947365</v>
      </c>
      <c r="K161" s="7">
        <v>235</v>
      </c>
      <c r="L161" s="7">
        <f t="shared" si="37"/>
        <v>0.61842105263157898</v>
      </c>
      <c r="M161" s="7">
        <f t="shared" si="38"/>
        <v>0.30921052631578949</v>
      </c>
      <c r="N161" s="7">
        <v>46</v>
      </c>
      <c r="O161" s="7">
        <f t="shared" si="39"/>
        <v>0.12105263157894737</v>
      </c>
      <c r="P161" s="7">
        <f t="shared" si="40"/>
        <v>6.0526315789473685E-2</v>
      </c>
      <c r="Q161" s="7">
        <v>16.100000000000001</v>
      </c>
      <c r="R161" s="7">
        <f t="shared" si="41"/>
        <v>4.2368421052631583E-2</v>
      </c>
      <c r="S161" s="7">
        <f t="shared" si="42"/>
        <v>2.1184210526315791E-2</v>
      </c>
      <c r="T161" s="7">
        <v>41136</v>
      </c>
      <c r="U161" s="7">
        <f t="shared" si="30"/>
        <v>41.136000000000003</v>
      </c>
      <c r="V161" s="12">
        <f t="shared" si="43"/>
        <v>108.25263157894737</v>
      </c>
      <c r="W161" s="12">
        <f t="shared" si="31"/>
        <v>0.10825263157894738</v>
      </c>
      <c r="X161" s="12">
        <f t="shared" si="44"/>
        <v>5.4126315789473689E-2</v>
      </c>
    </row>
    <row r="162" spans="1:24" ht="15" customHeight="1" x14ac:dyDescent="0.2">
      <c r="A162" s="6" t="s">
        <v>879</v>
      </c>
      <c r="B162" s="3"/>
      <c r="C162" s="8"/>
      <c r="D162" s="4"/>
      <c r="E162" s="3"/>
      <c r="F162" s="8"/>
      <c r="G162" s="8"/>
      <c r="H162" s="3"/>
      <c r="I162" s="8"/>
      <c r="J162" s="8"/>
      <c r="K162" s="3"/>
      <c r="L162" s="8"/>
      <c r="M162" s="8"/>
      <c r="N162" s="3"/>
      <c r="O162" s="8"/>
      <c r="P162" s="8"/>
      <c r="Q162" s="3"/>
      <c r="R162" s="8"/>
      <c r="S162" s="8"/>
      <c r="T162" s="3"/>
      <c r="U162" s="8"/>
    </row>
    <row r="163" spans="1:24" ht="15" customHeight="1" x14ac:dyDescent="0.15">
      <c r="A163" s="7" t="s">
        <v>101</v>
      </c>
      <c r="B163" s="8">
        <v>10000</v>
      </c>
      <c r="C163" s="8">
        <f t="shared" si="32"/>
        <v>26.315789473684209</v>
      </c>
      <c r="D163" s="9" t="s">
        <v>102</v>
      </c>
      <c r="E163" s="8">
        <v>2630</v>
      </c>
      <c r="F163" s="8">
        <f t="shared" si="33"/>
        <v>6.9210526315789478</v>
      </c>
      <c r="G163" s="8">
        <f t="shared" si="34"/>
        <v>3.4605263157894739</v>
      </c>
      <c r="H163" s="8">
        <v>510</v>
      </c>
      <c r="I163" s="8">
        <f t="shared" si="35"/>
        <v>1.3421052631578947</v>
      </c>
      <c r="J163" s="8">
        <f t="shared" si="36"/>
        <v>0.67105263157894735</v>
      </c>
      <c r="K163" s="8">
        <v>80</v>
      </c>
      <c r="L163" s="8">
        <f t="shared" si="37"/>
        <v>0.21052631578947367</v>
      </c>
      <c r="M163" s="8">
        <f t="shared" si="38"/>
        <v>0.10526315789473684</v>
      </c>
      <c r="N163" s="8">
        <v>30</v>
      </c>
      <c r="O163" s="8">
        <f t="shared" si="39"/>
        <v>7.8947368421052627E-2</v>
      </c>
      <c r="P163" s="8">
        <f t="shared" si="40"/>
        <v>3.9473684210526314E-2</v>
      </c>
      <c r="Q163" s="8">
        <v>8.4</v>
      </c>
      <c r="R163" s="8">
        <f t="shared" si="41"/>
        <v>2.2105263157894739E-2</v>
      </c>
      <c r="S163" s="8">
        <f t="shared" si="42"/>
        <v>1.1052631578947369E-2</v>
      </c>
      <c r="T163" s="8">
        <v>4130</v>
      </c>
      <c r="U163" s="8">
        <f t="shared" si="30"/>
        <v>4.13</v>
      </c>
      <c r="V163" s="5">
        <f t="shared" si="43"/>
        <v>10.868421052631579</v>
      </c>
      <c r="W163" s="5">
        <f t="shared" si="31"/>
        <v>1.0868421052631579E-2</v>
      </c>
      <c r="X163" s="5">
        <f t="shared" si="44"/>
        <v>5.4342105263157896E-3</v>
      </c>
    </row>
    <row r="164" spans="1:24" ht="15" customHeight="1" x14ac:dyDescent="0.15">
      <c r="A164" s="7" t="s">
        <v>103</v>
      </c>
      <c r="B164" s="8">
        <v>10000</v>
      </c>
      <c r="C164" s="8">
        <f t="shared" si="32"/>
        <v>26.315789473684209</v>
      </c>
      <c r="D164" s="9" t="s">
        <v>710</v>
      </c>
      <c r="E164" s="8">
        <v>3130</v>
      </c>
      <c r="F164" s="8">
        <f t="shared" si="33"/>
        <v>8.2368421052631575</v>
      </c>
      <c r="G164" s="8">
        <f t="shared" si="34"/>
        <v>4.1184210526315788</v>
      </c>
      <c r="H164" s="8">
        <v>610</v>
      </c>
      <c r="I164" s="8">
        <f t="shared" si="35"/>
        <v>1.6052631578947369</v>
      </c>
      <c r="J164" s="8">
        <f t="shared" si="36"/>
        <v>0.80263157894736847</v>
      </c>
      <c r="K164" s="8">
        <v>60</v>
      </c>
      <c r="L164" s="8">
        <f t="shared" si="37"/>
        <v>0.15789473684210525</v>
      </c>
      <c r="M164" s="8">
        <f t="shared" si="38"/>
        <v>7.8947368421052627E-2</v>
      </c>
      <c r="N164" s="8">
        <v>50</v>
      </c>
      <c r="O164" s="8">
        <f t="shared" si="39"/>
        <v>0.13157894736842105</v>
      </c>
      <c r="P164" s="8">
        <f t="shared" si="40"/>
        <v>6.5789473684210523E-2</v>
      </c>
      <c r="Q164" s="8">
        <v>17</v>
      </c>
      <c r="R164" s="8">
        <f t="shared" si="41"/>
        <v>4.4736842105263158E-2</v>
      </c>
      <c r="S164" s="8">
        <f t="shared" si="42"/>
        <v>2.2368421052631579E-2</v>
      </c>
      <c r="T164" s="8">
        <v>3470</v>
      </c>
      <c r="U164" s="8">
        <f t="shared" si="30"/>
        <v>3.47</v>
      </c>
      <c r="V164" s="5">
        <f t="shared" si="43"/>
        <v>9.1315789473684212</v>
      </c>
      <c r="W164" s="5">
        <f t="shared" si="31"/>
        <v>9.1315789473684211E-3</v>
      </c>
      <c r="X164" s="5">
        <f t="shared" si="44"/>
        <v>4.5657894736842106E-3</v>
      </c>
    </row>
    <row r="165" spans="1:24" ht="15" customHeight="1" x14ac:dyDescent="0.15">
      <c r="A165" s="7" t="s">
        <v>0</v>
      </c>
      <c r="B165" s="8">
        <v>10000</v>
      </c>
      <c r="C165" s="8">
        <f t="shared" si="32"/>
        <v>26.315789473684209</v>
      </c>
      <c r="D165" s="9" t="s">
        <v>120</v>
      </c>
      <c r="E165" s="8">
        <v>4180</v>
      </c>
      <c r="F165" s="8">
        <f t="shared" si="33"/>
        <v>11</v>
      </c>
      <c r="G165" s="8">
        <f t="shared" si="34"/>
        <v>5.5</v>
      </c>
      <c r="H165" s="8">
        <v>910</v>
      </c>
      <c r="I165" s="8">
        <f t="shared" si="35"/>
        <v>2.3947368421052633</v>
      </c>
      <c r="J165" s="8">
        <f t="shared" si="36"/>
        <v>1.1973684210526316</v>
      </c>
      <c r="K165" s="8">
        <v>90</v>
      </c>
      <c r="L165" s="8">
        <f t="shared" si="37"/>
        <v>0.23684210526315788</v>
      </c>
      <c r="M165" s="8">
        <f t="shared" si="38"/>
        <v>0.11842105263157894</v>
      </c>
      <c r="N165" s="8">
        <v>20</v>
      </c>
      <c r="O165" s="8">
        <f t="shared" si="39"/>
        <v>5.2631578947368418E-2</v>
      </c>
      <c r="P165" s="8">
        <f t="shared" si="40"/>
        <v>2.6315789473684209E-2</v>
      </c>
      <c r="Q165" s="8">
        <v>7.8</v>
      </c>
      <c r="R165" s="8">
        <f t="shared" si="41"/>
        <v>2.0526315789473684E-2</v>
      </c>
      <c r="S165" s="8">
        <f t="shared" si="42"/>
        <v>1.0263157894736842E-2</v>
      </c>
      <c r="T165" s="8">
        <v>8450</v>
      </c>
      <c r="U165" s="8">
        <f t="shared" si="30"/>
        <v>8.4499999999999993</v>
      </c>
      <c r="V165" s="5">
        <f t="shared" si="43"/>
        <v>22.236842105263158</v>
      </c>
      <c r="W165" s="5">
        <f t="shared" si="31"/>
        <v>2.2236842105263159E-2</v>
      </c>
      <c r="X165" s="5">
        <f t="shared" si="44"/>
        <v>1.111842105263158E-2</v>
      </c>
    </row>
    <row r="166" spans="1:24" s="12" customFormat="1" ht="15" customHeight="1" x14ac:dyDescent="0.2">
      <c r="A166" s="10"/>
      <c r="B166" s="10"/>
      <c r="C166" s="7"/>
      <c r="D166" s="11" t="s">
        <v>11</v>
      </c>
      <c r="E166" s="7">
        <v>9940</v>
      </c>
      <c r="F166" s="7">
        <f t="shared" si="33"/>
        <v>26.157894736842106</v>
      </c>
      <c r="G166" s="7">
        <f t="shared" si="34"/>
        <v>13.078947368421053</v>
      </c>
      <c r="H166" s="7">
        <v>2030</v>
      </c>
      <c r="I166" s="7">
        <f t="shared" si="35"/>
        <v>5.3421052631578947</v>
      </c>
      <c r="J166" s="7">
        <f t="shared" si="36"/>
        <v>2.6710526315789473</v>
      </c>
      <c r="K166" s="7">
        <v>230</v>
      </c>
      <c r="L166" s="7">
        <f t="shared" si="37"/>
        <v>0.60526315789473684</v>
      </c>
      <c r="M166" s="7">
        <f t="shared" si="38"/>
        <v>0.30263157894736842</v>
      </c>
      <c r="N166" s="7">
        <v>100</v>
      </c>
      <c r="O166" s="7">
        <f t="shared" si="39"/>
        <v>0.26315789473684209</v>
      </c>
      <c r="P166" s="7">
        <f t="shared" si="40"/>
        <v>0.13157894736842105</v>
      </c>
      <c r="Q166" s="7">
        <v>33.200000000000003</v>
      </c>
      <c r="R166" s="7">
        <f t="shared" si="41"/>
        <v>8.7368421052631581E-2</v>
      </c>
      <c r="S166" s="7">
        <f t="shared" si="42"/>
        <v>4.3684210526315791E-2</v>
      </c>
      <c r="T166" s="7">
        <v>16050</v>
      </c>
      <c r="U166" s="7">
        <f t="shared" si="30"/>
        <v>16.05</v>
      </c>
      <c r="V166" s="12">
        <f t="shared" si="43"/>
        <v>42.236842105263158</v>
      </c>
      <c r="W166" s="12">
        <f t="shared" si="31"/>
        <v>4.2236842105263156E-2</v>
      </c>
      <c r="X166" s="12">
        <f t="shared" si="44"/>
        <v>2.1118421052631578E-2</v>
      </c>
    </row>
    <row r="167" spans="1:24" ht="15" customHeight="1" x14ac:dyDescent="0.2">
      <c r="A167" s="6" t="s">
        <v>880</v>
      </c>
      <c r="B167" s="3"/>
      <c r="C167" s="8"/>
      <c r="D167" s="4"/>
      <c r="E167" s="3"/>
      <c r="F167" s="8"/>
      <c r="G167" s="8"/>
      <c r="H167" s="3"/>
      <c r="I167" s="8"/>
      <c r="J167" s="8"/>
      <c r="K167" s="3"/>
      <c r="L167" s="8"/>
      <c r="M167" s="8"/>
      <c r="N167" s="3"/>
      <c r="O167" s="8"/>
      <c r="P167" s="8"/>
      <c r="Q167" s="3"/>
      <c r="R167" s="8"/>
      <c r="S167" s="8"/>
      <c r="T167" s="3"/>
      <c r="U167" s="8"/>
    </row>
    <row r="168" spans="1:24" ht="15" customHeight="1" x14ac:dyDescent="0.15">
      <c r="A168" s="7" t="s">
        <v>122</v>
      </c>
      <c r="B168" s="8">
        <v>20000</v>
      </c>
      <c r="C168" s="8">
        <f t="shared" si="32"/>
        <v>52.631578947368418</v>
      </c>
      <c r="D168" s="9" t="s">
        <v>813</v>
      </c>
      <c r="E168" s="8">
        <v>17116</v>
      </c>
      <c r="F168" s="8">
        <f t="shared" si="33"/>
        <v>45.042105263157893</v>
      </c>
      <c r="G168" s="8">
        <f t="shared" si="34"/>
        <v>22.521052631578947</v>
      </c>
      <c r="H168" s="8">
        <v>4000</v>
      </c>
      <c r="I168" s="8">
        <f t="shared" si="35"/>
        <v>10.526315789473685</v>
      </c>
      <c r="J168" s="8">
        <f t="shared" si="36"/>
        <v>5.2631578947368425</v>
      </c>
      <c r="K168" s="8">
        <v>240</v>
      </c>
      <c r="L168" s="8">
        <f t="shared" si="37"/>
        <v>0.63157894736842102</v>
      </c>
      <c r="M168" s="8">
        <f t="shared" si="38"/>
        <v>0.31578947368421051</v>
      </c>
      <c r="N168" s="8">
        <v>20</v>
      </c>
      <c r="O168" s="8">
        <f t="shared" si="39"/>
        <v>5.2631578947368418E-2</v>
      </c>
      <c r="P168" s="8">
        <f t="shared" si="40"/>
        <v>2.6315789473684209E-2</v>
      </c>
      <c r="Q168" s="8">
        <v>18</v>
      </c>
      <c r="R168" s="8">
        <f t="shared" si="41"/>
        <v>4.736842105263158E-2</v>
      </c>
      <c r="S168" s="8">
        <f t="shared" si="42"/>
        <v>2.368421052631579E-2</v>
      </c>
      <c r="T168" s="8">
        <v>15800</v>
      </c>
      <c r="U168" s="8">
        <f t="shared" si="30"/>
        <v>15.8</v>
      </c>
      <c r="V168" s="5">
        <f t="shared" si="43"/>
        <v>41.578947368421055</v>
      </c>
      <c r="W168" s="5">
        <f t="shared" si="31"/>
        <v>4.1578947368421056E-2</v>
      </c>
      <c r="X168" s="5">
        <f t="shared" si="44"/>
        <v>2.0789473684210528E-2</v>
      </c>
    </row>
    <row r="169" spans="1:24" s="12" customFormat="1" ht="15" customHeight="1" x14ac:dyDescent="0.2">
      <c r="A169" s="10"/>
      <c r="B169" s="10"/>
      <c r="C169" s="7"/>
      <c r="D169" s="11" t="s">
        <v>11</v>
      </c>
      <c r="E169" s="7">
        <v>17116</v>
      </c>
      <c r="F169" s="7">
        <f t="shared" si="33"/>
        <v>45.042105263157893</v>
      </c>
      <c r="G169" s="7">
        <f t="shared" si="34"/>
        <v>22.521052631578947</v>
      </c>
      <c r="H169" s="7">
        <v>4000</v>
      </c>
      <c r="I169" s="7">
        <f t="shared" si="35"/>
        <v>10.526315789473685</v>
      </c>
      <c r="J169" s="7">
        <f t="shared" si="36"/>
        <v>5.2631578947368425</v>
      </c>
      <c r="K169" s="7">
        <v>240</v>
      </c>
      <c r="L169" s="7">
        <f t="shared" si="37"/>
        <v>0.63157894736842102</v>
      </c>
      <c r="M169" s="7">
        <f t="shared" si="38"/>
        <v>0.31578947368421051</v>
      </c>
      <c r="N169" s="7">
        <v>20</v>
      </c>
      <c r="O169" s="7">
        <f t="shared" si="39"/>
        <v>5.2631578947368418E-2</v>
      </c>
      <c r="P169" s="7">
        <f t="shared" si="40"/>
        <v>2.6315789473684209E-2</v>
      </c>
      <c r="Q169" s="7">
        <v>18</v>
      </c>
      <c r="R169" s="7">
        <f t="shared" si="41"/>
        <v>4.736842105263158E-2</v>
      </c>
      <c r="S169" s="7">
        <f t="shared" si="42"/>
        <v>2.368421052631579E-2</v>
      </c>
      <c r="T169" s="7">
        <v>15800</v>
      </c>
      <c r="U169" s="7">
        <f t="shared" si="30"/>
        <v>15.8</v>
      </c>
      <c r="V169" s="12">
        <f t="shared" si="43"/>
        <v>41.578947368421055</v>
      </c>
      <c r="W169" s="12">
        <f t="shared" si="31"/>
        <v>4.1578947368421056E-2</v>
      </c>
      <c r="X169" s="12">
        <f t="shared" si="44"/>
        <v>2.0789473684210528E-2</v>
      </c>
    </row>
    <row r="170" spans="1:24" ht="15" customHeight="1" x14ac:dyDescent="0.2">
      <c r="A170" s="6" t="s">
        <v>881</v>
      </c>
      <c r="B170" s="3"/>
      <c r="C170" s="8"/>
      <c r="D170" s="4"/>
      <c r="E170" s="3"/>
      <c r="F170" s="8"/>
      <c r="G170" s="8"/>
      <c r="H170" s="3"/>
      <c r="I170" s="8"/>
      <c r="J170" s="8"/>
      <c r="K170" s="3"/>
      <c r="L170" s="8"/>
      <c r="M170" s="8"/>
      <c r="N170" s="3"/>
      <c r="O170" s="8"/>
      <c r="P170" s="8"/>
      <c r="Q170" s="3"/>
      <c r="R170" s="8"/>
      <c r="S170" s="8"/>
      <c r="T170" s="3"/>
      <c r="U170" s="8"/>
    </row>
    <row r="171" spans="1:24" ht="15" customHeight="1" x14ac:dyDescent="0.15">
      <c r="A171" s="7" t="s">
        <v>222</v>
      </c>
      <c r="B171" s="8">
        <v>6000</v>
      </c>
      <c r="C171" s="8">
        <f t="shared" si="32"/>
        <v>15.789473684210526</v>
      </c>
      <c r="D171" s="9" t="s">
        <v>805</v>
      </c>
      <c r="E171" s="8">
        <v>1916</v>
      </c>
      <c r="F171" s="8">
        <f t="shared" si="33"/>
        <v>5.0421052631578949</v>
      </c>
      <c r="G171" s="8">
        <f t="shared" si="34"/>
        <v>2.5210526315789474</v>
      </c>
      <c r="H171" s="8">
        <v>462</v>
      </c>
      <c r="I171" s="8">
        <f t="shared" si="35"/>
        <v>1.2157894736842105</v>
      </c>
      <c r="J171" s="8">
        <f t="shared" si="36"/>
        <v>0.60789473684210527</v>
      </c>
      <c r="K171" s="8">
        <v>3.6</v>
      </c>
      <c r="L171" s="8">
        <f t="shared" si="37"/>
        <v>9.4736842105263164E-3</v>
      </c>
      <c r="M171" s="8">
        <f t="shared" si="38"/>
        <v>4.7368421052631582E-3</v>
      </c>
      <c r="N171" s="8">
        <v>6</v>
      </c>
      <c r="O171" s="8">
        <f t="shared" si="39"/>
        <v>1.5789473684210527E-2</v>
      </c>
      <c r="P171" s="8">
        <f t="shared" si="40"/>
        <v>7.8947368421052634E-3</v>
      </c>
      <c r="Q171" s="8">
        <v>17</v>
      </c>
      <c r="R171" s="8">
        <f t="shared" si="41"/>
        <v>4.4736842105263158E-2</v>
      </c>
      <c r="S171" s="8">
        <f t="shared" si="42"/>
        <v>2.2368421052631579E-2</v>
      </c>
      <c r="T171" s="8">
        <v>1602</v>
      </c>
      <c r="U171" s="8">
        <f t="shared" si="30"/>
        <v>1.6020000000000001</v>
      </c>
      <c r="V171" s="5">
        <f t="shared" si="43"/>
        <v>4.2157894736842101</v>
      </c>
      <c r="W171" s="5">
        <f t="shared" si="31"/>
        <v>4.2157894736842101E-3</v>
      </c>
      <c r="X171" s="5">
        <f t="shared" si="44"/>
        <v>2.107894736842105E-3</v>
      </c>
    </row>
    <row r="172" spans="1:24" ht="15" customHeight="1" x14ac:dyDescent="0.15">
      <c r="A172" s="7" t="s">
        <v>98</v>
      </c>
      <c r="B172" s="8">
        <v>10000</v>
      </c>
      <c r="C172" s="8">
        <f t="shared" si="32"/>
        <v>26.315789473684209</v>
      </c>
      <c r="D172" s="9" t="s">
        <v>99</v>
      </c>
      <c r="E172" s="8">
        <v>5278</v>
      </c>
      <c r="F172" s="8">
        <f t="shared" si="33"/>
        <v>13.889473684210527</v>
      </c>
      <c r="G172" s="8">
        <f t="shared" si="34"/>
        <v>6.9447368421052635</v>
      </c>
      <c r="H172" s="8">
        <v>1147</v>
      </c>
      <c r="I172" s="8">
        <f t="shared" si="35"/>
        <v>3.0184210526315791</v>
      </c>
      <c r="J172" s="8">
        <f t="shared" si="36"/>
        <v>1.5092105263157896</v>
      </c>
      <c r="K172" s="8">
        <v>60</v>
      </c>
      <c r="L172" s="8">
        <f t="shared" si="37"/>
        <v>0.15789473684210525</v>
      </c>
      <c r="M172" s="8">
        <f t="shared" si="38"/>
        <v>7.8947368421052627E-2</v>
      </c>
      <c r="N172" s="8">
        <v>50</v>
      </c>
      <c r="O172" s="8">
        <f t="shared" si="39"/>
        <v>0.13157894736842105</v>
      </c>
      <c r="P172" s="8">
        <f t="shared" si="40"/>
        <v>6.5789473684210523E-2</v>
      </c>
      <c r="Q172" s="8">
        <v>2.9</v>
      </c>
      <c r="R172" s="8">
        <f t="shared" si="41"/>
        <v>7.6315789473684207E-3</v>
      </c>
      <c r="S172" s="8">
        <f t="shared" si="42"/>
        <v>3.8157894736842103E-3</v>
      </c>
      <c r="T172" s="8">
        <v>38345</v>
      </c>
      <c r="U172" s="8">
        <f t="shared" si="30"/>
        <v>38.344999999999999</v>
      </c>
      <c r="V172" s="5">
        <f t="shared" si="43"/>
        <v>100.90789473684211</v>
      </c>
      <c r="W172" s="5">
        <f t="shared" si="31"/>
        <v>0.10090789473684211</v>
      </c>
      <c r="X172" s="5">
        <f t="shared" si="44"/>
        <v>5.0453947368421057E-2</v>
      </c>
    </row>
    <row r="173" spans="1:24" s="12" customFormat="1" ht="15" customHeight="1" x14ac:dyDescent="0.2">
      <c r="A173" s="10"/>
      <c r="B173" s="10"/>
      <c r="C173" s="7"/>
      <c r="D173" s="11" t="s">
        <v>11</v>
      </c>
      <c r="E173" s="7">
        <v>7194</v>
      </c>
      <c r="F173" s="7">
        <f t="shared" si="33"/>
        <v>18.931578947368422</v>
      </c>
      <c r="G173" s="7">
        <f t="shared" si="34"/>
        <v>9.465789473684211</v>
      </c>
      <c r="H173" s="7">
        <v>1609</v>
      </c>
      <c r="I173" s="7">
        <f t="shared" si="35"/>
        <v>4.2342105263157892</v>
      </c>
      <c r="J173" s="7">
        <f t="shared" si="36"/>
        <v>2.1171052631578946</v>
      </c>
      <c r="K173" s="7">
        <v>64</v>
      </c>
      <c r="L173" s="7">
        <f t="shared" si="37"/>
        <v>0.16842105263157894</v>
      </c>
      <c r="M173" s="7">
        <f t="shared" si="38"/>
        <v>8.4210526315789472E-2</v>
      </c>
      <c r="N173" s="7">
        <v>56</v>
      </c>
      <c r="O173" s="7">
        <f t="shared" si="39"/>
        <v>0.14736842105263157</v>
      </c>
      <c r="P173" s="7">
        <f t="shared" si="40"/>
        <v>7.3684210526315783E-2</v>
      </c>
      <c r="Q173" s="7">
        <v>19.899999999999999</v>
      </c>
      <c r="R173" s="7">
        <f t="shared" si="41"/>
        <v>5.2368421052631578E-2</v>
      </c>
      <c r="S173" s="7">
        <f t="shared" si="42"/>
        <v>2.6184210526315789E-2</v>
      </c>
      <c r="T173" s="7">
        <v>39947</v>
      </c>
      <c r="U173" s="7">
        <f t="shared" si="30"/>
        <v>39.947000000000003</v>
      </c>
      <c r="V173" s="12">
        <f t="shared" si="43"/>
        <v>105.12368421052632</v>
      </c>
      <c r="W173" s="12">
        <f t="shared" si="31"/>
        <v>0.10512368421052633</v>
      </c>
      <c r="X173" s="12">
        <f t="shared" si="44"/>
        <v>5.2561842105263164E-2</v>
      </c>
    </row>
    <row r="174" spans="1:24" ht="15" customHeight="1" x14ac:dyDescent="0.2">
      <c r="A174" s="6" t="s">
        <v>882</v>
      </c>
      <c r="B174" s="3"/>
      <c r="C174" s="8"/>
      <c r="D174" s="4"/>
      <c r="E174" s="3"/>
      <c r="F174" s="8"/>
      <c r="G174" s="8"/>
      <c r="H174" s="3"/>
      <c r="I174" s="8"/>
      <c r="J174" s="8"/>
      <c r="K174" s="3"/>
      <c r="L174" s="8"/>
      <c r="M174" s="8"/>
      <c r="N174" s="3"/>
      <c r="O174" s="8"/>
      <c r="P174" s="8"/>
      <c r="Q174" s="3"/>
      <c r="R174" s="8"/>
      <c r="S174" s="8"/>
      <c r="T174" s="3"/>
      <c r="U174" s="8"/>
    </row>
    <row r="175" spans="1:24" ht="15" customHeight="1" x14ac:dyDescent="0.15">
      <c r="A175" s="7" t="s">
        <v>96</v>
      </c>
      <c r="B175" s="8">
        <v>6000</v>
      </c>
      <c r="C175" s="8">
        <f t="shared" si="32"/>
        <v>15.789473684210526</v>
      </c>
      <c r="D175" s="9" t="s">
        <v>811</v>
      </c>
      <c r="E175" s="8">
        <v>2510</v>
      </c>
      <c r="F175" s="8">
        <f t="shared" si="33"/>
        <v>6.6052631578947372</v>
      </c>
      <c r="G175" s="8">
        <f t="shared" si="34"/>
        <v>3.3026315789473686</v>
      </c>
      <c r="H175" s="8">
        <v>559</v>
      </c>
      <c r="I175" s="8">
        <f t="shared" si="35"/>
        <v>1.4710526315789474</v>
      </c>
      <c r="J175" s="8">
        <f t="shared" si="36"/>
        <v>0.73552631578947369</v>
      </c>
      <c r="K175" s="8">
        <v>42</v>
      </c>
      <c r="L175" s="8">
        <f t="shared" si="37"/>
        <v>0.11052631578947368</v>
      </c>
      <c r="M175" s="8">
        <f t="shared" si="38"/>
        <v>5.526315789473684E-2</v>
      </c>
      <c r="N175" s="8">
        <v>12</v>
      </c>
      <c r="O175" s="8">
        <f t="shared" si="39"/>
        <v>3.1578947368421054E-2</v>
      </c>
      <c r="P175" s="8">
        <f t="shared" si="40"/>
        <v>1.5789473684210527E-2</v>
      </c>
      <c r="Q175" s="8">
        <v>2.2999999999999998</v>
      </c>
      <c r="R175" s="8">
        <f t="shared" si="41"/>
        <v>6.0526315789473676E-3</v>
      </c>
      <c r="S175" s="8">
        <f t="shared" si="42"/>
        <v>3.0263157894736838E-3</v>
      </c>
      <c r="T175" s="8">
        <v>13671</v>
      </c>
      <c r="U175" s="8">
        <f t="shared" si="30"/>
        <v>13.670999999999999</v>
      </c>
      <c r="V175" s="5">
        <f t="shared" si="43"/>
        <v>35.976315789473681</v>
      </c>
      <c r="W175" s="5">
        <f t="shared" si="31"/>
        <v>3.5976315789473683E-2</v>
      </c>
      <c r="X175" s="5">
        <f t="shared" si="44"/>
        <v>1.7988157894736841E-2</v>
      </c>
    </row>
    <row r="176" spans="1:24" ht="15" customHeight="1" x14ac:dyDescent="0.15">
      <c r="A176" s="7" t="s">
        <v>85</v>
      </c>
      <c r="B176" s="8">
        <v>2000</v>
      </c>
      <c r="C176" s="8">
        <f t="shared" si="32"/>
        <v>5.2631578947368425</v>
      </c>
      <c r="D176" s="9" t="s">
        <v>267</v>
      </c>
      <c r="E176" s="8">
        <v>174</v>
      </c>
      <c r="F176" s="8">
        <f t="shared" si="33"/>
        <v>0.45789473684210524</v>
      </c>
      <c r="G176" s="8">
        <f t="shared" si="34"/>
        <v>0.22894736842105262</v>
      </c>
      <c r="H176" s="8">
        <v>16</v>
      </c>
      <c r="I176" s="8">
        <f t="shared" si="35"/>
        <v>4.2105263157894736E-2</v>
      </c>
      <c r="J176" s="8">
        <f t="shared" si="36"/>
        <v>2.1052631578947368E-2</v>
      </c>
      <c r="K176" s="8">
        <v>14</v>
      </c>
      <c r="L176" s="8">
        <f t="shared" si="37"/>
        <v>3.6842105263157891E-2</v>
      </c>
      <c r="M176" s="8">
        <f t="shared" si="38"/>
        <v>1.8421052631578946E-2</v>
      </c>
      <c r="N176" s="8">
        <v>6</v>
      </c>
      <c r="O176" s="8">
        <f t="shared" si="39"/>
        <v>1.5789473684210527E-2</v>
      </c>
      <c r="P176" s="8">
        <f t="shared" si="40"/>
        <v>7.8947368421052634E-3</v>
      </c>
      <c r="Q176" s="8">
        <v>0.52</v>
      </c>
      <c r="R176" s="8">
        <f t="shared" si="41"/>
        <v>1.3684210526315791E-3</v>
      </c>
      <c r="S176" s="8">
        <f t="shared" si="42"/>
        <v>6.8421052631578954E-4</v>
      </c>
      <c r="T176" s="8">
        <v>1284</v>
      </c>
      <c r="U176" s="8">
        <f t="shared" si="30"/>
        <v>1.284</v>
      </c>
      <c r="V176" s="5">
        <f t="shared" si="43"/>
        <v>3.3789473684210525</v>
      </c>
      <c r="W176" s="5">
        <f t="shared" si="31"/>
        <v>3.3789473684210525E-3</v>
      </c>
      <c r="X176" s="5">
        <f t="shared" si="44"/>
        <v>1.6894736842105263E-3</v>
      </c>
    </row>
    <row r="177" spans="1:24" ht="15" customHeight="1" x14ac:dyDescent="0.15">
      <c r="A177" s="7" t="s">
        <v>86</v>
      </c>
      <c r="B177" s="8">
        <v>2000</v>
      </c>
      <c r="C177" s="8">
        <f t="shared" si="32"/>
        <v>5.2631578947368425</v>
      </c>
      <c r="D177" s="9" t="s">
        <v>268</v>
      </c>
      <c r="E177" s="8">
        <v>388</v>
      </c>
      <c r="F177" s="8">
        <f t="shared" si="33"/>
        <v>1.0210526315789474</v>
      </c>
      <c r="G177" s="8">
        <f t="shared" si="34"/>
        <v>0.51052631578947372</v>
      </c>
      <c r="H177" s="8">
        <v>64</v>
      </c>
      <c r="I177" s="8">
        <f t="shared" si="35"/>
        <v>0.16842105263157894</v>
      </c>
      <c r="J177" s="8">
        <f t="shared" si="36"/>
        <v>8.4210526315789472E-2</v>
      </c>
      <c r="K177" s="8">
        <v>20</v>
      </c>
      <c r="L177" s="8">
        <f t="shared" si="37"/>
        <v>5.2631578947368418E-2</v>
      </c>
      <c r="M177" s="8">
        <f t="shared" si="38"/>
        <v>2.6315789473684209E-2</v>
      </c>
      <c r="N177" s="8">
        <v>6</v>
      </c>
      <c r="O177" s="8">
        <f t="shared" si="39"/>
        <v>1.5789473684210527E-2</v>
      </c>
      <c r="P177" s="8">
        <f t="shared" si="40"/>
        <v>7.8947368421052634E-3</v>
      </c>
      <c r="Q177" s="8">
        <v>0.52</v>
      </c>
      <c r="R177" s="8">
        <f t="shared" si="41"/>
        <v>1.3684210526315791E-3</v>
      </c>
      <c r="S177" s="8">
        <f t="shared" si="42"/>
        <v>6.8421052631578954E-4</v>
      </c>
      <c r="T177" s="8">
        <v>1284</v>
      </c>
      <c r="U177" s="8">
        <f t="shared" si="30"/>
        <v>1.284</v>
      </c>
      <c r="V177" s="5">
        <f t="shared" si="43"/>
        <v>3.3789473684210525</v>
      </c>
      <c r="W177" s="5">
        <f t="shared" si="31"/>
        <v>3.3789473684210525E-3</v>
      </c>
      <c r="X177" s="5">
        <f t="shared" si="44"/>
        <v>1.6894736842105263E-3</v>
      </c>
    </row>
    <row r="178" spans="1:24" s="12" customFormat="1" ht="15" customHeight="1" x14ac:dyDescent="0.2">
      <c r="A178" s="10"/>
      <c r="B178" s="10"/>
      <c r="C178" s="7"/>
      <c r="D178" s="11" t="s">
        <v>11</v>
      </c>
      <c r="E178" s="7">
        <v>3073</v>
      </c>
      <c r="F178" s="7">
        <f t="shared" si="33"/>
        <v>8.0868421052631572</v>
      </c>
      <c r="G178" s="7">
        <f t="shared" si="34"/>
        <v>4.0434210526315786</v>
      </c>
      <c r="H178" s="7">
        <v>638</v>
      </c>
      <c r="I178" s="7">
        <f t="shared" si="35"/>
        <v>1.6789473684210525</v>
      </c>
      <c r="J178" s="7">
        <f t="shared" si="36"/>
        <v>0.83947368421052626</v>
      </c>
      <c r="K178" s="7">
        <v>76</v>
      </c>
      <c r="L178" s="7">
        <f t="shared" si="37"/>
        <v>0.2</v>
      </c>
      <c r="M178" s="7">
        <f t="shared" si="38"/>
        <v>0.1</v>
      </c>
      <c r="N178" s="7">
        <v>24</v>
      </c>
      <c r="O178" s="7">
        <f t="shared" si="39"/>
        <v>6.3157894736842107E-2</v>
      </c>
      <c r="P178" s="7">
        <f t="shared" si="40"/>
        <v>3.1578947368421054E-2</v>
      </c>
      <c r="Q178" s="7">
        <v>3.3</v>
      </c>
      <c r="R178" s="7">
        <f t="shared" si="41"/>
        <v>8.6842105263157891E-3</v>
      </c>
      <c r="S178" s="7">
        <f t="shared" si="42"/>
        <v>4.3421052631578945E-3</v>
      </c>
      <c r="T178" s="7">
        <v>16239</v>
      </c>
      <c r="U178" s="7">
        <f t="shared" si="30"/>
        <v>16.239000000000001</v>
      </c>
      <c r="V178" s="12">
        <f t="shared" si="43"/>
        <v>42.734210526315792</v>
      </c>
      <c r="W178" s="12">
        <f t="shared" si="31"/>
        <v>4.2734210526315791E-2</v>
      </c>
      <c r="X178" s="12">
        <f t="shared" si="44"/>
        <v>2.1367105263157896E-2</v>
      </c>
    </row>
    <row r="179" spans="1:24" ht="15" customHeight="1" x14ac:dyDescent="0.2">
      <c r="A179" s="6" t="s">
        <v>883</v>
      </c>
      <c r="B179" s="3"/>
      <c r="C179" s="8"/>
      <c r="D179" s="4"/>
      <c r="E179" s="3"/>
      <c r="F179" s="8"/>
      <c r="G179" s="8"/>
      <c r="H179" s="3"/>
      <c r="I179" s="8"/>
      <c r="J179" s="8"/>
      <c r="K179" s="3"/>
      <c r="L179" s="8"/>
      <c r="M179" s="8"/>
      <c r="N179" s="3"/>
      <c r="O179" s="8"/>
      <c r="P179" s="8"/>
      <c r="Q179" s="3"/>
      <c r="R179" s="8"/>
      <c r="S179" s="8"/>
      <c r="T179" s="3"/>
      <c r="U179" s="8"/>
    </row>
    <row r="180" spans="1:24" ht="15" customHeight="1" x14ac:dyDescent="0.15">
      <c r="A180" s="7" t="s">
        <v>476</v>
      </c>
      <c r="B180" s="8">
        <v>2040</v>
      </c>
      <c r="C180" s="8">
        <f t="shared" si="32"/>
        <v>5.3684210526315788</v>
      </c>
      <c r="D180" s="9" t="s">
        <v>707</v>
      </c>
      <c r="E180" s="8">
        <v>3672</v>
      </c>
      <c r="F180" s="8">
        <f t="shared" si="33"/>
        <v>9.6631578947368428</v>
      </c>
      <c r="G180" s="8">
        <f t="shared" si="34"/>
        <v>4.8315789473684214</v>
      </c>
      <c r="H180" s="8">
        <v>69</v>
      </c>
      <c r="I180" s="8">
        <f t="shared" si="35"/>
        <v>0.18157894736842106</v>
      </c>
      <c r="J180" s="8">
        <f t="shared" si="36"/>
        <v>9.0789473684210531E-2</v>
      </c>
      <c r="K180" s="8">
        <v>22.4</v>
      </c>
      <c r="L180" s="8">
        <f t="shared" si="37"/>
        <v>5.894736842105263E-2</v>
      </c>
      <c r="M180" s="8">
        <f t="shared" si="38"/>
        <v>2.9473684210526315E-2</v>
      </c>
      <c r="N180" s="8">
        <v>367</v>
      </c>
      <c r="O180" s="8">
        <f t="shared" si="39"/>
        <v>0.96578947368421053</v>
      </c>
      <c r="P180" s="8">
        <f t="shared" si="40"/>
        <v>0.48289473684210527</v>
      </c>
      <c r="Q180" s="8">
        <v>2</v>
      </c>
      <c r="R180" s="8">
        <f t="shared" si="41"/>
        <v>5.263157894736842E-3</v>
      </c>
      <c r="S180" s="8">
        <f t="shared" si="42"/>
        <v>2.631578947368421E-3</v>
      </c>
      <c r="T180" s="8">
        <v>7677</v>
      </c>
      <c r="U180" s="8">
        <f t="shared" si="30"/>
        <v>7.6769999999999996</v>
      </c>
      <c r="V180" s="5">
        <f t="shared" si="43"/>
        <v>20.202631578947368</v>
      </c>
      <c r="W180" s="5">
        <f t="shared" si="31"/>
        <v>2.0202631578947368E-2</v>
      </c>
      <c r="X180" s="5">
        <f t="shared" si="44"/>
        <v>1.0101315789473684E-2</v>
      </c>
    </row>
    <row r="181" spans="1:24" ht="15" customHeight="1" x14ac:dyDescent="0.15">
      <c r="A181" s="7" t="s">
        <v>89</v>
      </c>
      <c r="B181" s="8">
        <v>6000</v>
      </c>
      <c r="C181" s="8">
        <f t="shared" si="32"/>
        <v>15.789473684210526</v>
      </c>
      <c r="D181" s="9" t="s">
        <v>709</v>
      </c>
      <c r="E181" s="8">
        <v>2627</v>
      </c>
      <c r="F181" s="8">
        <f t="shared" si="33"/>
        <v>6.9131578947368419</v>
      </c>
      <c r="G181" s="8">
        <f t="shared" si="34"/>
        <v>3.456578947368421</v>
      </c>
      <c r="H181" s="8">
        <v>580</v>
      </c>
      <c r="I181" s="8">
        <f t="shared" si="35"/>
        <v>1.5263157894736843</v>
      </c>
      <c r="J181" s="8">
        <f t="shared" si="36"/>
        <v>0.76315789473684215</v>
      </c>
      <c r="K181" s="8">
        <v>36</v>
      </c>
      <c r="L181" s="8">
        <f t="shared" si="37"/>
        <v>9.4736842105263161E-2</v>
      </c>
      <c r="M181" s="8">
        <f t="shared" si="38"/>
        <v>4.736842105263158E-2</v>
      </c>
      <c r="N181" s="8">
        <v>18</v>
      </c>
      <c r="O181" s="8">
        <f t="shared" si="39"/>
        <v>4.736842105263158E-2</v>
      </c>
      <c r="P181" s="8">
        <f t="shared" si="40"/>
        <v>2.368421052631579E-2</v>
      </c>
      <c r="Q181" s="8">
        <v>1.6</v>
      </c>
      <c r="R181" s="8">
        <f t="shared" si="41"/>
        <v>4.2105263157894736E-3</v>
      </c>
      <c r="S181" s="8">
        <f t="shared" si="42"/>
        <v>2.1052631578947368E-3</v>
      </c>
      <c r="T181" s="8">
        <v>13080</v>
      </c>
      <c r="U181" s="8">
        <f t="shared" si="30"/>
        <v>13.08</v>
      </c>
      <c r="V181" s="5">
        <f t="shared" si="43"/>
        <v>34.421052631578945</v>
      </c>
      <c r="W181" s="5">
        <f t="shared" si="31"/>
        <v>3.4421052631578943E-2</v>
      </c>
      <c r="X181" s="5">
        <f t="shared" si="44"/>
        <v>1.7210526315789471E-2</v>
      </c>
    </row>
    <row r="182" spans="1:24" ht="15" customHeight="1" x14ac:dyDescent="0.15">
      <c r="A182" s="7" t="s">
        <v>91</v>
      </c>
      <c r="B182" s="8">
        <v>10000</v>
      </c>
      <c r="C182" s="8">
        <f t="shared" si="32"/>
        <v>26.315789473684209</v>
      </c>
      <c r="D182" s="9" t="s">
        <v>812</v>
      </c>
      <c r="E182" s="8">
        <v>4546</v>
      </c>
      <c r="F182" s="8">
        <f t="shared" si="33"/>
        <v>11.963157894736842</v>
      </c>
      <c r="G182" s="8">
        <f t="shared" si="34"/>
        <v>5.9815789473684209</v>
      </c>
      <c r="H182" s="8">
        <v>1084</v>
      </c>
      <c r="I182" s="8">
        <f t="shared" si="35"/>
        <v>2.8526315789473684</v>
      </c>
      <c r="J182" s="8">
        <f t="shared" si="36"/>
        <v>1.4263157894736842</v>
      </c>
      <c r="K182" s="8">
        <v>30</v>
      </c>
      <c r="L182" s="8">
        <f t="shared" si="37"/>
        <v>7.8947368421052627E-2</v>
      </c>
      <c r="M182" s="8">
        <f t="shared" si="38"/>
        <v>3.9473684210526314E-2</v>
      </c>
      <c r="N182" s="8">
        <v>10</v>
      </c>
      <c r="O182" s="8">
        <f t="shared" si="39"/>
        <v>2.6315789473684209E-2</v>
      </c>
      <c r="P182" s="8">
        <f t="shared" si="40"/>
        <v>1.3157894736842105E-2</v>
      </c>
      <c r="Q182" s="8">
        <v>7.5</v>
      </c>
      <c r="R182" s="8">
        <f t="shared" si="41"/>
        <v>1.9736842105263157E-2</v>
      </c>
      <c r="S182" s="8">
        <f t="shared" si="42"/>
        <v>9.8684210526315784E-3</v>
      </c>
      <c r="T182" s="8">
        <v>9220</v>
      </c>
      <c r="U182" s="8">
        <f t="shared" si="30"/>
        <v>9.2200000000000006</v>
      </c>
      <c r="V182" s="5">
        <f t="shared" si="43"/>
        <v>24.263157894736842</v>
      </c>
      <c r="W182" s="5">
        <f t="shared" si="31"/>
        <v>2.4263157894736844E-2</v>
      </c>
      <c r="X182" s="5">
        <f t="shared" si="44"/>
        <v>1.2131578947368422E-2</v>
      </c>
    </row>
    <row r="183" spans="1:24" ht="15" customHeight="1" x14ac:dyDescent="0.15">
      <c r="A183" s="7" t="s">
        <v>100</v>
      </c>
      <c r="B183" s="8">
        <v>4000</v>
      </c>
      <c r="C183" s="8">
        <f t="shared" si="32"/>
        <v>10.526315789473685</v>
      </c>
      <c r="D183" s="9" t="s">
        <v>482</v>
      </c>
      <c r="E183" s="8">
        <v>1298</v>
      </c>
      <c r="F183" s="8">
        <f t="shared" si="33"/>
        <v>3.4157894736842107</v>
      </c>
      <c r="G183" s="8">
        <f t="shared" si="34"/>
        <v>1.7078947368421054</v>
      </c>
      <c r="H183" s="8">
        <v>278</v>
      </c>
      <c r="I183" s="8">
        <f t="shared" si="35"/>
        <v>0.73157894736842111</v>
      </c>
      <c r="J183" s="8">
        <f t="shared" si="36"/>
        <v>0.36578947368421055</v>
      </c>
      <c r="K183" s="8">
        <v>20</v>
      </c>
      <c r="L183" s="8">
        <f t="shared" si="37"/>
        <v>5.2631578947368418E-2</v>
      </c>
      <c r="M183" s="8">
        <f t="shared" si="38"/>
        <v>2.6315789473684209E-2</v>
      </c>
      <c r="N183" s="8">
        <v>12</v>
      </c>
      <c r="O183" s="8">
        <f t="shared" si="39"/>
        <v>3.1578947368421054E-2</v>
      </c>
      <c r="P183" s="8">
        <f t="shared" si="40"/>
        <v>1.5789473684210527E-2</v>
      </c>
      <c r="Q183" s="8">
        <v>5.4</v>
      </c>
      <c r="R183" s="8">
        <f t="shared" si="41"/>
        <v>1.4210526315789474E-2</v>
      </c>
      <c r="S183" s="8">
        <f t="shared" si="42"/>
        <v>7.1052631578947369E-3</v>
      </c>
      <c r="T183" s="8">
        <v>940</v>
      </c>
      <c r="U183" s="8">
        <f t="shared" si="30"/>
        <v>0.94</v>
      </c>
      <c r="V183" s="5">
        <f t="shared" si="43"/>
        <v>2.4736842105263159</v>
      </c>
      <c r="W183" s="5">
        <f t="shared" si="31"/>
        <v>2.4736842105263159E-3</v>
      </c>
      <c r="X183" s="5">
        <f t="shared" si="44"/>
        <v>1.2368421052631579E-3</v>
      </c>
    </row>
    <row r="184" spans="1:24" ht="15" customHeight="1" x14ac:dyDescent="0.15">
      <c r="A184" s="7" t="s">
        <v>104</v>
      </c>
      <c r="B184" s="8">
        <v>24000</v>
      </c>
      <c r="C184" s="8">
        <f t="shared" si="32"/>
        <v>63.157894736842103</v>
      </c>
      <c r="D184" s="9" t="s">
        <v>711</v>
      </c>
      <c r="E184" s="8">
        <v>11400</v>
      </c>
      <c r="F184" s="8">
        <f t="shared" si="33"/>
        <v>30</v>
      </c>
      <c r="G184" s="8">
        <f t="shared" si="34"/>
        <v>15</v>
      </c>
      <c r="H184" s="8">
        <v>2676</v>
      </c>
      <c r="I184" s="8">
        <f t="shared" si="35"/>
        <v>7.0421052631578949</v>
      </c>
      <c r="J184" s="8">
        <f t="shared" si="36"/>
        <v>3.5210526315789474</v>
      </c>
      <c r="K184" s="8">
        <v>120</v>
      </c>
      <c r="L184" s="8">
        <f t="shared" si="37"/>
        <v>0.31578947368421051</v>
      </c>
      <c r="M184" s="8">
        <f t="shared" si="38"/>
        <v>0.15789473684210525</v>
      </c>
      <c r="N184" s="8">
        <v>24</v>
      </c>
      <c r="O184" s="8">
        <f t="shared" si="39"/>
        <v>6.3157894736842107E-2</v>
      </c>
      <c r="P184" s="8">
        <f t="shared" si="40"/>
        <v>3.1578947368421054E-2</v>
      </c>
      <c r="Q184" s="8">
        <v>32.200000000000003</v>
      </c>
      <c r="R184" s="8">
        <f t="shared" si="41"/>
        <v>8.4736842105263166E-2</v>
      </c>
      <c r="S184" s="8">
        <f t="shared" si="42"/>
        <v>4.2368421052631583E-2</v>
      </c>
      <c r="T184" s="8">
        <v>6120</v>
      </c>
      <c r="U184" s="8">
        <f t="shared" si="30"/>
        <v>6.12</v>
      </c>
      <c r="V184" s="5">
        <f t="shared" si="43"/>
        <v>16.105263157894736</v>
      </c>
      <c r="W184" s="5">
        <f t="shared" si="31"/>
        <v>1.6105263157894737E-2</v>
      </c>
      <c r="X184" s="5">
        <f t="shared" si="44"/>
        <v>8.0526315789473685E-3</v>
      </c>
    </row>
    <row r="185" spans="1:24" ht="15" customHeight="1" x14ac:dyDescent="0.15">
      <c r="A185" s="7" t="s">
        <v>107</v>
      </c>
      <c r="B185" s="8">
        <v>12000</v>
      </c>
      <c r="C185" s="8">
        <f t="shared" si="32"/>
        <v>31.578947368421051</v>
      </c>
      <c r="D185" s="9" t="s">
        <v>712</v>
      </c>
      <c r="E185" s="8">
        <v>2412</v>
      </c>
      <c r="F185" s="8">
        <f t="shared" si="33"/>
        <v>6.3473684210526313</v>
      </c>
      <c r="G185" s="8">
        <f t="shared" si="34"/>
        <v>3.1736842105263157</v>
      </c>
      <c r="H185" s="8">
        <v>504</v>
      </c>
      <c r="I185" s="8">
        <f t="shared" si="35"/>
        <v>1.3263157894736841</v>
      </c>
      <c r="J185" s="8">
        <f t="shared" si="36"/>
        <v>0.66315789473684206</v>
      </c>
      <c r="K185" s="8">
        <v>72</v>
      </c>
      <c r="L185" s="8">
        <f t="shared" si="37"/>
        <v>0.18947368421052632</v>
      </c>
      <c r="M185" s="8">
        <f t="shared" si="38"/>
        <v>9.4736842105263161E-2</v>
      </c>
      <c r="N185" s="8">
        <v>12</v>
      </c>
      <c r="O185" s="8">
        <f t="shared" si="39"/>
        <v>3.1578947368421054E-2</v>
      </c>
      <c r="P185" s="8">
        <f t="shared" si="40"/>
        <v>1.5789473684210527E-2</v>
      </c>
      <c r="Q185" s="8">
        <v>3</v>
      </c>
      <c r="R185" s="8">
        <f t="shared" si="41"/>
        <v>7.8947368421052634E-3</v>
      </c>
      <c r="S185" s="8">
        <f t="shared" si="42"/>
        <v>3.9473684210526317E-3</v>
      </c>
      <c r="T185" s="8">
        <v>11592</v>
      </c>
      <c r="U185" s="8">
        <f t="shared" si="30"/>
        <v>11.592000000000001</v>
      </c>
      <c r="V185" s="5">
        <f t="shared" si="43"/>
        <v>30.505263157894738</v>
      </c>
      <c r="W185" s="5">
        <f t="shared" si="31"/>
        <v>3.0505263157894737E-2</v>
      </c>
      <c r="X185" s="5">
        <f t="shared" si="44"/>
        <v>1.5252631578947368E-2</v>
      </c>
    </row>
    <row r="186" spans="1:24" ht="15" customHeight="1" x14ac:dyDescent="0.15">
      <c r="A186" s="7" t="s">
        <v>108</v>
      </c>
      <c r="B186" s="8">
        <v>6000</v>
      </c>
      <c r="C186" s="8">
        <f t="shared" si="32"/>
        <v>15.789473684210526</v>
      </c>
      <c r="D186" s="9" t="s">
        <v>713</v>
      </c>
      <c r="E186" s="8">
        <v>4140</v>
      </c>
      <c r="F186" s="8">
        <f t="shared" si="33"/>
        <v>10.894736842105264</v>
      </c>
      <c r="G186" s="8">
        <f t="shared" si="34"/>
        <v>5.4473684210526319</v>
      </c>
      <c r="H186" s="8">
        <v>966</v>
      </c>
      <c r="I186" s="8">
        <f t="shared" si="35"/>
        <v>2.5421052631578949</v>
      </c>
      <c r="J186" s="8">
        <f t="shared" si="36"/>
        <v>1.2710526315789474</v>
      </c>
      <c r="K186" s="8">
        <v>42</v>
      </c>
      <c r="L186" s="8">
        <f t="shared" si="37"/>
        <v>0.11052631578947368</v>
      </c>
      <c r="M186" s="8">
        <f t="shared" si="38"/>
        <v>5.526315789473684E-2</v>
      </c>
      <c r="N186" s="8">
        <v>12</v>
      </c>
      <c r="O186" s="8">
        <f t="shared" si="39"/>
        <v>3.1578947368421054E-2</v>
      </c>
      <c r="P186" s="8">
        <f t="shared" si="40"/>
        <v>1.5789473684210527E-2</v>
      </c>
      <c r="Q186" s="8">
        <v>2.2000000000000002</v>
      </c>
      <c r="R186" s="8">
        <f t="shared" si="41"/>
        <v>5.7894736842105266E-3</v>
      </c>
      <c r="S186" s="8">
        <f t="shared" si="42"/>
        <v>2.8947368421052633E-3</v>
      </c>
      <c r="T186" s="8">
        <v>3648</v>
      </c>
      <c r="U186" s="8">
        <f t="shared" si="30"/>
        <v>3.6480000000000001</v>
      </c>
      <c r="V186" s="5">
        <f t="shared" si="43"/>
        <v>9.6</v>
      </c>
      <c r="W186" s="5">
        <f t="shared" si="31"/>
        <v>9.5999999999999992E-3</v>
      </c>
      <c r="X186" s="5">
        <f t="shared" si="44"/>
        <v>4.7999999999999996E-3</v>
      </c>
    </row>
    <row r="187" spans="1:24" ht="15" customHeight="1" x14ac:dyDescent="0.15">
      <c r="A187" s="7" t="s">
        <v>109</v>
      </c>
      <c r="B187" s="8">
        <v>3000</v>
      </c>
      <c r="C187" s="8">
        <f t="shared" si="32"/>
        <v>7.8947368421052628</v>
      </c>
      <c r="D187" s="9" t="s">
        <v>714</v>
      </c>
      <c r="E187" s="8">
        <v>1367</v>
      </c>
      <c r="F187" s="8">
        <f t="shared" si="33"/>
        <v>3.5973684210526318</v>
      </c>
      <c r="G187" s="8">
        <f t="shared" si="34"/>
        <v>1.7986842105263159</v>
      </c>
      <c r="H187" s="8">
        <v>257</v>
      </c>
      <c r="I187" s="8">
        <f t="shared" si="35"/>
        <v>0.6763157894736842</v>
      </c>
      <c r="J187" s="8">
        <f t="shared" si="36"/>
        <v>0.3381578947368421</v>
      </c>
      <c r="K187" s="8">
        <v>24</v>
      </c>
      <c r="L187" s="8">
        <f t="shared" si="37"/>
        <v>6.3157894736842107E-2</v>
      </c>
      <c r="M187" s="8">
        <f t="shared" si="38"/>
        <v>3.1578947368421054E-2</v>
      </c>
      <c r="N187" s="8">
        <v>27</v>
      </c>
      <c r="O187" s="8">
        <f t="shared" si="39"/>
        <v>7.1052631578947367E-2</v>
      </c>
      <c r="P187" s="8">
        <f t="shared" si="40"/>
        <v>3.5526315789473684E-2</v>
      </c>
      <c r="Q187" s="8">
        <v>1.1000000000000001</v>
      </c>
      <c r="R187" s="8">
        <f t="shared" si="41"/>
        <v>2.8947368421052633E-3</v>
      </c>
      <c r="S187" s="8">
        <f t="shared" si="42"/>
        <v>1.4473684210526317E-3</v>
      </c>
      <c r="T187" s="8">
        <v>1542</v>
      </c>
      <c r="U187" s="8">
        <f t="shared" si="30"/>
        <v>1.542</v>
      </c>
      <c r="V187" s="5">
        <f t="shared" si="43"/>
        <v>4.0578947368421057</v>
      </c>
      <c r="W187" s="5">
        <f t="shared" si="31"/>
        <v>4.0578947368421058E-3</v>
      </c>
      <c r="X187" s="5">
        <f t="shared" si="44"/>
        <v>2.0289473684210529E-3</v>
      </c>
    </row>
    <row r="188" spans="1:24" ht="15" customHeight="1" x14ac:dyDescent="0.15">
      <c r="A188" s="7" t="s">
        <v>116</v>
      </c>
      <c r="B188" s="8">
        <v>3000</v>
      </c>
      <c r="C188" s="8">
        <f t="shared" si="32"/>
        <v>7.8947368421052628</v>
      </c>
      <c r="D188" s="9" t="s">
        <v>716</v>
      </c>
      <c r="E188" s="8">
        <v>426</v>
      </c>
      <c r="F188" s="8">
        <f t="shared" si="33"/>
        <v>1.1210526315789473</v>
      </c>
      <c r="G188" s="8">
        <f t="shared" si="34"/>
        <v>0.56052631578947365</v>
      </c>
      <c r="H188" s="8">
        <v>36</v>
      </c>
      <c r="I188" s="8">
        <f t="shared" si="35"/>
        <v>9.4736842105263161E-2</v>
      </c>
      <c r="J188" s="8">
        <f t="shared" si="36"/>
        <v>4.736842105263158E-2</v>
      </c>
      <c r="K188" s="8">
        <v>30</v>
      </c>
      <c r="L188" s="8">
        <f t="shared" si="37"/>
        <v>7.8947368421052627E-2</v>
      </c>
      <c r="M188" s="8">
        <f t="shared" si="38"/>
        <v>3.9473684210526314E-2</v>
      </c>
      <c r="N188" s="8">
        <v>18</v>
      </c>
      <c r="O188" s="8">
        <f t="shared" si="39"/>
        <v>4.736842105263158E-2</v>
      </c>
      <c r="P188" s="8">
        <f t="shared" si="40"/>
        <v>2.368421052631579E-2</v>
      </c>
      <c r="Q188" s="8">
        <v>0.69</v>
      </c>
      <c r="R188" s="8">
        <f t="shared" si="41"/>
        <v>1.8157894736842103E-3</v>
      </c>
      <c r="S188" s="8">
        <f t="shared" si="42"/>
        <v>9.0789473684210515E-4</v>
      </c>
      <c r="T188" s="8">
        <v>1059</v>
      </c>
      <c r="U188" s="8">
        <f t="shared" si="30"/>
        <v>1.0589999999999999</v>
      </c>
      <c r="V188" s="5">
        <f t="shared" si="43"/>
        <v>2.7868421052631578</v>
      </c>
      <c r="W188" s="5">
        <f t="shared" si="31"/>
        <v>2.7868421052631579E-3</v>
      </c>
      <c r="X188" s="5">
        <f t="shared" si="44"/>
        <v>1.3934210526315789E-3</v>
      </c>
    </row>
    <row r="189" spans="1:24" ht="15" customHeight="1" x14ac:dyDescent="0.15">
      <c r="A189" s="7" t="s">
        <v>124</v>
      </c>
      <c r="B189" s="8">
        <v>5040</v>
      </c>
      <c r="C189" s="8">
        <f t="shared" si="32"/>
        <v>13.263157894736842</v>
      </c>
      <c r="D189" s="9" t="s">
        <v>814</v>
      </c>
      <c r="E189" s="8">
        <v>5949</v>
      </c>
      <c r="F189" s="8">
        <f t="shared" si="33"/>
        <v>15.655263157894737</v>
      </c>
      <c r="G189" s="8">
        <f t="shared" si="34"/>
        <v>7.8276315789473685</v>
      </c>
      <c r="H189" s="8">
        <v>61</v>
      </c>
      <c r="I189" s="8">
        <f t="shared" si="35"/>
        <v>0.16052631578947368</v>
      </c>
      <c r="J189" s="8">
        <f t="shared" si="36"/>
        <v>8.0263157894736842E-2</v>
      </c>
      <c r="K189" s="8">
        <v>66</v>
      </c>
      <c r="L189" s="8">
        <f t="shared" si="37"/>
        <v>0.1736842105263158</v>
      </c>
      <c r="M189" s="8">
        <f t="shared" si="38"/>
        <v>8.6842105263157901E-2</v>
      </c>
      <c r="N189" s="8">
        <v>605</v>
      </c>
      <c r="O189" s="8">
        <f t="shared" si="39"/>
        <v>1.5921052631578947</v>
      </c>
      <c r="P189" s="8">
        <f t="shared" si="40"/>
        <v>0.79605263157894735</v>
      </c>
      <c r="Q189" s="8">
        <v>6.8</v>
      </c>
      <c r="R189" s="8">
        <f t="shared" si="41"/>
        <v>1.7894736842105262E-2</v>
      </c>
      <c r="S189" s="8">
        <f t="shared" si="42"/>
        <v>8.9473684210526309E-3</v>
      </c>
      <c r="T189" s="8">
        <v>9984</v>
      </c>
      <c r="U189" s="8">
        <f t="shared" si="30"/>
        <v>9.984</v>
      </c>
      <c r="V189" s="5">
        <f t="shared" si="43"/>
        <v>26.273684210526316</v>
      </c>
      <c r="W189" s="5">
        <f t="shared" si="31"/>
        <v>2.6273684210526317E-2</v>
      </c>
      <c r="X189" s="5">
        <f t="shared" si="44"/>
        <v>1.3136842105263159E-2</v>
      </c>
    </row>
    <row r="190" spans="1:24" s="12" customFormat="1" ht="15" customHeight="1" x14ac:dyDescent="0.2">
      <c r="A190" s="10"/>
      <c r="B190" s="10"/>
      <c r="C190" s="7"/>
      <c r="D190" s="11" t="s">
        <v>11</v>
      </c>
      <c r="E190" s="7">
        <v>37838</v>
      </c>
      <c r="F190" s="7">
        <f t="shared" si="33"/>
        <v>99.573684210526309</v>
      </c>
      <c r="G190" s="7">
        <f t="shared" si="34"/>
        <v>49.786842105263155</v>
      </c>
      <c r="H190" s="7">
        <v>6511</v>
      </c>
      <c r="I190" s="7">
        <f t="shared" si="35"/>
        <v>17.13421052631579</v>
      </c>
      <c r="J190" s="7">
        <f t="shared" si="36"/>
        <v>8.5671052631578952</v>
      </c>
      <c r="K190" s="7">
        <v>462</v>
      </c>
      <c r="L190" s="7">
        <f t="shared" si="37"/>
        <v>1.2157894736842105</v>
      </c>
      <c r="M190" s="7">
        <f t="shared" si="38"/>
        <v>0.60789473684210527</v>
      </c>
      <c r="N190" s="7">
        <v>1105</v>
      </c>
      <c r="O190" s="7">
        <f t="shared" si="39"/>
        <v>2.9078947368421053</v>
      </c>
      <c r="P190" s="7">
        <f t="shared" si="40"/>
        <v>1.4539473684210527</v>
      </c>
      <c r="Q190" s="7">
        <v>62</v>
      </c>
      <c r="R190" s="7">
        <f t="shared" si="41"/>
        <v>0.16315789473684211</v>
      </c>
      <c r="S190" s="7">
        <f t="shared" si="42"/>
        <v>8.1578947368421056E-2</v>
      </c>
      <c r="T190" s="7">
        <v>64862</v>
      </c>
      <c r="U190" s="7">
        <f t="shared" si="30"/>
        <v>64.861999999999995</v>
      </c>
      <c r="V190" s="12">
        <f t="shared" si="43"/>
        <v>170.68947368421053</v>
      </c>
      <c r="W190" s="12">
        <f t="shared" si="31"/>
        <v>0.17068947368421053</v>
      </c>
      <c r="X190" s="12">
        <f t="shared" si="44"/>
        <v>8.5344736842105265E-2</v>
      </c>
    </row>
    <row r="191" spans="1:24" ht="15" customHeight="1" x14ac:dyDescent="0.2">
      <c r="A191" s="6" t="s">
        <v>884</v>
      </c>
      <c r="B191" s="3"/>
      <c r="C191" s="8"/>
      <c r="D191" s="4"/>
      <c r="E191" s="3"/>
      <c r="F191" s="8"/>
      <c r="G191" s="8"/>
      <c r="H191" s="3"/>
      <c r="I191" s="8"/>
      <c r="J191" s="8"/>
      <c r="K191" s="3"/>
      <c r="L191" s="8"/>
      <c r="M191" s="8"/>
      <c r="N191" s="3"/>
      <c r="O191" s="8"/>
      <c r="P191" s="8"/>
      <c r="Q191" s="3"/>
      <c r="R191" s="8"/>
      <c r="S191" s="8"/>
      <c r="T191" s="3"/>
      <c r="U191" s="8"/>
    </row>
    <row r="192" spans="1:24" ht="15" customHeight="1" x14ac:dyDescent="0.15">
      <c r="A192" s="7" t="s">
        <v>578</v>
      </c>
      <c r="B192" s="8">
        <v>50</v>
      </c>
      <c r="C192" s="8">
        <f t="shared" si="32"/>
        <v>0.13157894736842105</v>
      </c>
      <c r="D192" s="9" t="s">
        <v>754</v>
      </c>
      <c r="E192" s="8">
        <v>200</v>
      </c>
      <c r="F192" s="8">
        <f t="shared" si="33"/>
        <v>0.52631578947368418</v>
      </c>
      <c r="G192" s="8">
        <f t="shared" si="34"/>
        <v>0.26315789473684209</v>
      </c>
      <c r="H192" s="8">
        <v>50</v>
      </c>
      <c r="I192" s="8">
        <f t="shared" si="35"/>
        <v>0.13157894736842105</v>
      </c>
      <c r="J192" s="8">
        <f t="shared" si="36"/>
        <v>6.5789473684210523E-2</v>
      </c>
      <c r="K192" s="8">
        <v>0</v>
      </c>
      <c r="L192" s="8">
        <f t="shared" si="37"/>
        <v>0</v>
      </c>
      <c r="M192" s="8">
        <f t="shared" si="38"/>
        <v>0</v>
      </c>
      <c r="N192" s="8">
        <v>0</v>
      </c>
      <c r="O192" s="8">
        <f t="shared" si="39"/>
        <v>0</v>
      </c>
      <c r="P192" s="8">
        <f t="shared" si="40"/>
        <v>0</v>
      </c>
      <c r="Q192" s="8">
        <v>1.6E-2</v>
      </c>
      <c r="R192" s="8">
        <f t="shared" si="41"/>
        <v>4.2105263157894738E-5</v>
      </c>
      <c r="S192" s="8">
        <f t="shared" si="42"/>
        <v>2.1052631578947369E-5</v>
      </c>
      <c r="T192" s="8">
        <v>45</v>
      </c>
      <c r="U192" s="8">
        <f t="shared" si="30"/>
        <v>4.4999999999999998E-2</v>
      </c>
      <c r="V192" s="5">
        <f t="shared" si="43"/>
        <v>0.11842105263157894</v>
      </c>
      <c r="W192" s="5">
        <f t="shared" si="31"/>
        <v>1.1842105263157894E-4</v>
      </c>
      <c r="X192" s="5">
        <f t="shared" si="44"/>
        <v>5.9210526315789471E-5</v>
      </c>
    </row>
    <row r="193" spans="1:24" ht="15" customHeight="1" x14ac:dyDescent="0.15">
      <c r="A193" s="7" t="s">
        <v>755</v>
      </c>
      <c r="B193" s="8">
        <v>1500</v>
      </c>
      <c r="C193" s="8">
        <f t="shared" si="32"/>
        <v>3.9473684210526314</v>
      </c>
      <c r="D193" s="9" t="s">
        <v>146</v>
      </c>
      <c r="E193" s="8">
        <v>6000</v>
      </c>
      <c r="F193" s="8">
        <f t="shared" si="33"/>
        <v>15.789473684210526</v>
      </c>
      <c r="G193" s="8">
        <f t="shared" si="34"/>
        <v>7.8947368421052628</v>
      </c>
      <c r="H193" s="8">
        <v>1500</v>
      </c>
      <c r="I193" s="8">
        <f t="shared" si="35"/>
        <v>3.9473684210526314</v>
      </c>
      <c r="J193" s="8">
        <f t="shared" si="36"/>
        <v>1.9736842105263157</v>
      </c>
      <c r="K193" s="8">
        <v>0</v>
      </c>
      <c r="L193" s="8">
        <f t="shared" si="37"/>
        <v>0</v>
      </c>
      <c r="M193" s="8">
        <f t="shared" si="38"/>
        <v>0</v>
      </c>
      <c r="N193" s="8">
        <v>0</v>
      </c>
      <c r="O193" s="8">
        <f t="shared" si="39"/>
        <v>0</v>
      </c>
      <c r="P193" s="8">
        <f t="shared" si="40"/>
        <v>0</v>
      </c>
      <c r="Q193" s="8">
        <v>0.48</v>
      </c>
      <c r="R193" s="8">
        <f t="shared" si="41"/>
        <v>1.2631578947368421E-3</v>
      </c>
      <c r="S193" s="8">
        <f t="shared" si="42"/>
        <v>6.3157894736842106E-4</v>
      </c>
      <c r="T193" s="8">
        <v>1339</v>
      </c>
      <c r="U193" s="8">
        <f t="shared" si="30"/>
        <v>1.339</v>
      </c>
      <c r="V193" s="5">
        <f t="shared" si="43"/>
        <v>3.5236842105263158</v>
      </c>
      <c r="W193" s="5">
        <f t="shared" si="31"/>
        <v>3.5236842105263156E-3</v>
      </c>
      <c r="X193" s="5">
        <f t="shared" si="44"/>
        <v>1.7618421052631578E-3</v>
      </c>
    </row>
    <row r="194" spans="1:24" ht="15" customHeight="1" x14ac:dyDescent="0.15">
      <c r="A194" s="7" t="s">
        <v>178</v>
      </c>
      <c r="B194" s="8">
        <v>200</v>
      </c>
      <c r="C194" s="8">
        <f t="shared" si="32"/>
        <v>0.52631578947368418</v>
      </c>
      <c r="D194" s="9" t="s">
        <v>141</v>
      </c>
      <c r="E194" s="8">
        <v>773</v>
      </c>
      <c r="F194" s="8">
        <f t="shared" si="33"/>
        <v>2.0342105263157895</v>
      </c>
      <c r="G194" s="8">
        <f t="shared" si="34"/>
        <v>1.0171052631578947</v>
      </c>
      <c r="H194" s="8">
        <v>193</v>
      </c>
      <c r="I194" s="8">
        <f t="shared" si="35"/>
        <v>0.50789473684210529</v>
      </c>
      <c r="J194" s="8">
        <f t="shared" si="36"/>
        <v>0.25394736842105264</v>
      </c>
      <c r="K194" s="8">
        <v>0.2</v>
      </c>
      <c r="L194" s="8">
        <f t="shared" si="37"/>
        <v>5.263157894736842E-4</v>
      </c>
      <c r="M194" s="8">
        <f t="shared" si="38"/>
        <v>2.631578947368421E-4</v>
      </c>
      <c r="N194" s="8">
        <v>0</v>
      </c>
      <c r="O194" s="8">
        <f t="shared" si="39"/>
        <v>0</v>
      </c>
      <c r="P194" s="8">
        <f t="shared" si="40"/>
        <v>0</v>
      </c>
      <c r="Q194" s="8">
        <v>6.4000000000000001E-2</v>
      </c>
      <c r="R194" s="8">
        <f t="shared" si="41"/>
        <v>1.6842105263157895E-4</v>
      </c>
      <c r="S194" s="8">
        <f t="shared" si="42"/>
        <v>8.4210526315789476E-5</v>
      </c>
      <c r="T194" s="8">
        <v>179</v>
      </c>
      <c r="U194" s="8">
        <f t="shared" si="30"/>
        <v>0.17899999999999999</v>
      </c>
      <c r="V194" s="5">
        <f t="shared" si="43"/>
        <v>0.47105263157894739</v>
      </c>
      <c r="W194" s="5">
        <f t="shared" si="31"/>
        <v>4.7105263157894741E-4</v>
      </c>
      <c r="X194" s="5">
        <f t="shared" si="44"/>
        <v>2.3552631578947371E-4</v>
      </c>
    </row>
    <row r="195" spans="1:24" s="12" customFormat="1" ht="15" customHeight="1" x14ac:dyDescent="0.2">
      <c r="A195" s="10"/>
      <c r="B195" s="10"/>
      <c r="C195" s="7"/>
      <c r="D195" s="11" t="s">
        <v>11</v>
      </c>
      <c r="E195" s="7">
        <v>6972</v>
      </c>
      <c r="F195" s="7">
        <f t="shared" si="33"/>
        <v>18.347368421052632</v>
      </c>
      <c r="G195" s="7">
        <f t="shared" si="34"/>
        <v>9.1736842105263161</v>
      </c>
      <c r="H195" s="7">
        <v>1743</v>
      </c>
      <c r="I195" s="7">
        <f t="shared" si="35"/>
        <v>4.5868421052631581</v>
      </c>
      <c r="J195" s="7">
        <f t="shared" si="36"/>
        <v>2.293421052631579</v>
      </c>
      <c r="K195" s="7">
        <v>0.2</v>
      </c>
      <c r="L195" s="7">
        <f t="shared" si="37"/>
        <v>5.263157894736842E-4</v>
      </c>
      <c r="M195" s="7">
        <f t="shared" si="38"/>
        <v>2.631578947368421E-4</v>
      </c>
      <c r="N195" s="7">
        <v>0</v>
      </c>
      <c r="O195" s="7">
        <f t="shared" si="39"/>
        <v>0</v>
      </c>
      <c r="P195" s="7">
        <f t="shared" si="40"/>
        <v>0</v>
      </c>
      <c r="Q195" s="7">
        <v>0.56000000000000005</v>
      </c>
      <c r="R195" s="7">
        <f t="shared" si="41"/>
        <v>1.4736842105263158E-3</v>
      </c>
      <c r="S195" s="7">
        <f t="shared" si="42"/>
        <v>7.3684210526315792E-4</v>
      </c>
      <c r="T195" s="7">
        <v>1562</v>
      </c>
      <c r="U195" s="7">
        <f t="shared" si="30"/>
        <v>1.5620000000000001</v>
      </c>
      <c r="V195" s="12">
        <f t="shared" si="43"/>
        <v>4.1105263157894738</v>
      </c>
      <c r="W195" s="12">
        <f t="shared" si="31"/>
        <v>4.1105263157894742E-3</v>
      </c>
      <c r="X195" s="12">
        <f t="shared" si="44"/>
        <v>2.0552631578947371E-3</v>
      </c>
    </row>
    <row r="196" spans="1:24" ht="15" customHeight="1" x14ac:dyDescent="0.2">
      <c r="A196" s="6" t="s">
        <v>885</v>
      </c>
      <c r="B196" s="3"/>
      <c r="C196" s="8"/>
      <c r="D196" s="4"/>
      <c r="E196" s="3"/>
      <c r="F196" s="8"/>
      <c r="G196" s="8"/>
      <c r="H196" s="3"/>
      <c r="I196" s="8"/>
      <c r="J196" s="8"/>
      <c r="K196" s="3"/>
      <c r="L196" s="8"/>
      <c r="M196" s="8"/>
      <c r="N196" s="3"/>
      <c r="O196" s="8"/>
      <c r="P196" s="8"/>
      <c r="Q196" s="3"/>
      <c r="R196" s="8"/>
      <c r="S196" s="8"/>
      <c r="T196" s="3"/>
      <c r="U196" s="8"/>
    </row>
    <row r="197" spans="1:24" s="12" customFormat="1" ht="15" customHeight="1" x14ac:dyDescent="0.2">
      <c r="A197" s="10"/>
      <c r="B197" s="10"/>
      <c r="C197" s="7"/>
      <c r="D197" s="11" t="s">
        <v>11</v>
      </c>
      <c r="E197" s="10">
        <v>0</v>
      </c>
      <c r="F197" s="7">
        <f t="shared" si="33"/>
        <v>0</v>
      </c>
      <c r="G197" s="7">
        <f t="shared" si="34"/>
        <v>0</v>
      </c>
      <c r="H197" s="10">
        <v>0</v>
      </c>
      <c r="I197" s="7">
        <f t="shared" si="35"/>
        <v>0</v>
      </c>
      <c r="J197" s="7">
        <f t="shared" si="36"/>
        <v>0</v>
      </c>
      <c r="K197" s="10">
        <v>0</v>
      </c>
      <c r="L197" s="7">
        <f t="shared" si="37"/>
        <v>0</v>
      </c>
      <c r="M197" s="7">
        <f t="shared" si="38"/>
        <v>0</v>
      </c>
      <c r="N197" s="10">
        <v>0</v>
      </c>
      <c r="O197" s="7">
        <f t="shared" si="39"/>
        <v>0</v>
      </c>
      <c r="P197" s="7">
        <f t="shared" si="40"/>
        <v>0</v>
      </c>
      <c r="Q197" s="10">
        <v>0</v>
      </c>
      <c r="R197" s="7">
        <f t="shared" si="41"/>
        <v>0</v>
      </c>
      <c r="S197" s="7">
        <f t="shared" si="42"/>
        <v>0</v>
      </c>
      <c r="T197" s="10">
        <v>0</v>
      </c>
      <c r="U197" s="7">
        <f t="shared" ref="U197:U260" si="45">SUM(T197/1000)</f>
        <v>0</v>
      </c>
      <c r="V197" s="12">
        <f t="shared" si="43"/>
        <v>0</v>
      </c>
      <c r="W197" s="12">
        <f t="shared" ref="W197:W260" si="46">SUM(V197/1000)</f>
        <v>0</v>
      </c>
      <c r="X197" s="12">
        <f t="shared" si="44"/>
        <v>0</v>
      </c>
    </row>
    <row r="198" spans="1:24" ht="15" customHeight="1" x14ac:dyDescent="0.2">
      <c r="A198" s="6" t="s">
        <v>886</v>
      </c>
      <c r="B198" s="3"/>
      <c r="C198" s="8"/>
      <c r="D198" s="4"/>
      <c r="E198" s="3"/>
      <c r="F198" s="8"/>
      <c r="G198" s="8"/>
      <c r="H198" s="3"/>
      <c r="I198" s="8"/>
      <c r="J198" s="8"/>
      <c r="K198" s="3"/>
      <c r="L198" s="8"/>
      <c r="M198" s="8"/>
      <c r="N198" s="3"/>
      <c r="O198" s="8"/>
      <c r="P198" s="8"/>
      <c r="Q198" s="3"/>
      <c r="R198" s="8"/>
      <c r="S198" s="8"/>
      <c r="T198" s="3"/>
      <c r="U198" s="8"/>
    </row>
    <row r="199" spans="1:24" s="12" customFormat="1" ht="15" customHeight="1" x14ac:dyDescent="0.2">
      <c r="A199" s="10"/>
      <c r="B199" s="10"/>
      <c r="C199" s="7"/>
      <c r="D199" s="11" t="s">
        <v>11</v>
      </c>
      <c r="E199" s="10">
        <v>0</v>
      </c>
      <c r="F199" s="7">
        <f t="shared" ref="F199:F261" si="47">SUM(E199/4/95)</f>
        <v>0</v>
      </c>
      <c r="G199" s="7">
        <f t="shared" ref="G199:G261" si="48">SUM(F199/2)</f>
        <v>0</v>
      </c>
      <c r="H199" s="10">
        <v>0</v>
      </c>
      <c r="I199" s="7">
        <f t="shared" ref="I199:I261" si="49">SUM(H199/4/95)</f>
        <v>0</v>
      </c>
      <c r="J199" s="7">
        <f t="shared" ref="J199:J261" si="50">SUM(I199/2)</f>
        <v>0</v>
      </c>
      <c r="K199" s="10">
        <v>0</v>
      </c>
      <c r="L199" s="7">
        <f t="shared" ref="L199:L261" si="51">SUM(K199/4/95)</f>
        <v>0</v>
      </c>
      <c r="M199" s="7">
        <f t="shared" ref="M199:M261" si="52">SUM(L199/2)</f>
        <v>0</v>
      </c>
      <c r="N199" s="10">
        <v>0</v>
      </c>
      <c r="O199" s="7">
        <f t="shared" ref="O199:O261" si="53">SUM(N199/4/95)</f>
        <v>0</v>
      </c>
      <c r="P199" s="7">
        <f t="shared" ref="P199:P261" si="54">SUM(O199/2)</f>
        <v>0</v>
      </c>
      <c r="Q199" s="10">
        <v>0</v>
      </c>
      <c r="R199" s="7">
        <f t="shared" ref="R199:R261" si="55">SUM(Q199/4/95)</f>
        <v>0</v>
      </c>
      <c r="S199" s="7">
        <f t="shared" ref="S199:S261" si="56">SUM(R199/2)</f>
        <v>0</v>
      </c>
      <c r="T199" s="10">
        <v>0</v>
      </c>
      <c r="U199" s="7">
        <f t="shared" si="45"/>
        <v>0</v>
      </c>
      <c r="V199" s="12">
        <f t="shared" ref="V199:V261" si="57">SUM(T199/4/95)</f>
        <v>0</v>
      </c>
      <c r="W199" s="12">
        <f t="shared" si="46"/>
        <v>0</v>
      </c>
      <c r="X199" s="12">
        <f t="shared" ref="X199:X261" si="58">SUM(W199/2)</f>
        <v>0</v>
      </c>
    </row>
    <row r="200" spans="1:24" ht="15" customHeight="1" x14ac:dyDescent="0.2">
      <c r="A200" s="6" t="s">
        <v>887</v>
      </c>
      <c r="B200" s="3"/>
      <c r="C200" s="8"/>
      <c r="D200" s="4"/>
      <c r="E200" s="3"/>
      <c r="F200" s="8"/>
      <c r="G200" s="8"/>
      <c r="H200" s="3"/>
      <c r="I200" s="8"/>
      <c r="J200" s="8"/>
      <c r="K200" s="3"/>
      <c r="L200" s="8"/>
      <c r="M200" s="8"/>
      <c r="N200" s="3"/>
      <c r="O200" s="8"/>
      <c r="P200" s="8"/>
      <c r="Q200" s="3"/>
      <c r="R200" s="8"/>
      <c r="S200" s="8"/>
      <c r="T200" s="3"/>
      <c r="U200" s="8"/>
    </row>
    <row r="201" spans="1:24" s="12" customFormat="1" ht="15" customHeight="1" x14ac:dyDescent="0.2">
      <c r="A201" s="10"/>
      <c r="B201" s="10"/>
      <c r="C201" s="7"/>
      <c r="D201" s="11" t="s">
        <v>11</v>
      </c>
      <c r="E201" s="10">
        <v>0</v>
      </c>
      <c r="F201" s="7">
        <f t="shared" si="47"/>
        <v>0</v>
      </c>
      <c r="G201" s="7">
        <f t="shared" si="48"/>
        <v>0</v>
      </c>
      <c r="H201" s="10">
        <v>0</v>
      </c>
      <c r="I201" s="7">
        <f t="shared" si="49"/>
        <v>0</v>
      </c>
      <c r="J201" s="7">
        <f t="shared" si="50"/>
        <v>0</v>
      </c>
      <c r="K201" s="10">
        <v>0</v>
      </c>
      <c r="L201" s="7">
        <f t="shared" si="51"/>
        <v>0</v>
      </c>
      <c r="M201" s="7">
        <f t="shared" si="52"/>
        <v>0</v>
      </c>
      <c r="N201" s="10">
        <v>0</v>
      </c>
      <c r="O201" s="7">
        <f t="shared" si="53"/>
        <v>0</v>
      </c>
      <c r="P201" s="7">
        <f t="shared" si="54"/>
        <v>0</v>
      </c>
      <c r="Q201" s="10">
        <v>0</v>
      </c>
      <c r="R201" s="7">
        <f t="shared" si="55"/>
        <v>0</v>
      </c>
      <c r="S201" s="7">
        <f t="shared" si="56"/>
        <v>0</v>
      </c>
      <c r="T201" s="10">
        <v>0</v>
      </c>
      <c r="U201" s="7">
        <f t="shared" si="45"/>
        <v>0</v>
      </c>
      <c r="V201" s="12">
        <f t="shared" si="57"/>
        <v>0</v>
      </c>
      <c r="W201" s="12">
        <f t="shared" si="46"/>
        <v>0</v>
      </c>
      <c r="X201" s="12">
        <f t="shared" si="58"/>
        <v>0</v>
      </c>
    </row>
    <row r="202" spans="1:24" ht="15" customHeight="1" x14ac:dyDescent="0.2">
      <c r="A202" s="6" t="s">
        <v>888</v>
      </c>
      <c r="B202" s="3"/>
      <c r="C202" s="8"/>
      <c r="D202" s="4"/>
      <c r="E202" s="3"/>
      <c r="F202" s="8"/>
      <c r="G202" s="8"/>
      <c r="H202" s="3"/>
      <c r="I202" s="8"/>
      <c r="J202" s="8"/>
      <c r="K202" s="3"/>
      <c r="L202" s="8"/>
      <c r="M202" s="8"/>
      <c r="N202" s="3"/>
      <c r="O202" s="8"/>
      <c r="P202" s="8"/>
      <c r="Q202" s="3"/>
      <c r="R202" s="8"/>
      <c r="S202" s="8"/>
      <c r="T202" s="3"/>
      <c r="U202" s="8"/>
    </row>
    <row r="203" spans="1:24" ht="15" customHeight="1" x14ac:dyDescent="0.15">
      <c r="A203" s="7" t="s">
        <v>206</v>
      </c>
      <c r="B203" s="8">
        <v>150</v>
      </c>
      <c r="C203" s="8">
        <f t="shared" ref="C203:C260" si="59">SUM(B203/4/95)</f>
        <v>0.39473684210526316</v>
      </c>
      <c r="D203" s="9" t="s">
        <v>781</v>
      </c>
      <c r="E203" s="8">
        <v>870</v>
      </c>
      <c r="F203" s="8">
        <f t="shared" si="47"/>
        <v>2.2894736842105261</v>
      </c>
      <c r="G203" s="8">
        <f t="shared" si="48"/>
        <v>1.1447368421052631</v>
      </c>
      <c r="H203" s="8">
        <v>54</v>
      </c>
      <c r="I203" s="8">
        <f t="shared" si="49"/>
        <v>0.14210526315789473</v>
      </c>
      <c r="J203" s="8">
        <f t="shared" si="50"/>
        <v>7.1052631578947367E-2</v>
      </c>
      <c r="K203" s="8">
        <v>13.7</v>
      </c>
      <c r="L203" s="8">
        <f t="shared" si="51"/>
        <v>3.6052631578947364E-2</v>
      </c>
      <c r="M203" s="8">
        <f t="shared" si="52"/>
        <v>1.8026315789473682E-2</v>
      </c>
      <c r="N203" s="8">
        <v>63</v>
      </c>
      <c r="O203" s="8">
        <f t="shared" si="53"/>
        <v>0.16578947368421051</v>
      </c>
      <c r="P203" s="8">
        <f t="shared" si="54"/>
        <v>8.2894736842105257E-2</v>
      </c>
      <c r="Q203" s="8">
        <v>0.40649999999999997</v>
      </c>
      <c r="R203" s="8">
        <f t="shared" si="55"/>
        <v>1.0697368421052631E-3</v>
      </c>
      <c r="S203" s="8">
        <f t="shared" si="56"/>
        <v>5.3486842105263154E-4</v>
      </c>
      <c r="T203" s="8">
        <v>2579</v>
      </c>
      <c r="U203" s="8">
        <f t="shared" si="45"/>
        <v>2.5790000000000002</v>
      </c>
      <c r="V203" s="5">
        <f t="shared" si="57"/>
        <v>6.7868421052631582</v>
      </c>
      <c r="W203" s="5">
        <f t="shared" si="46"/>
        <v>6.786842105263158E-3</v>
      </c>
      <c r="X203" s="5">
        <f t="shared" si="58"/>
        <v>3.393421052631579E-3</v>
      </c>
    </row>
    <row r="204" spans="1:24" s="12" customFormat="1" ht="15" customHeight="1" x14ac:dyDescent="0.2">
      <c r="A204" s="10"/>
      <c r="B204" s="10"/>
      <c r="C204" s="7"/>
      <c r="D204" s="11" t="s">
        <v>11</v>
      </c>
      <c r="E204" s="7">
        <v>870</v>
      </c>
      <c r="F204" s="7">
        <f t="shared" si="47"/>
        <v>2.2894736842105261</v>
      </c>
      <c r="G204" s="7">
        <f t="shared" si="48"/>
        <v>1.1447368421052631</v>
      </c>
      <c r="H204" s="7">
        <v>54</v>
      </c>
      <c r="I204" s="7">
        <f t="shared" si="49"/>
        <v>0.14210526315789473</v>
      </c>
      <c r="J204" s="7">
        <f t="shared" si="50"/>
        <v>7.1052631578947367E-2</v>
      </c>
      <c r="K204" s="7">
        <v>13.7</v>
      </c>
      <c r="L204" s="7">
        <f t="shared" si="51"/>
        <v>3.6052631578947364E-2</v>
      </c>
      <c r="M204" s="7">
        <f t="shared" si="52"/>
        <v>1.8026315789473682E-2</v>
      </c>
      <c r="N204" s="7">
        <v>63</v>
      </c>
      <c r="O204" s="7">
        <f t="shared" si="53"/>
        <v>0.16578947368421051</v>
      </c>
      <c r="P204" s="7">
        <f t="shared" si="54"/>
        <v>8.2894736842105257E-2</v>
      </c>
      <c r="Q204" s="7">
        <v>0.40649999999999997</v>
      </c>
      <c r="R204" s="7">
        <f t="shared" si="55"/>
        <v>1.0697368421052631E-3</v>
      </c>
      <c r="S204" s="7">
        <f t="shared" si="56"/>
        <v>5.3486842105263154E-4</v>
      </c>
      <c r="T204" s="7">
        <v>2579</v>
      </c>
      <c r="U204" s="7">
        <f t="shared" si="45"/>
        <v>2.5790000000000002</v>
      </c>
      <c r="V204" s="12">
        <f t="shared" si="57"/>
        <v>6.7868421052631582</v>
      </c>
      <c r="W204" s="12">
        <f t="shared" si="46"/>
        <v>6.786842105263158E-3</v>
      </c>
      <c r="X204" s="12">
        <f t="shared" si="58"/>
        <v>3.393421052631579E-3</v>
      </c>
    </row>
    <row r="205" spans="1:24" ht="15" customHeight="1" x14ac:dyDescent="0.2">
      <c r="A205" s="6" t="s">
        <v>889</v>
      </c>
      <c r="B205" s="3"/>
      <c r="C205" s="8"/>
      <c r="D205" s="4"/>
      <c r="E205" s="3"/>
      <c r="F205" s="8"/>
      <c r="G205" s="8"/>
      <c r="H205" s="3"/>
      <c r="I205" s="8"/>
      <c r="J205" s="8"/>
      <c r="K205" s="3"/>
      <c r="L205" s="8"/>
      <c r="M205" s="8"/>
      <c r="N205" s="3"/>
      <c r="O205" s="8"/>
      <c r="P205" s="8"/>
      <c r="Q205" s="3"/>
      <c r="R205" s="8"/>
      <c r="S205" s="8"/>
      <c r="T205" s="3"/>
      <c r="U205" s="8"/>
    </row>
    <row r="206" spans="1:24" ht="15" customHeight="1" x14ac:dyDescent="0.15">
      <c r="A206" s="7" t="s">
        <v>662</v>
      </c>
      <c r="B206" s="8">
        <v>660</v>
      </c>
      <c r="C206" s="8">
        <f t="shared" si="59"/>
        <v>1.736842105263158</v>
      </c>
      <c r="D206" s="9" t="s">
        <v>831</v>
      </c>
      <c r="E206" s="8">
        <v>162</v>
      </c>
      <c r="F206" s="8">
        <f t="shared" si="47"/>
        <v>0.4263157894736842</v>
      </c>
      <c r="G206" s="8">
        <f t="shared" si="48"/>
        <v>0.2131578947368421</v>
      </c>
      <c r="H206" s="8">
        <v>21.8</v>
      </c>
      <c r="I206" s="8">
        <f t="shared" si="49"/>
        <v>5.7368421052631582E-2</v>
      </c>
      <c r="J206" s="8">
        <f t="shared" si="50"/>
        <v>2.8684210526315791E-2</v>
      </c>
      <c r="K206" s="8">
        <v>5.3</v>
      </c>
      <c r="L206" s="8">
        <f t="shared" si="51"/>
        <v>1.3947368421052632E-2</v>
      </c>
      <c r="M206" s="8">
        <f t="shared" si="52"/>
        <v>6.973684210526316E-3</v>
      </c>
      <c r="N206" s="8">
        <v>5.9</v>
      </c>
      <c r="O206" s="8">
        <f t="shared" si="53"/>
        <v>1.5526315789473685E-2</v>
      </c>
      <c r="P206" s="8">
        <f t="shared" si="54"/>
        <v>7.7631578947368425E-3</v>
      </c>
      <c r="Q206" s="8">
        <v>7.8</v>
      </c>
      <c r="R206" s="8">
        <f t="shared" si="55"/>
        <v>2.0526315789473684E-2</v>
      </c>
      <c r="S206" s="8">
        <f t="shared" si="56"/>
        <v>1.0263157894736842E-2</v>
      </c>
      <c r="T206" s="8">
        <v>0</v>
      </c>
      <c r="U206" s="8">
        <f t="shared" si="45"/>
        <v>0</v>
      </c>
      <c r="V206" s="5">
        <f t="shared" si="57"/>
        <v>0</v>
      </c>
      <c r="W206" s="5">
        <f t="shared" si="46"/>
        <v>0</v>
      </c>
      <c r="X206" s="5">
        <f t="shared" si="58"/>
        <v>0</v>
      </c>
    </row>
    <row r="207" spans="1:24" ht="15" customHeight="1" x14ac:dyDescent="0.15">
      <c r="A207" s="7" t="s">
        <v>790</v>
      </c>
      <c r="B207" s="8">
        <v>6000</v>
      </c>
      <c r="C207" s="8">
        <f t="shared" si="59"/>
        <v>15.789473684210526</v>
      </c>
      <c r="D207" s="9" t="s">
        <v>791</v>
      </c>
      <c r="E207" s="8">
        <v>534</v>
      </c>
      <c r="F207" s="8">
        <f t="shared" si="47"/>
        <v>1.4052631578947368</v>
      </c>
      <c r="G207" s="8">
        <f t="shared" si="48"/>
        <v>0.70263157894736838</v>
      </c>
      <c r="H207" s="8">
        <v>102</v>
      </c>
      <c r="I207" s="8">
        <f t="shared" si="49"/>
        <v>0.26842105263157895</v>
      </c>
      <c r="J207" s="8">
        <f t="shared" si="50"/>
        <v>0.13421052631578947</v>
      </c>
      <c r="K207" s="8">
        <v>7.2</v>
      </c>
      <c r="L207" s="8">
        <f t="shared" si="51"/>
        <v>1.8947368421052633E-2</v>
      </c>
      <c r="M207" s="8">
        <f t="shared" si="52"/>
        <v>9.4736842105263164E-3</v>
      </c>
      <c r="N207" s="8">
        <v>10.8</v>
      </c>
      <c r="O207" s="8">
        <f t="shared" si="53"/>
        <v>2.8421052631578948E-2</v>
      </c>
      <c r="P207" s="8">
        <f t="shared" si="54"/>
        <v>1.4210526315789474E-2</v>
      </c>
      <c r="Q207" s="8">
        <v>3.3</v>
      </c>
      <c r="R207" s="8">
        <f t="shared" si="55"/>
        <v>8.6842105263157891E-3</v>
      </c>
      <c r="S207" s="8">
        <f t="shared" si="56"/>
        <v>4.3421052631578945E-3</v>
      </c>
      <c r="T207" s="8">
        <v>0</v>
      </c>
      <c r="U207" s="8">
        <f t="shared" si="45"/>
        <v>0</v>
      </c>
      <c r="V207" s="5">
        <f t="shared" si="57"/>
        <v>0</v>
      </c>
      <c r="W207" s="5">
        <f t="shared" si="46"/>
        <v>0</v>
      </c>
      <c r="X207" s="5">
        <f t="shared" si="58"/>
        <v>0</v>
      </c>
    </row>
    <row r="208" spans="1:24" s="12" customFormat="1" ht="15" customHeight="1" x14ac:dyDescent="0.2">
      <c r="A208" s="10"/>
      <c r="B208" s="10"/>
      <c r="C208" s="7"/>
      <c r="D208" s="11" t="s">
        <v>11</v>
      </c>
      <c r="E208" s="7">
        <v>696</v>
      </c>
      <c r="F208" s="7">
        <f t="shared" si="47"/>
        <v>1.831578947368421</v>
      </c>
      <c r="G208" s="7">
        <f t="shared" si="48"/>
        <v>0.91578947368421049</v>
      </c>
      <c r="H208" s="7">
        <v>124</v>
      </c>
      <c r="I208" s="7">
        <f t="shared" si="49"/>
        <v>0.32631578947368423</v>
      </c>
      <c r="J208" s="7">
        <f t="shared" si="50"/>
        <v>0.16315789473684211</v>
      </c>
      <c r="K208" s="7">
        <v>12.5</v>
      </c>
      <c r="L208" s="7">
        <f t="shared" si="51"/>
        <v>3.2894736842105261E-2</v>
      </c>
      <c r="M208" s="7">
        <f t="shared" si="52"/>
        <v>1.6447368421052631E-2</v>
      </c>
      <c r="N208" s="7">
        <v>16.7</v>
      </c>
      <c r="O208" s="7">
        <f t="shared" si="53"/>
        <v>4.3947368421052631E-2</v>
      </c>
      <c r="P208" s="7">
        <f t="shared" si="54"/>
        <v>2.1973684210526315E-2</v>
      </c>
      <c r="Q208" s="7">
        <v>11.1</v>
      </c>
      <c r="R208" s="7">
        <f t="shared" si="55"/>
        <v>2.9210526315789472E-2</v>
      </c>
      <c r="S208" s="7">
        <f t="shared" si="56"/>
        <v>1.4605263157894736E-2</v>
      </c>
      <c r="T208" s="7">
        <v>0</v>
      </c>
      <c r="U208" s="7">
        <f t="shared" si="45"/>
        <v>0</v>
      </c>
      <c r="V208" s="12">
        <f t="shared" si="57"/>
        <v>0</v>
      </c>
      <c r="W208" s="12">
        <f t="shared" si="46"/>
        <v>0</v>
      </c>
      <c r="X208" s="12">
        <f t="shared" si="58"/>
        <v>0</v>
      </c>
    </row>
    <row r="209" spans="1:24" ht="15" customHeight="1" x14ac:dyDescent="0.2">
      <c r="A209" s="6" t="s">
        <v>125</v>
      </c>
      <c r="B209" s="3"/>
      <c r="C209" s="8"/>
      <c r="D209" s="4"/>
      <c r="E209" s="3"/>
      <c r="F209" s="8"/>
      <c r="G209" s="8"/>
      <c r="H209" s="3"/>
      <c r="I209" s="8"/>
      <c r="J209" s="8"/>
      <c r="K209" s="3"/>
      <c r="L209" s="8"/>
      <c r="M209" s="8"/>
      <c r="N209" s="3"/>
      <c r="O209" s="8"/>
      <c r="P209" s="8"/>
      <c r="Q209" s="3"/>
      <c r="R209" s="8"/>
      <c r="S209" s="8"/>
      <c r="T209" s="3"/>
      <c r="U209" s="8"/>
    </row>
    <row r="210" spans="1:24" ht="15" customHeight="1" x14ac:dyDescent="0.15">
      <c r="A210" s="7" t="s">
        <v>127</v>
      </c>
      <c r="B210" s="8">
        <v>10</v>
      </c>
      <c r="C210" s="8">
        <f t="shared" si="59"/>
        <v>2.6315789473684209E-2</v>
      </c>
      <c r="D210" s="9" t="s">
        <v>717</v>
      </c>
      <c r="E210" s="8">
        <v>30</v>
      </c>
      <c r="F210" s="8">
        <f t="shared" si="47"/>
        <v>7.8947368421052627E-2</v>
      </c>
      <c r="G210" s="8">
        <f t="shared" si="48"/>
        <v>3.9473684210526314E-2</v>
      </c>
      <c r="H210" s="8">
        <v>4.9000000000000004</v>
      </c>
      <c r="I210" s="8">
        <f t="shared" si="49"/>
        <v>1.2894736842105264E-2</v>
      </c>
      <c r="J210" s="8">
        <f t="shared" si="50"/>
        <v>6.4473684210526322E-3</v>
      </c>
      <c r="K210" s="8">
        <v>0.76</v>
      </c>
      <c r="L210" s="8">
        <f t="shared" si="51"/>
        <v>2E-3</v>
      </c>
      <c r="M210" s="8">
        <f t="shared" si="52"/>
        <v>1E-3</v>
      </c>
      <c r="N210" s="8">
        <v>0.84</v>
      </c>
      <c r="O210" s="8">
        <f t="shared" si="53"/>
        <v>2.2105263157894735E-3</v>
      </c>
      <c r="P210" s="8">
        <f t="shared" si="54"/>
        <v>1.1052631578947368E-3</v>
      </c>
      <c r="Q210" s="8">
        <v>9.5999999999999992E-3</v>
      </c>
      <c r="R210" s="8">
        <f t="shared" si="55"/>
        <v>2.5263157894736841E-5</v>
      </c>
      <c r="S210" s="8">
        <f t="shared" si="56"/>
        <v>1.2631578947368421E-5</v>
      </c>
      <c r="T210" s="8">
        <v>0</v>
      </c>
      <c r="U210" s="8">
        <f t="shared" si="45"/>
        <v>0</v>
      </c>
      <c r="V210" s="5">
        <f t="shared" si="57"/>
        <v>0</v>
      </c>
      <c r="W210" s="5">
        <f t="shared" si="46"/>
        <v>0</v>
      </c>
      <c r="X210" s="5">
        <f t="shared" si="58"/>
        <v>0</v>
      </c>
    </row>
    <row r="211" spans="1:24" ht="15" customHeight="1" x14ac:dyDescent="0.15">
      <c r="A211" s="7" t="s">
        <v>128</v>
      </c>
      <c r="B211" s="8">
        <v>300</v>
      </c>
      <c r="C211" s="8">
        <f t="shared" si="59"/>
        <v>0.78947368421052633</v>
      </c>
      <c r="D211" s="9" t="s">
        <v>718</v>
      </c>
      <c r="E211" s="8">
        <v>120</v>
      </c>
      <c r="F211" s="8">
        <f t="shared" si="47"/>
        <v>0.31578947368421051</v>
      </c>
      <c r="G211" s="8">
        <f t="shared" si="48"/>
        <v>0.15789473684210525</v>
      </c>
      <c r="H211" s="8">
        <v>15.3</v>
      </c>
      <c r="I211" s="8">
        <f t="shared" si="49"/>
        <v>4.0263157894736841E-2</v>
      </c>
      <c r="J211" s="8">
        <f t="shared" si="50"/>
        <v>2.013157894736842E-2</v>
      </c>
      <c r="K211" s="8">
        <v>9.3000000000000007</v>
      </c>
      <c r="L211" s="8">
        <f t="shared" si="51"/>
        <v>2.4473684210526318E-2</v>
      </c>
      <c r="M211" s="8">
        <f t="shared" si="52"/>
        <v>1.2236842105263159E-2</v>
      </c>
      <c r="N211" s="8">
        <v>2.4</v>
      </c>
      <c r="O211" s="8">
        <f t="shared" si="53"/>
        <v>6.3157894736842104E-3</v>
      </c>
      <c r="P211" s="8">
        <f t="shared" si="54"/>
        <v>3.1578947368421052E-3</v>
      </c>
      <c r="Q211" s="8">
        <v>0.28599999999999998</v>
      </c>
      <c r="R211" s="8">
        <f t="shared" si="55"/>
        <v>7.5263157894736837E-4</v>
      </c>
      <c r="S211" s="8">
        <f t="shared" si="56"/>
        <v>3.7631578947368418E-4</v>
      </c>
      <c r="T211" s="8">
        <v>0</v>
      </c>
      <c r="U211" s="8">
        <f t="shared" si="45"/>
        <v>0</v>
      </c>
      <c r="V211" s="5">
        <f t="shared" si="57"/>
        <v>0</v>
      </c>
      <c r="W211" s="5">
        <f t="shared" si="46"/>
        <v>0</v>
      </c>
      <c r="X211" s="5">
        <f t="shared" si="58"/>
        <v>0</v>
      </c>
    </row>
    <row r="212" spans="1:24" ht="15" customHeight="1" x14ac:dyDescent="0.15">
      <c r="A212" s="7" t="s">
        <v>130</v>
      </c>
      <c r="B212" s="8">
        <v>100</v>
      </c>
      <c r="C212" s="8">
        <f t="shared" si="59"/>
        <v>0.26315789473684209</v>
      </c>
      <c r="D212" s="9" t="s">
        <v>293</v>
      </c>
      <c r="E212" s="8">
        <v>95</v>
      </c>
      <c r="F212" s="8">
        <f t="shared" si="47"/>
        <v>0.25</v>
      </c>
      <c r="G212" s="8">
        <f t="shared" si="48"/>
        <v>0.125</v>
      </c>
      <c r="H212" s="8">
        <v>15.1</v>
      </c>
      <c r="I212" s="8">
        <f t="shared" si="49"/>
        <v>3.9736842105263154E-2</v>
      </c>
      <c r="J212" s="8">
        <f t="shared" si="50"/>
        <v>1.9868421052631577E-2</v>
      </c>
      <c r="K212" s="8">
        <v>3</v>
      </c>
      <c r="L212" s="8">
        <f t="shared" si="51"/>
        <v>7.8947368421052634E-3</v>
      </c>
      <c r="M212" s="8">
        <f t="shared" si="52"/>
        <v>3.9473684210526317E-3</v>
      </c>
      <c r="N212" s="8">
        <v>2.5</v>
      </c>
      <c r="O212" s="8">
        <f t="shared" si="53"/>
        <v>6.5789473684210523E-3</v>
      </c>
      <c r="P212" s="8">
        <f t="shared" si="54"/>
        <v>3.2894736842105261E-3</v>
      </c>
      <c r="Q212" s="8">
        <v>9.5299999999999996E-2</v>
      </c>
      <c r="R212" s="8">
        <f t="shared" si="55"/>
        <v>2.5078947368421052E-4</v>
      </c>
      <c r="S212" s="8">
        <f t="shared" si="56"/>
        <v>1.2539473684210526E-4</v>
      </c>
      <c r="T212" s="8">
        <v>0</v>
      </c>
      <c r="U212" s="8">
        <f t="shared" si="45"/>
        <v>0</v>
      </c>
      <c r="V212" s="5">
        <f t="shared" si="57"/>
        <v>0</v>
      </c>
      <c r="W212" s="5">
        <f t="shared" si="46"/>
        <v>0</v>
      </c>
      <c r="X212" s="5">
        <f t="shared" si="58"/>
        <v>0</v>
      </c>
    </row>
    <row r="213" spans="1:24" ht="15" customHeight="1" x14ac:dyDescent="0.15">
      <c r="A213" s="7" t="s">
        <v>134</v>
      </c>
      <c r="B213" s="8">
        <v>100</v>
      </c>
      <c r="C213" s="8">
        <f t="shared" si="59"/>
        <v>0.26315789473684209</v>
      </c>
      <c r="D213" s="9" t="s">
        <v>719</v>
      </c>
      <c r="E213" s="8">
        <v>99</v>
      </c>
      <c r="F213" s="8">
        <f t="shared" si="47"/>
        <v>0.26052631578947366</v>
      </c>
      <c r="G213" s="8">
        <f t="shared" si="48"/>
        <v>0.13026315789473683</v>
      </c>
      <c r="H213" s="8">
        <v>13.5</v>
      </c>
      <c r="I213" s="8">
        <f t="shared" si="49"/>
        <v>3.5526315789473684E-2</v>
      </c>
      <c r="J213" s="8">
        <f t="shared" si="50"/>
        <v>1.7763157894736842E-2</v>
      </c>
      <c r="K213" s="8">
        <v>1.4</v>
      </c>
      <c r="L213" s="8">
        <f t="shared" si="51"/>
        <v>3.6842105263157894E-3</v>
      </c>
      <c r="M213" s="8">
        <f t="shared" si="52"/>
        <v>1.8421052631578947E-3</v>
      </c>
      <c r="N213" s="8">
        <v>4.4000000000000004</v>
      </c>
      <c r="O213" s="8">
        <f t="shared" si="53"/>
        <v>1.1578947368421053E-2</v>
      </c>
      <c r="P213" s="8">
        <f t="shared" si="54"/>
        <v>5.7894736842105266E-3</v>
      </c>
      <c r="Q213" s="8">
        <v>9.5299999999999996E-2</v>
      </c>
      <c r="R213" s="8">
        <f t="shared" si="55"/>
        <v>2.5078947368421052E-4</v>
      </c>
      <c r="S213" s="8">
        <f t="shared" si="56"/>
        <v>1.2539473684210526E-4</v>
      </c>
      <c r="T213" s="8">
        <v>0</v>
      </c>
      <c r="U213" s="8">
        <f t="shared" si="45"/>
        <v>0</v>
      </c>
      <c r="V213" s="5">
        <f t="shared" si="57"/>
        <v>0</v>
      </c>
      <c r="W213" s="5">
        <f t="shared" si="46"/>
        <v>0</v>
      </c>
      <c r="X213" s="5">
        <f t="shared" si="58"/>
        <v>0</v>
      </c>
    </row>
    <row r="214" spans="1:24" ht="15" customHeight="1" x14ac:dyDescent="0.15">
      <c r="A214" s="7" t="s">
        <v>135</v>
      </c>
      <c r="B214" s="8">
        <v>300</v>
      </c>
      <c r="C214" s="8">
        <f t="shared" si="59"/>
        <v>0.78947368421052633</v>
      </c>
      <c r="D214" s="9" t="s">
        <v>720</v>
      </c>
      <c r="E214" s="8">
        <v>103</v>
      </c>
      <c r="F214" s="8">
        <f t="shared" si="47"/>
        <v>0.27105263157894738</v>
      </c>
      <c r="G214" s="8">
        <f t="shared" si="48"/>
        <v>0.13552631578947369</v>
      </c>
      <c r="H214" s="8">
        <v>8</v>
      </c>
      <c r="I214" s="8">
        <f t="shared" si="49"/>
        <v>2.1052631578947368E-2</v>
      </c>
      <c r="J214" s="8">
        <f t="shared" si="50"/>
        <v>1.0526315789473684E-2</v>
      </c>
      <c r="K214" s="8">
        <v>9</v>
      </c>
      <c r="L214" s="8">
        <f t="shared" si="51"/>
        <v>2.368421052631579E-2</v>
      </c>
      <c r="M214" s="8">
        <f t="shared" si="52"/>
        <v>1.1842105263157895E-2</v>
      </c>
      <c r="N214" s="8">
        <v>3.9</v>
      </c>
      <c r="O214" s="8">
        <f t="shared" si="53"/>
        <v>1.0263157894736842E-2</v>
      </c>
      <c r="P214" s="8">
        <f t="shared" si="54"/>
        <v>5.131578947368421E-3</v>
      </c>
      <c r="Q214" s="8">
        <v>0.28599999999999998</v>
      </c>
      <c r="R214" s="8">
        <f t="shared" si="55"/>
        <v>7.5263157894736837E-4</v>
      </c>
      <c r="S214" s="8">
        <f t="shared" si="56"/>
        <v>3.7631578947368418E-4</v>
      </c>
      <c r="T214" s="8">
        <v>0</v>
      </c>
      <c r="U214" s="8">
        <f t="shared" si="45"/>
        <v>0</v>
      </c>
      <c r="V214" s="5">
        <f t="shared" si="57"/>
        <v>0</v>
      </c>
      <c r="W214" s="5">
        <f t="shared" si="46"/>
        <v>0</v>
      </c>
      <c r="X214" s="5">
        <f t="shared" si="58"/>
        <v>0</v>
      </c>
    </row>
    <row r="215" spans="1:24" ht="15" customHeight="1" x14ac:dyDescent="0.15">
      <c r="A215" s="7" t="s">
        <v>136</v>
      </c>
      <c r="B215" s="8">
        <v>100</v>
      </c>
      <c r="C215" s="8">
        <f t="shared" si="59"/>
        <v>0.26315789473684209</v>
      </c>
      <c r="D215" s="9" t="s">
        <v>293</v>
      </c>
      <c r="E215" s="8">
        <v>41</v>
      </c>
      <c r="F215" s="8">
        <f t="shared" si="47"/>
        <v>0.10789473684210527</v>
      </c>
      <c r="G215" s="8">
        <f t="shared" si="48"/>
        <v>5.3947368421052633E-2</v>
      </c>
      <c r="H215" s="8">
        <v>4.8</v>
      </c>
      <c r="I215" s="8">
        <f t="shared" si="49"/>
        <v>1.2631578947368421E-2</v>
      </c>
      <c r="J215" s="8">
        <f t="shared" si="50"/>
        <v>6.3157894736842104E-3</v>
      </c>
      <c r="K215" s="8">
        <v>3.8</v>
      </c>
      <c r="L215" s="8">
        <f t="shared" si="51"/>
        <v>0.01</v>
      </c>
      <c r="M215" s="8">
        <f t="shared" si="52"/>
        <v>5.0000000000000001E-3</v>
      </c>
      <c r="N215" s="8">
        <v>0.7</v>
      </c>
      <c r="O215" s="8">
        <f t="shared" si="53"/>
        <v>1.8421052631578947E-3</v>
      </c>
      <c r="P215" s="8">
        <f t="shared" si="54"/>
        <v>9.2105263157894735E-4</v>
      </c>
      <c r="Q215" s="8">
        <v>9.5299999999999996E-2</v>
      </c>
      <c r="R215" s="8">
        <f t="shared" si="55"/>
        <v>2.5078947368421052E-4</v>
      </c>
      <c r="S215" s="8">
        <f t="shared" si="56"/>
        <v>1.2539473684210526E-4</v>
      </c>
      <c r="T215" s="8">
        <v>28.8</v>
      </c>
      <c r="U215" s="8">
        <f t="shared" si="45"/>
        <v>2.8799999999999999E-2</v>
      </c>
      <c r="V215" s="5">
        <f t="shared" si="57"/>
        <v>7.5789473684210532E-2</v>
      </c>
      <c r="W215" s="5">
        <f t="shared" si="46"/>
        <v>7.5789473684210538E-5</v>
      </c>
      <c r="X215" s="5">
        <f t="shared" si="58"/>
        <v>3.7894736842105269E-5</v>
      </c>
    </row>
    <row r="216" spans="1:24" ht="15" customHeight="1" x14ac:dyDescent="0.15">
      <c r="A216" s="7" t="s">
        <v>138</v>
      </c>
      <c r="B216" s="8">
        <v>50</v>
      </c>
      <c r="C216" s="8">
        <f t="shared" si="59"/>
        <v>0.13157894736842105</v>
      </c>
      <c r="D216" s="9" t="s">
        <v>721</v>
      </c>
      <c r="E216" s="8">
        <v>12.8</v>
      </c>
      <c r="F216" s="8">
        <f t="shared" si="47"/>
        <v>3.3684210526315789E-2</v>
      </c>
      <c r="G216" s="8">
        <f t="shared" si="48"/>
        <v>1.6842105263157894E-2</v>
      </c>
      <c r="H216" s="8">
        <v>0.44</v>
      </c>
      <c r="I216" s="8">
        <f t="shared" si="49"/>
        <v>1.1578947368421054E-3</v>
      </c>
      <c r="J216" s="8">
        <f t="shared" si="50"/>
        <v>5.7894736842105268E-4</v>
      </c>
      <c r="K216" s="8">
        <v>1.9</v>
      </c>
      <c r="L216" s="8">
        <f t="shared" si="51"/>
        <v>5.0000000000000001E-3</v>
      </c>
      <c r="M216" s="8">
        <f t="shared" si="52"/>
        <v>2.5000000000000001E-3</v>
      </c>
      <c r="N216" s="8">
        <v>0.4</v>
      </c>
      <c r="O216" s="8">
        <f t="shared" si="53"/>
        <v>1.0526315789473684E-3</v>
      </c>
      <c r="P216" s="8">
        <f t="shared" si="54"/>
        <v>5.263157894736842E-4</v>
      </c>
      <c r="Q216" s="8">
        <v>4.7699999999999999E-2</v>
      </c>
      <c r="R216" s="8">
        <f t="shared" si="55"/>
        <v>1.2552631578947369E-4</v>
      </c>
      <c r="S216" s="8">
        <f t="shared" si="56"/>
        <v>6.2763157894736845E-5</v>
      </c>
      <c r="T216" s="8">
        <v>0</v>
      </c>
      <c r="U216" s="8">
        <f t="shared" si="45"/>
        <v>0</v>
      </c>
      <c r="V216" s="5">
        <f t="shared" si="57"/>
        <v>0</v>
      </c>
      <c r="W216" s="5">
        <f t="shared" si="46"/>
        <v>0</v>
      </c>
      <c r="X216" s="5">
        <f t="shared" si="58"/>
        <v>0</v>
      </c>
    </row>
    <row r="217" spans="1:24" ht="15" customHeight="1" x14ac:dyDescent="0.15">
      <c r="A217" s="7" t="s">
        <v>139</v>
      </c>
      <c r="B217" s="8">
        <v>400</v>
      </c>
      <c r="C217" s="8">
        <f t="shared" si="59"/>
        <v>1.0526315789473684</v>
      </c>
      <c r="D217" s="9" t="s">
        <v>722</v>
      </c>
      <c r="E217" s="8">
        <v>70</v>
      </c>
      <c r="F217" s="8">
        <f t="shared" si="47"/>
        <v>0.18421052631578946</v>
      </c>
      <c r="G217" s="8">
        <f t="shared" si="48"/>
        <v>9.2105263157894732E-2</v>
      </c>
      <c r="H217" s="8">
        <v>4.7</v>
      </c>
      <c r="I217" s="8">
        <f t="shared" si="49"/>
        <v>1.2368421052631579E-2</v>
      </c>
      <c r="J217" s="8">
        <f t="shared" si="50"/>
        <v>6.1842105263157894E-3</v>
      </c>
      <c r="K217" s="8">
        <v>8.4</v>
      </c>
      <c r="L217" s="8">
        <f t="shared" si="51"/>
        <v>2.2105263157894739E-2</v>
      </c>
      <c r="M217" s="8">
        <f t="shared" si="52"/>
        <v>1.1052631578947369E-2</v>
      </c>
      <c r="N217" s="8">
        <v>2</v>
      </c>
      <c r="O217" s="8">
        <f t="shared" si="53"/>
        <v>5.263157894736842E-3</v>
      </c>
      <c r="P217" s="8">
        <f t="shared" si="54"/>
        <v>2.631578947368421E-3</v>
      </c>
      <c r="Q217" s="8">
        <v>0.48949999999999999</v>
      </c>
      <c r="R217" s="8">
        <f t="shared" si="55"/>
        <v>1.2881578947368422E-3</v>
      </c>
      <c r="S217" s="8">
        <f t="shared" si="56"/>
        <v>6.4407894736842109E-4</v>
      </c>
      <c r="T217" s="8">
        <v>3312</v>
      </c>
      <c r="U217" s="8">
        <f t="shared" si="45"/>
        <v>3.3119999999999998</v>
      </c>
      <c r="V217" s="5">
        <f t="shared" si="57"/>
        <v>8.715789473684211</v>
      </c>
      <c r="W217" s="5">
        <f t="shared" si="46"/>
        <v>8.7157894736842115E-3</v>
      </c>
      <c r="X217" s="5">
        <f t="shared" si="58"/>
        <v>4.3578947368421057E-3</v>
      </c>
    </row>
    <row r="218" spans="1:24" ht="15" customHeight="1" x14ac:dyDescent="0.15">
      <c r="A218" s="7" t="s">
        <v>140</v>
      </c>
      <c r="B218" s="8">
        <v>100</v>
      </c>
      <c r="C218" s="8">
        <f t="shared" si="59"/>
        <v>0.26315789473684209</v>
      </c>
      <c r="D218" s="9" t="s">
        <v>606</v>
      </c>
      <c r="E218" s="8">
        <v>27.1</v>
      </c>
      <c r="F218" s="8">
        <f t="shared" si="47"/>
        <v>7.1315789473684207E-2</v>
      </c>
      <c r="G218" s="8">
        <f t="shared" si="48"/>
        <v>3.5657894736842104E-2</v>
      </c>
      <c r="H218" s="8">
        <v>1.9</v>
      </c>
      <c r="I218" s="8">
        <f t="shared" si="49"/>
        <v>5.0000000000000001E-3</v>
      </c>
      <c r="J218" s="8">
        <f t="shared" si="50"/>
        <v>2.5000000000000001E-3</v>
      </c>
      <c r="K218" s="8">
        <v>3.3</v>
      </c>
      <c r="L218" s="8">
        <f t="shared" si="51"/>
        <v>8.6842105263157891E-3</v>
      </c>
      <c r="M218" s="8">
        <f t="shared" si="52"/>
        <v>4.3421052631578945E-3</v>
      </c>
      <c r="N218" s="8">
        <v>0.7</v>
      </c>
      <c r="O218" s="8">
        <f t="shared" si="53"/>
        <v>1.8421052631578947E-3</v>
      </c>
      <c r="P218" s="8">
        <f t="shared" si="54"/>
        <v>9.2105263157894735E-4</v>
      </c>
      <c r="Q218" s="8">
        <v>0.1014</v>
      </c>
      <c r="R218" s="8">
        <f t="shared" si="55"/>
        <v>2.6684210526315788E-4</v>
      </c>
      <c r="S218" s="8">
        <f t="shared" si="56"/>
        <v>1.3342105263157894E-4</v>
      </c>
      <c r="T218" s="8">
        <v>0</v>
      </c>
      <c r="U218" s="8">
        <f t="shared" si="45"/>
        <v>0</v>
      </c>
      <c r="V218" s="5">
        <f t="shared" si="57"/>
        <v>0</v>
      </c>
      <c r="W218" s="5">
        <f t="shared" si="46"/>
        <v>0</v>
      </c>
      <c r="X218" s="5">
        <f t="shared" si="58"/>
        <v>0</v>
      </c>
    </row>
    <row r="219" spans="1:24" s="12" customFormat="1" ht="15" customHeight="1" x14ac:dyDescent="0.2">
      <c r="A219" s="10"/>
      <c r="B219" s="10"/>
      <c r="C219" s="7"/>
      <c r="D219" s="11" t="s">
        <v>11</v>
      </c>
      <c r="E219" s="7">
        <v>598</v>
      </c>
      <c r="F219" s="7">
        <f t="shared" si="47"/>
        <v>1.5736842105263158</v>
      </c>
      <c r="G219" s="7">
        <f t="shared" si="48"/>
        <v>0.7868421052631579</v>
      </c>
      <c r="H219" s="7">
        <v>69</v>
      </c>
      <c r="I219" s="7">
        <f t="shared" si="49"/>
        <v>0.18157894736842106</v>
      </c>
      <c r="J219" s="7">
        <f t="shared" si="50"/>
        <v>9.0789473684210531E-2</v>
      </c>
      <c r="K219" s="7">
        <v>41</v>
      </c>
      <c r="L219" s="7">
        <f t="shared" si="51"/>
        <v>0.10789473684210527</v>
      </c>
      <c r="M219" s="7">
        <f t="shared" si="52"/>
        <v>5.3947368421052633E-2</v>
      </c>
      <c r="N219" s="7">
        <v>17.8</v>
      </c>
      <c r="O219" s="7">
        <f t="shared" si="53"/>
        <v>4.6842105263157893E-2</v>
      </c>
      <c r="P219" s="7">
        <f t="shared" si="54"/>
        <v>2.3421052631578947E-2</v>
      </c>
      <c r="Q219" s="7">
        <v>1.5</v>
      </c>
      <c r="R219" s="7">
        <f t="shared" si="55"/>
        <v>3.9473684210526317E-3</v>
      </c>
      <c r="S219" s="7">
        <f t="shared" si="56"/>
        <v>1.9736842105263159E-3</v>
      </c>
      <c r="T219" s="7">
        <v>3341</v>
      </c>
      <c r="U219" s="7">
        <f t="shared" si="45"/>
        <v>3.3410000000000002</v>
      </c>
      <c r="V219" s="12">
        <f t="shared" si="57"/>
        <v>8.7921052631578949</v>
      </c>
      <c r="W219" s="12">
        <f t="shared" si="46"/>
        <v>8.7921052631578945E-3</v>
      </c>
      <c r="X219" s="12">
        <f t="shared" si="58"/>
        <v>4.3960526315789472E-3</v>
      </c>
    </row>
    <row r="220" spans="1:24" ht="15" customHeight="1" x14ac:dyDescent="0.2">
      <c r="A220" s="6" t="s">
        <v>144</v>
      </c>
      <c r="B220" s="3"/>
      <c r="C220" s="8"/>
      <c r="D220" s="4"/>
      <c r="E220" s="3"/>
      <c r="F220" s="8"/>
      <c r="G220" s="8"/>
      <c r="H220" s="3"/>
      <c r="I220" s="8"/>
      <c r="J220" s="8"/>
      <c r="K220" s="3"/>
      <c r="L220" s="8"/>
      <c r="M220" s="8"/>
      <c r="N220" s="3"/>
      <c r="O220" s="8"/>
      <c r="P220" s="8"/>
      <c r="Q220" s="3"/>
      <c r="R220" s="8"/>
      <c r="S220" s="8"/>
      <c r="T220" s="3"/>
      <c r="U220" s="8"/>
    </row>
    <row r="221" spans="1:24" ht="15" customHeight="1" x14ac:dyDescent="0.15">
      <c r="A221" s="7" t="s">
        <v>145</v>
      </c>
      <c r="B221" s="8">
        <v>2000</v>
      </c>
      <c r="C221" s="8">
        <f t="shared" si="59"/>
        <v>5.2631578947368425</v>
      </c>
      <c r="D221" s="9" t="s">
        <v>266</v>
      </c>
      <c r="E221" s="8">
        <v>164</v>
      </c>
      <c r="F221" s="8">
        <f t="shared" si="47"/>
        <v>0.43157894736842106</v>
      </c>
      <c r="G221" s="8">
        <f t="shared" si="48"/>
        <v>0.21578947368421053</v>
      </c>
      <c r="H221" s="8">
        <v>0</v>
      </c>
      <c r="I221" s="8">
        <f t="shared" si="49"/>
        <v>0</v>
      </c>
      <c r="J221" s="8">
        <f t="shared" si="50"/>
        <v>0</v>
      </c>
      <c r="K221" s="8">
        <v>32</v>
      </c>
      <c r="L221" s="8">
        <f t="shared" si="51"/>
        <v>8.4210526315789472E-2</v>
      </c>
      <c r="M221" s="8">
        <f t="shared" si="52"/>
        <v>4.2105263157894736E-2</v>
      </c>
      <c r="N221" s="8">
        <v>4</v>
      </c>
      <c r="O221" s="8">
        <f t="shared" si="53"/>
        <v>1.0526315789473684E-2</v>
      </c>
      <c r="P221" s="8">
        <f t="shared" si="54"/>
        <v>5.263157894736842E-3</v>
      </c>
      <c r="Q221" s="8">
        <v>0.54</v>
      </c>
      <c r="R221" s="8">
        <f t="shared" si="55"/>
        <v>1.4210526315789475E-3</v>
      </c>
      <c r="S221" s="8">
        <f t="shared" si="56"/>
        <v>7.1052631578947373E-4</v>
      </c>
      <c r="T221" s="8">
        <v>1224</v>
      </c>
      <c r="U221" s="8">
        <f t="shared" si="45"/>
        <v>1.224</v>
      </c>
      <c r="V221" s="5">
        <f t="shared" si="57"/>
        <v>3.2210526315789472</v>
      </c>
      <c r="W221" s="5">
        <f t="shared" si="46"/>
        <v>3.221052631578947E-3</v>
      </c>
      <c r="X221" s="5">
        <f t="shared" si="58"/>
        <v>1.6105263157894735E-3</v>
      </c>
    </row>
    <row r="222" spans="1:24" ht="15" customHeight="1" x14ac:dyDescent="0.15">
      <c r="A222" s="7" t="s">
        <v>147</v>
      </c>
      <c r="B222" s="8">
        <v>6000</v>
      </c>
      <c r="C222" s="8">
        <f t="shared" si="59"/>
        <v>15.789473684210526</v>
      </c>
      <c r="D222" s="9" t="s">
        <v>723</v>
      </c>
      <c r="E222" s="8">
        <v>420</v>
      </c>
      <c r="F222" s="8">
        <f t="shared" si="47"/>
        <v>1.1052631578947369</v>
      </c>
      <c r="G222" s="8">
        <f t="shared" si="48"/>
        <v>0.55263157894736847</v>
      </c>
      <c r="H222" s="8">
        <v>18</v>
      </c>
      <c r="I222" s="8">
        <f t="shared" si="49"/>
        <v>4.736842105263158E-2</v>
      </c>
      <c r="J222" s="8">
        <f t="shared" si="50"/>
        <v>2.368421052631579E-2</v>
      </c>
      <c r="K222" s="8">
        <v>60</v>
      </c>
      <c r="L222" s="8">
        <f t="shared" si="51"/>
        <v>0.15789473684210525</v>
      </c>
      <c r="M222" s="8">
        <f t="shared" si="52"/>
        <v>7.8947368421052627E-2</v>
      </c>
      <c r="N222" s="8">
        <v>12</v>
      </c>
      <c r="O222" s="8">
        <f t="shared" si="53"/>
        <v>3.1578947368421054E-2</v>
      </c>
      <c r="P222" s="8">
        <f t="shared" si="54"/>
        <v>1.5789473684210527E-2</v>
      </c>
      <c r="Q222" s="8">
        <v>1.6</v>
      </c>
      <c r="R222" s="8">
        <f t="shared" si="55"/>
        <v>4.2105263157894736E-3</v>
      </c>
      <c r="S222" s="8">
        <f t="shared" si="56"/>
        <v>2.1052631578947368E-3</v>
      </c>
      <c r="T222" s="8">
        <v>3671</v>
      </c>
      <c r="U222" s="8">
        <f t="shared" si="45"/>
        <v>3.6709999999999998</v>
      </c>
      <c r="V222" s="5">
        <f t="shared" si="57"/>
        <v>9.6605263157894736</v>
      </c>
      <c r="W222" s="5">
        <f t="shared" si="46"/>
        <v>9.6605263157894736E-3</v>
      </c>
      <c r="X222" s="5">
        <f t="shared" si="58"/>
        <v>4.8302631578947368E-3</v>
      </c>
    </row>
    <row r="223" spans="1:24" s="12" customFormat="1" ht="15" customHeight="1" x14ac:dyDescent="0.2">
      <c r="A223" s="10"/>
      <c r="B223" s="10"/>
      <c r="C223" s="7"/>
      <c r="D223" s="11" t="s">
        <v>11</v>
      </c>
      <c r="E223" s="7">
        <v>584</v>
      </c>
      <c r="F223" s="7">
        <f t="shared" si="47"/>
        <v>1.5368421052631578</v>
      </c>
      <c r="G223" s="7">
        <f t="shared" si="48"/>
        <v>0.76842105263157889</v>
      </c>
      <c r="H223" s="7">
        <v>18</v>
      </c>
      <c r="I223" s="7">
        <f t="shared" si="49"/>
        <v>4.736842105263158E-2</v>
      </c>
      <c r="J223" s="7">
        <f t="shared" si="50"/>
        <v>2.368421052631579E-2</v>
      </c>
      <c r="K223" s="7">
        <v>92</v>
      </c>
      <c r="L223" s="7">
        <f t="shared" si="51"/>
        <v>0.24210526315789474</v>
      </c>
      <c r="M223" s="7">
        <f t="shared" si="52"/>
        <v>0.12105263157894737</v>
      </c>
      <c r="N223" s="7">
        <v>16</v>
      </c>
      <c r="O223" s="7">
        <f t="shared" si="53"/>
        <v>4.2105263157894736E-2</v>
      </c>
      <c r="P223" s="7">
        <f t="shared" si="54"/>
        <v>2.1052631578947368E-2</v>
      </c>
      <c r="Q223" s="7">
        <v>2.2000000000000002</v>
      </c>
      <c r="R223" s="7">
        <f t="shared" si="55"/>
        <v>5.7894736842105266E-3</v>
      </c>
      <c r="S223" s="7">
        <f t="shared" si="56"/>
        <v>2.8947368421052633E-3</v>
      </c>
      <c r="T223" s="7">
        <v>4894</v>
      </c>
      <c r="U223" s="7">
        <f t="shared" si="45"/>
        <v>4.8940000000000001</v>
      </c>
      <c r="V223" s="12">
        <f t="shared" si="57"/>
        <v>12.878947368421052</v>
      </c>
      <c r="W223" s="12">
        <f t="shared" si="46"/>
        <v>1.2878947368421052E-2</v>
      </c>
      <c r="X223" s="12">
        <f t="shared" si="58"/>
        <v>6.4394736842105262E-3</v>
      </c>
    </row>
    <row r="224" spans="1:24" ht="15" customHeight="1" x14ac:dyDescent="0.2">
      <c r="A224" s="6" t="s">
        <v>167</v>
      </c>
      <c r="B224" s="3"/>
      <c r="C224" s="8"/>
      <c r="D224" s="4"/>
      <c r="E224" s="3"/>
      <c r="F224" s="8"/>
      <c r="G224" s="8"/>
      <c r="H224" s="3"/>
      <c r="I224" s="8"/>
      <c r="J224" s="8"/>
      <c r="K224" s="3"/>
      <c r="L224" s="8"/>
      <c r="M224" s="8"/>
      <c r="N224" s="3"/>
      <c r="O224" s="8"/>
      <c r="P224" s="8"/>
      <c r="Q224" s="3"/>
      <c r="R224" s="8"/>
      <c r="S224" s="8"/>
      <c r="T224" s="3"/>
      <c r="U224" s="8"/>
    </row>
    <row r="225" spans="1:24" ht="15" customHeight="1" x14ac:dyDescent="0.15">
      <c r="A225" s="7" t="s">
        <v>542</v>
      </c>
      <c r="B225" s="8">
        <v>30</v>
      </c>
      <c r="C225" s="8">
        <f t="shared" si="59"/>
        <v>7.8947368421052627E-2</v>
      </c>
      <c r="D225" s="9" t="s">
        <v>744</v>
      </c>
      <c r="E225" s="8">
        <v>101</v>
      </c>
      <c r="F225" s="8">
        <f t="shared" si="47"/>
        <v>0.26578947368421052</v>
      </c>
      <c r="G225" s="8">
        <f t="shared" si="48"/>
        <v>0.13289473684210526</v>
      </c>
      <c r="H225" s="8">
        <v>24</v>
      </c>
      <c r="I225" s="8">
        <f t="shared" si="49"/>
        <v>6.3157894736842107E-2</v>
      </c>
      <c r="J225" s="8">
        <f t="shared" si="50"/>
        <v>3.1578947368421054E-2</v>
      </c>
      <c r="K225" s="8">
        <v>0</v>
      </c>
      <c r="L225" s="8">
        <f t="shared" si="51"/>
        <v>0</v>
      </c>
      <c r="M225" s="8">
        <f t="shared" si="52"/>
        <v>0</v>
      </c>
      <c r="N225" s="8">
        <v>0.6</v>
      </c>
      <c r="O225" s="8">
        <f t="shared" si="53"/>
        <v>1.5789473684210526E-3</v>
      </c>
      <c r="P225" s="8">
        <f t="shared" si="54"/>
        <v>7.894736842105263E-4</v>
      </c>
      <c r="Q225" s="8">
        <v>3.04E-2</v>
      </c>
      <c r="R225" s="8">
        <f t="shared" si="55"/>
        <v>8.0000000000000007E-5</v>
      </c>
      <c r="S225" s="8">
        <f t="shared" si="56"/>
        <v>4.0000000000000003E-5</v>
      </c>
      <c r="T225" s="8">
        <v>0</v>
      </c>
      <c r="U225" s="8">
        <f t="shared" si="45"/>
        <v>0</v>
      </c>
      <c r="V225" s="5">
        <f t="shared" si="57"/>
        <v>0</v>
      </c>
      <c r="W225" s="5">
        <f t="shared" si="46"/>
        <v>0</v>
      </c>
      <c r="X225" s="5">
        <f t="shared" si="58"/>
        <v>0</v>
      </c>
    </row>
    <row r="226" spans="1:24" ht="15" customHeight="1" x14ac:dyDescent="0.15">
      <c r="A226" s="7" t="s">
        <v>547</v>
      </c>
      <c r="B226" s="8">
        <v>10</v>
      </c>
      <c r="C226" s="8">
        <f t="shared" si="59"/>
        <v>2.6315789473684209E-2</v>
      </c>
      <c r="D226" s="9" t="s">
        <v>745</v>
      </c>
      <c r="E226" s="8">
        <v>28.1</v>
      </c>
      <c r="F226" s="8">
        <f t="shared" si="47"/>
        <v>7.3947368421052637E-2</v>
      </c>
      <c r="G226" s="8">
        <f t="shared" si="48"/>
        <v>3.6973684210526318E-2</v>
      </c>
      <c r="H226" s="8">
        <v>0.23</v>
      </c>
      <c r="I226" s="8">
        <f t="shared" si="49"/>
        <v>6.0526315789473687E-4</v>
      </c>
      <c r="J226" s="8">
        <f t="shared" si="50"/>
        <v>3.0263157894736844E-4</v>
      </c>
      <c r="K226" s="8">
        <v>1.8</v>
      </c>
      <c r="L226" s="8">
        <f t="shared" si="51"/>
        <v>4.7368421052631582E-3</v>
      </c>
      <c r="M226" s="8">
        <f t="shared" si="52"/>
        <v>2.3684210526315791E-3</v>
      </c>
      <c r="N226" s="8">
        <v>2.2000000000000002</v>
      </c>
      <c r="O226" s="8">
        <f t="shared" si="53"/>
        <v>5.7894736842105266E-3</v>
      </c>
      <c r="P226" s="8">
        <f t="shared" si="54"/>
        <v>2.8947368421052633E-3</v>
      </c>
      <c r="Q226" s="8">
        <v>1.01E-2</v>
      </c>
      <c r="R226" s="8">
        <f t="shared" si="55"/>
        <v>2.6578947368421052E-5</v>
      </c>
      <c r="S226" s="8">
        <f t="shared" si="56"/>
        <v>1.3289473684210526E-5</v>
      </c>
      <c r="T226" s="8">
        <v>0</v>
      </c>
      <c r="U226" s="8">
        <f t="shared" si="45"/>
        <v>0</v>
      </c>
      <c r="V226" s="5">
        <f t="shared" si="57"/>
        <v>0</v>
      </c>
      <c r="W226" s="5">
        <f t="shared" si="46"/>
        <v>0</v>
      </c>
      <c r="X226" s="5">
        <f t="shared" si="58"/>
        <v>0</v>
      </c>
    </row>
    <row r="227" spans="1:24" ht="15" customHeight="1" x14ac:dyDescent="0.15">
      <c r="A227" s="7" t="s">
        <v>549</v>
      </c>
      <c r="B227" s="8">
        <v>20</v>
      </c>
      <c r="C227" s="8">
        <f t="shared" si="59"/>
        <v>5.2631578947368418E-2</v>
      </c>
      <c r="D227" s="9" t="s">
        <v>746</v>
      </c>
      <c r="E227" s="8">
        <v>72</v>
      </c>
      <c r="F227" s="8">
        <f t="shared" si="47"/>
        <v>0.18947368421052632</v>
      </c>
      <c r="G227" s="8">
        <f t="shared" si="48"/>
        <v>9.4736842105263161E-2</v>
      </c>
      <c r="H227" s="8">
        <v>8.1999999999999993</v>
      </c>
      <c r="I227" s="8">
        <f t="shared" si="49"/>
        <v>2.1578947368421052E-2</v>
      </c>
      <c r="J227" s="8">
        <f t="shared" si="50"/>
        <v>1.0789473684210526E-2</v>
      </c>
      <c r="K227" s="8">
        <v>3.1</v>
      </c>
      <c r="L227" s="8">
        <f t="shared" si="51"/>
        <v>8.1578947368421053E-3</v>
      </c>
      <c r="M227" s="8">
        <f t="shared" si="52"/>
        <v>4.0789473684210526E-3</v>
      </c>
      <c r="N227" s="8">
        <v>3</v>
      </c>
      <c r="O227" s="8">
        <f t="shared" si="53"/>
        <v>7.8947368421052634E-3</v>
      </c>
      <c r="P227" s="8">
        <f t="shared" si="54"/>
        <v>3.9473684210526317E-3</v>
      </c>
      <c r="Q227" s="8">
        <v>2.0299999999999999E-2</v>
      </c>
      <c r="R227" s="8">
        <f t="shared" si="55"/>
        <v>5.3421052631578941E-5</v>
      </c>
      <c r="S227" s="8">
        <f t="shared" si="56"/>
        <v>2.671052631578947E-5</v>
      </c>
      <c r="T227" s="8">
        <v>0</v>
      </c>
      <c r="U227" s="8">
        <f t="shared" si="45"/>
        <v>0</v>
      </c>
      <c r="V227" s="5">
        <f t="shared" si="57"/>
        <v>0</v>
      </c>
      <c r="W227" s="5">
        <f t="shared" si="46"/>
        <v>0</v>
      </c>
      <c r="X227" s="5">
        <f t="shared" si="58"/>
        <v>0</v>
      </c>
    </row>
    <row r="228" spans="1:24" ht="15" customHeight="1" x14ac:dyDescent="0.15">
      <c r="A228" s="7" t="s">
        <v>550</v>
      </c>
      <c r="B228" s="8">
        <v>10</v>
      </c>
      <c r="C228" s="8">
        <f t="shared" si="59"/>
        <v>2.6315789473684209E-2</v>
      </c>
      <c r="D228" s="9" t="s">
        <v>823</v>
      </c>
      <c r="E228" s="8">
        <v>28.6</v>
      </c>
      <c r="F228" s="8">
        <f t="shared" si="47"/>
        <v>7.5263157894736851E-2</v>
      </c>
      <c r="G228" s="8">
        <f t="shared" si="48"/>
        <v>3.7631578947368426E-2</v>
      </c>
      <c r="H228" s="8">
        <v>5.9</v>
      </c>
      <c r="I228" s="8">
        <f t="shared" si="49"/>
        <v>1.5526315789473685E-2</v>
      </c>
      <c r="J228" s="8">
        <f t="shared" si="50"/>
        <v>7.7631578947368425E-3</v>
      </c>
      <c r="K228" s="8">
        <v>0.75</v>
      </c>
      <c r="L228" s="8">
        <f t="shared" si="51"/>
        <v>1.9736842105263159E-3</v>
      </c>
      <c r="M228" s="8">
        <f t="shared" si="52"/>
        <v>9.8684210526315793E-4</v>
      </c>
      <c r="N228" s="8">
        <v>0.22</v>
      </c>
      <c r="O228" s="8">
        <f t="shared" si="53"/>
        <v>5.7894736842105268E-4</v>
      </c>
      <c r="P228" s="8">
        <f t="shared" si="54"/>
        <v>2.8947368421052634E-4</v>
      </c>
      <c r="Q228" s="8">
        <v>1.01E-2</v>
      </c>
      <c r="R228" s="8">
        <f t="shared" si="55"/>
        <v>2.6578947368421052E-5</v>
      </c>
      <c r="S228" s="8">
        <f t="shared" si="56"/>
        <v>1.3289473684210526E-5</v>
      </c>
      <c r="T228" s="8">
        <v>0</v>
      </c>
      <c r="U228" s="8">
        <f t="shared" si="45"/>
        <v>0</v>
      </c>
      <c r="V228" s="5">
        <f t="shared" si="57"/>
        <v>0</v>
      </c>
      <c r="W228" s="5">
        <f t="shared" si="46"/>
        <v>0</v>
      </c>
      <c r="X228" s="5">
        <f t="shared" si="58"/>
        <v>0</v>
      </c>
    </row>
    <row r="229" spans="1:24" ht="15" customHeight="1" x14ac:dyDescent="0.15">
      <c r="A229" s="7" t="s">
        <v>552</v>
      </c>
      <c r="B229" s="8">
        <v>70</v>
      </c>
      <c r="C229" s="8">
        <f t="shared" si="59"/>
        <v>0.18421052631578946</v>
      </c>
      <c r="D229" s="9" t="s">
        <v>824</v>
      </c>
      <c r="E229" s="8">
        <v>143</v>
      </c>
      <c r="F229" s="8">
        <f t="shared" si="47"/>
        <v>0.37631578947368421</v>
      </c>
      <c r="G229" s="8">
        <f t="shared" si="48"/>
        <v>0.18815789473684211</v>
      </c>
      <c r="H229" s="8">
        <v>19.7</v>
      </c>
      <c r="I229" s="8">
        <f t="shared" si="49"/>
        <v>5.1842105263157891E-2</v>
      </c>
      <c r="J229" s="8">
        <f t="shared" si="50"/>
        <v>2.5921052631578945E-2</v>
      </c>
      <c r="K229" s="8">
        <v>6.8</v>
      </c>
      <c r="L229" s="8">
        <f t="shared" si="51"/>
        <v>1.7894736842105262E-2</v>
      </c>
      <c r="M229" s="8">
        <f t="shared" si="52"/>
        <v>8.9473684210526309E-3</v>
      </c>
      <c r="N229" s="8">
        <v>4</v>
      </c>
      <c r="O229" s="8">
        <f t="shared" si="53"/>
        <v>1.0526315789473684E-2</v>
      </c>
      <c r="P229" s="8">
        <f t="shared" si="54"/>
        <v>5.263157894736842E-3</v>
      </c>
      <c r="Q229" s="8">
        <v>6.1800000000000001E-2</v>
      </c>
      <c r="R229" s="8">
        <f t="shared" si="55"/>
        <v>1.6263157894736842E-4</v>
      </c>
      <c r="S229" s="8">
        <f t="shared" si="56"/>
        <v>8.1315789473684211E-5</v>
      </c>
      <c r="T229" s="8">
        <v>0</v>
      </c>
      <c r="U229" s="8">
        <f t="shared" si="45"/>
        <v>0</v>
      </c>
      <c r="V229" s="5">
        <f t="shared" si="57"/>
        <v>0</v>
      </c>
      <c r="W229" s="5">
        <f t="shared" si="46"/>
        <v>0</v>
      </c>
      <c r="X229" s="5">
        <f t="shared" si="58"/>
        <v>0</v>
      </c>
    </row>
    <row r="230" spans="1:24" ht="15" customHeight="1" x14ac:dyDescent="0.15">
      <c r="A230" s="7" t="s">
        <v>554</v>
      </c>
      <c r="B230" s="8">
        <v>30</v>
      </c>
      <c r="C230" s="8">
        <f t="shared" si="59"/>
        <v>7.8947368421052627E-2</v>
      </c>
      <c r="D230" s="9" t="s">
        <v>294</v>
      </c>
      <c r="E230" s="8">
        <v>37.200000000000003</v>
      </c>
      <c r="F230" s="8">
        <f t="shared" si="47"/>
        <v>9.789473684210527E-2</v>
      </c>
      <c r="G230" s="8">
        <f t="shared" si="48"/>
        <v>4.8947368421052635E-2</v>
      </c>
      <c r="H230" s="8">
        <v>0.56999999999999995</v>
      </c>
      <c r="I230" s="8">
        <f t="shared" si="49"/>
        <v>1.4999999999999998E-3</v>
      </c>
      <c r="J230" s="8">
        <f t="shared" si="50"/>
        <v>7.4999999999999991E-4</v>
      </c>
      <c r="K230" s="8">
        <v>2.9</v>
      </c>
      <c r="L230" s="8">
        <f t="shared" si="51"/>
        <v>7.6315789473684207E-3</v>
      </c>
      <c r="M230" s="8">
        <f t="shared" si="52"/>
        <v>3.8157894736842103E-3</v>
      </c>
      <c r="N230" s="8">
        <v>2.6</v>
      </c>
      <c r="O230" s="8">
        <f t="shared" si="53"/>
        <v>6.842105263157895E-3</v>
      </c>
      <c r="P230" s="8">
        <f t="shared" si="54"/>
        <v>3.4210526315789475E-3</v>
      </c>
      <c r="Q230" s="8">
        <v>2.6499999999999999E-2</v>
      </c>
      <c r="R230" s="8">
        <f t="shared" si="55"/>
        <v>6.973684210526315E-5</v>
      </c>
      <c r="S230" s="8">
        <f t="shared" si="56"/>
        <v>3.4868421052631575E-5</v>
      </c>
      <c r="T230" s="8">
        <v>0</v>
      </c>
      <c r="U230" s="8">
        <f t="shared" si="45"/>
        <v>0</v>
      </c>
      <c r="V230" s="5">
        <f t="shared" si="57"/>
        <v>0</v>
      </c>
      <c r="W230" s="5">
        <f t="shared" si="46"/>
        <v>0</v>
      </c>
      <c r="X230" s="5">
        <f t="shared" si="58"/>
        <v>0</v>
      </c>
    </row>
    <row r="231" spans="1:24" ht="15" customHeight="1" x14ac:dyDescent="0.15">
      <c r="A231" s="7" t="s">
        <v>169</v>
      </c>
      <c r="B231" s="8">
        <v>20</v>
      </c>
      <c r="C231" s="8">
        <f t="shared" si="59"/>
        <v>5.2631578947368418E-2</v>
      </c>
      <c r="D231" s="9" t="s">
        <v>747</v>
      </c>
      <c r="E231" s="8">
        <v>42</v>
      </c>
      <c r="F231" s="8">
        <f t="shared" si="47"/>
        <v>0.11052631578947368</v>
      </c>
      <c r="G231" s="8">
        <f t="shared" si="48"/>
        <v>5.526315789473684E-2</v>
      </c>
      <c r="H231" s="8">
        <v>1.4</v>
      </c>
      <c r="I231" s="8">
        <f t="shared" si="49"/>
        <v>3.6842105263157894E-3</v>
      </c>
      <c r="J231" s="8">
        <f t="shared" si="50"/>
        <v>1.8421052631578947E-3</v>
      </c>
      <c r="K231" s="8">
        <v>2.7</v>
      </c>
      <c r="L231" s="8">
        <f t="shared" si="51"/>
        <v>7.1052631578947369E-3</v>
      </c>
      <c r="M231" s="8">
        <f t="shared" si="52"/>
        <v>3.5526315789473684E-3</v>
      </c>
      <c r="N231" s="8">
        <v>2.9</v>
      </c>
      <c r="O231" s="8">
        <f t="shared" si="53"/>
        <v>7.6315789473684207E-3</v>
      </c>
      <c r="P231" s="8">
        <f t="shared" si="54"/>
        <v>3.8157894736842103E-3</v>
      </c>
      <c r="Q231" s="8">
        <v>1.6400000000000001E-2</v>
      </c>
      <c r="R231" s="8">
        <f t="shared" si="55"/>
        <v>4.3157894736842112E-5</v>
      </c>
      <c r="S231" s="8">
        <f t="shared" si="56"/>
        <v>2.1578947368421056E-5</v>
      </c>
      <c r="T231" s="8">
        <v>45</v>
      </c>
      <c r="U231" s="8">
        <f t="shared" si="45"/>
        <v>4.4999999999999998E-2</v>
      </c>
      <c r="V231" s="5">
        <f t="shared" si="57"/>
        <v>0.11842105263157894</v>
      </c>
      <c r="W231" s="5">
        <f t="shared" si="46"/>
        <v>1.1842105263157894E-4</v>
      </c>
      <c r="X231" s="5">
        <f t="shared" si="58"/>
        <v>5.9210526315789471E-5</v>
      </c>
    </row>
    <row r="232" spans="1:24" ht="15" customHeight="1" x14ac:dyDescent="0.15">
      <c r="A232" s="7" t="s">
        <v>171</v>
      </c>
      <c r="B232" s="8">
        <v>20</v>
      </c>
      <c r="C232" s="8">
        <f t="shared" si="59"/>
        <v>5.2631578947368418E-2</v>
      </c>
      <c r="D232" s="9" t="s">
        <v>748</v>
      </c>
      <c r="E232" s="8">
        <v>7.1</v>
      </c>
      <c r="F232" s="8">
        <f t="shared" si="47"/>
        <v>1.8684210526315789E-2</v>
      </c>
      <c r="G232" s="8">
        <f t="shared" si="48"/>
        <v>9.3421052631578946E-3</v>
      </c>
      <c r="H232" s="8">
        <v>0.44</v>
      </c>
      <c r="I232" s="8">
        <f t="shared" si="49"/>
        <v>1.1578947368421054E-3</v>
      </c>
      <c r="J232" s="8">
        <f t="shared" si="50"/>
        <v>5.7894736842105268E-4</v>
      </c>
      <c r="K232" s="8">
        <v>0.8</v>
      </c>
      <c r="L232" s="8">
        <f t="shared" si="51"/>
        <v>2.1052631578947368E-3</v>
      </c>
      <c r="M232" s="8">
        <f t="shared" si="52"/>
        <v>1.0526315789473684E-3</v>
      </c>
      <c r="N232" s="8">
        <v>0.24</v>
      </c>
      <c r="O232" s="8">
        <f t="shared" si="53"/>
        <v>6.3157894736842106E-4</v>
      </c>
      <c r="P232" s="8">
        <f t="shared" si="54"/>
        <v>3.1578947368421053E-4</v>
      </c>
      <c r="Q232" s="8">
        <v>2.0299999999999999E-2</v>
      </c>
      <c r="R232" s="8">
        <f t="shared" si="55"/>
        <v>5.3421052631578941E-5</v>
      </c>
      <c r="S232" s="8">
        <f t="shared" si="56"/>
        <v>2.671052631578947E-5</v>
      </c>
      <c r="T232" s="8">
        <v>0</v>
      </c>
      <c r="U232" s="8">
        <f t="shared" si="45"/>
        <v>0</v>
      </c>
      <c r="V232" s="5">
        <f t="shared" si="57"/>
        <v>0</v>
      </c>
      <c r="W232" s="5">
        <f t="shared" si="46"/>
        <v>0</v>
      </c>
      <c r="X232" s="5">
        <f t="shared" si="58"/>
        <v>0</v>
      </c>
    </row>
    <row r="233" spans="1:24" ht="15" customHeight="1" x14ac:dyDescent="0.15">
      <c r="A233" s="7" t="s">
        <v>173</v>
      </c>
      <c r="B233" s="8">
        <v>50</v>
      </c>
      <c r="C233" s="8">
        <f t="shared" si="59"/>
        <v>0.13157894736842105</v>
      </c>
      <c r="D233" s="9" t="s">
        <v>749</v>
      </c>
      <c r="E233" s="8">
        <v>107</v>
      </c>
      <c r="F233" s="8">
        <f t="shared" si="47"/>
        <v>0.28157894736842104</v>
      </c>
      <c r="G233" s="8">
        <f t="shared" si="48"/>
        <v>0.14078947368421052</v>
      </c>
      <c r="H233" s="8">
        <v>5.0999999999999996</v>
      </c>
      <c r="I233" s="8">
        <f t="shared" si="49"/>
        <v>1.3421052631578946E-2</v>
      </c>
      <c r="J233" s="8">
        <f t="shared" si="50"/>
        <v>6.7105263157894732E-3</v>
      </c>
      <c r="K233" s="8">
        <v>7.1</v>
      </c>
      <c r="L233" s="8">
        <f t="shared" si="51"/>
        <v>1.8684210526315789E-2</v>
      </c>
      <c r="M233" s="8">
        <f t="shared" si="52"/>
        <v>9.3421052631578946E-3</v>
      </c>
      <c r="N233" s="8">
        <v>6.5</v>
      </c>
      <c r="O233" s="8">
        <f t="shared" si="53"/>
        <v>1.7105263157894738E-2</v>
      </c>
      <c r="P233" s="8">
        <f t="shared" si="54"/>
        <v>8.552631578947369E-3</v>
      </c>
      <c r="Q233" s="8">
        <v>5.7599999999999998E-2</v>
      </c>
      <c r="R233" s="8">
        <f t="shared" si="55"/>
        <v>1.5157894736842105E-4</v>
      </c>
      <c r="S233" s="8">
        <f t="shared" si="56"/>
        <v>7.5789473684210524E-5</v>
      </c>
      <c r="T233" s="8">
        <v>0</v>
      </c>
      <c r="U233" s="8">
        <f t="shared" si="45"/>
        <v>0</v>
      </c>
      <c r="V233" s="5">
        <f t="shared" si="57"/>
        <v>0</v>
      </c>
      <c r="W233" s="5">
        <f t="shared" si="46"/>
        <v>0</v>
      </c>
      <c r="X233" s="5">
        <f t="shared" si="58"/>
        <v>0</v>
      </c>
    </row>
    <row r="234" spans="1:24" ht="15" customHeight="1" x14ac:dyDescent="0.15">
      <c r="A234" s="7" t="s">
        <v>175</v>
      </c>
      <c r="B234" s="8">
        <v>20</v>
      </c>
      <c r="C234" s="8">
        <f t="shared" si="59"/>
        <v>5.2631578947368418E-2</v>
      </c>
      <c r="D234" s="9" t="s">
        <v>750</v>
      </c>
      <c r="E234" s="8">
        <v>48</v>
      </c>
      <c r="F234" s="8">
        <f t="shared" si="47"/>
        <v>0.12631578947368421</v>
      </c>
      <c r="G234" s="8">
        <f t="shared" si="48"/>
        <v>6.3157894736842107E-2</v>
      </c>
      <c r="H234" s="8">
        <v>7.8</v>
      </c>
      <c r="I234" s="8">
        <f t="shared" si="49"/>
        <v>2.0526315789473684E-2</v>
      </c>
      <c r="J234" s="8">
        <f t="shared" si="50"/>
        <v>1.0263157894736842E-2</v>
      </c>
      <c r="K234" s="8">
        <v>3.7</v>
      </c>
      <c r="L234" s="8">
        <f t="shared" si="51"/>
        <v>9.7368421052631583E-3</v>
      </c>
      <c r="M234" s="8">
        <f t="shared" si="52"/>
        <v>4.8684210526315792E-3</v>
      </c>
      <c r="N234" s="8">
        <v>0.24</v>
      </c>
      <c r="O234" s="8">
        <f t="shared" si="53"/>
        <v>6.3157894736842106E-4</v>
      </c>
      <c r="P234" s="8">
        <f t="shared" si="54"/>
        <v>3.1578947368421053E-4</v>
      </c>
      <c r="Q234" s="8">
        <v>1.6400000000000001E-2</v>
      </c>
      <c r="R234" s="8">
        <f t="shared" si="55"/>
        <v>4.3157894736842112E-5</v>
      </c>
      <c r="S234" s="8">
        <f t="shared" si="56"/>
        <v>2.1578947368421056E-5</v>
      </c>
      <c r="T234" s="8">
        <v>45</v>
      </c>
      <c r="U234" s="8">
        <f t="shared" si="45"/>
        <v>4.4999999999999998E-2</v>
      </c>
      <c r="V234" s="5">
        <f t="shared" si="57"/>
        <v>0.11842105263157894</v>
      </c>
      <c r="W234" s="5">
        <f t="shared" si="46"/>
        <v>1.1842105263157894E-4</v>
      </c>
      <c r="X234" s="5">
        <f t="shared" si="58"/>
        <v>5.9210526315789471E-5</v>
      </c>
    </row>
    <row r="235" spans="1:24" ht="15" customHeight="1" x14ac:dyDescent="0.15">
      <c r="A235" s="7" t="s">
        <v>176</v>
      </c>
      <c r="B235" s="8">
        <v>570</v>
      </c>
      <c r="C235" s="8">
        <f t="shared" si="59"/>
        <v>1.5</v>
      </c>
      <c r="D235" s="9" t="s">
        <v>751</v>
      </c>
      <c r="E235" s="8">
        <v>420</v>
      </c>
      <c r="F235" s="8">
        <f t="shared" si="47"/>
        <v>1.1052631578947369</v>
      </c>
      <c r="G235" s="8">
        <f t="shared" si="48"/>
        <v>0.55263157894736847</v>
      </c>
      <c r="H235" s="8">
        <v>3.4</v>
      </c>
      <c r="I235" s="8">
        <f t="shared" si="49"/>
        <v>8.9473684210526309E-3</v>
      </c>
      <c r="J235" s="8">
        <f t="shared" si="50"/>
        <v>4.4736842105263155E-3</v>
      </c>
      <c r="K235" s="8">
        <v>59</v>
      </c>
      <c r="L235" s="8">
        <f t="shared" si="51"/>
        <v>0.15526315789473685</v>
      </c>
      <c r="M235" s="8">
        <f t="shared" si="52"/>
        <v>7.7631578947368426E-2</v>
      </c>
      <c r="N235" s="8">
        <v>18.8</v>
      </c>
      <c r="O235" s="8">
        <f t="shared" si="53"/>
        <v>4.9473684210526316E-2</v>
      </c>
      <c r="P235" s="8">
        <f t="shared" si="54"/>
        <v>2.4736842105263158E-2</v>
      </c>
      <c r="Q235" s="8">
        <v>0.65639999999999998</v>
      </c>
      <c r="R235" s="8">
        <f t="shared" si="55"/>
        <v>1.7273684210526315E-3</v>
      </c>
      <c r="S235" s="8">
        <f t="shared" si="56"/>
        <v>8.6368421052631576E-4</v>
      </c>
      <c r="T235" s="8">
        <v>164</v>
      </c>
      <c r="U235" s="8">
        <f t="shared" si="45"/>
        <v>0.16400000000000001</v>
      </c>
      <c r="V235" s="5">
        <f t="shared" si="57"/>
        <v>0.43157894736842106</v>
      </c>
      <c r="W235" s="5">
        <f t="shared" si="46"/>
        <v>4.3157894736842108E-4</v>
      </c>
      <c r="X235" s="5">
        <f t="shared" si="58"/>
        <v>2.1578947368421054E-4</v>
      </c>
    </row>
    <row r="236" spans="1:24" s="12" customFormat="1" ht="15" customHeight="1" x14ac:dyDescent="0.2">
      <c r="A236" s="10"/>
      <c r="B236" s="10"/>
      <c r="C236" s="7"/>
      <c r="D236" s="11" t="s">
        <v>11</v>
      </c>
      <c r="E236" s="7">
        <v>1035</v>
      </c>
      <c r="F236" s="7">
        <f t="shared" si="47"/>
        <v>2.7236842105263159</v>
      </c>
      <c r="G236" s="7">
        <f t="shared" si="48"/>
        <v>1.361842105263158</v>
      </c>
      <c r="H236" s="7">
        <v>77</v>
      </c>
      <c r="I236" s="7">
        <f t="shared" si="49"/>
        <v>0.20263157894736841</v>
      </c>
      <c r="J236" s="7">
        <f t="shared" si="50"/>
        <v>0.10131578947368421</v>
      </c>
      <c r="K236" s="7">
        <v>89</v>
      </c>
      <c r="L236" s="7">
        <f t="shared" si="51"/>
        <v>0.23421052631578948</v>
      </c>
      <c r="M236" s="7">
        <f t="shared" si="52"/>
        <v>0.11710526315789474</v>
      </c>
      <c r="N236" s="7">
        <v>41</v>
      </c>
      <c r="O236" s="7">
        <f t="shared" si="53"/>
        <v>0.10789473684210527</v>
      </c>
      <c r="P236" s="7">
        <f t="shared" si="54"/>
        <v>5.3947368421052633E-2</v>
      </c>
      <c r="Q236" s="7">
        <v>0.92630000000000001</v>
      </c>
      <c r="R236" s="7">
        <f t="shared" si="55"/>
        <v>2.4376315789473683E-3</v>
      </c>
      <c r="S236" s="7">
        <f t="shared" si="56"/>
        <v>1.2188157894736842E-3</v>
      </c>
      <c r="T236" s="7">
        <v>255</v>
      </c>
      <c r="U236" s="7">
        <f t="shared" si="45"/>
        <v>0.255</v>
      </c>
      <c r="V236" s="12">
        <f t="shared" si="57"/>
        <v>0.67105263157894735</v>
      </c>
      <c r="W236" s="12">
        <f t="shared" si="46"/>
        <v>6.7105263157894734E-4</v>
      </c>
      <c r="X236" s="12">
        <f t="shared" si="58"/>
        <v>3.3552631578947367E-4</v>
      </c>
    </row>
    <row r="237" spans="1:24" ht="15" customHeight="1" x14ac:dyDescent="0.2">
      <c r="A237" s="6" t="s">
        <v>177</v>
      </c>
      <c r="B237" s="3"/>
      <c r="C237" s="8"/>
      <c r="D237" s="4"/>
      <c r="E237" s="3"/>
      <c r="F237" s="8"/>
      <c r="G237" s="8"/>
      <c r="H237" s="3"/>
      <c r="I237" s="8"/>
      <c r="J237" s="8"/>
      <c r="K237" s="3"/>
      <c r="L237" s="8"/>
      <c r="M237" s="8"/>
      <c r="N237" s="3"/>
      <c r="O237" s="8"/>
      <c r="P237" s="8"/>
      <c r="Q237" s="3"/>
      <c r="R237" s="8"/>
      <c r="S237" s="8"/>
      <c r="T237" s="3"/>
      <c r="U237" s="8"/>
    </row>
    <row r="238" spans="1:24" ht="15" customHeight="1" x14ac:dyDescent="0.15">
      <c r="A238" s="7" t="s">
        <v>1</v>
      </c>
      <c r="B238" s="8">
        <v>1500</v>
      </c>
      <c r="C238" s="8">
        <f t="shared" si="59"/>
        <v>3.9473684210526314</v>
      </c>
      <c r="D238" s="9" t="s">
        <v>752</v>
      </c>
      <c r="E238" s="8">
        <v>5642</v>
      </c>
      <c r="F238" s="8">
        <f t="shared" si="47"/>
        <v>14.847368421052632</v>
      </c>
      <c r="G238" s="8">
        <f t="shared" si="48"/>
        <v>7.4236842105263161</v>
      </c>
      <c r="H238" s="8">
        <v>1410</v>
      </c>
      <c r="I238" s="8">
        <f t="shared" si="49"/>
        <v>3.7105263157894739</v>
      </c>
      <c r="J238" s="8">
        <f t="shared" si="50"/>
        <v>1.8552631578947369</v>
      </c>
      <c r="K238" s="8">
        <v>0.15</v>
      </c>
      <c r="L238" s="8">
        <f t="shared" si="51"/>
        <v>3.9473684210526315E-4</v>
      </c>
      <c r="M238" s="8">
        <f t="shared" si="52"/>
        <v>1.9736842105263157E-4</v>
      </c>
      <c r="N238" s="8">
        <v>0.15</v>
      </c>
      <c r="O238" s="8">
        <f t="shared" si="53"/>
        <v>3.9473684210526315E-4</v>
      </c>
      <c r="P238" s="8">
        <f t="shared" si="54"/>
        <v>1.9736842105263157E-4</v>
      </c>
      <c r="Q238" s="8">
        <v>18.2</v>
      </c>
      <c r="R238" s="8">
        <f t="shared" si="55"/>
        <v>4.7894736842105261E-2</v>
      </c>
      <c r="S238" s="8">
        <f t="shared" si="56"/>
        <v>2.394736842105263E-2</v>
      </c>
      <c r="T238" s="8">
        <v>0</v>
      </c>
      <c r="U238" s="8">
        <f t="shared" si="45"/>
        <v>0</v>
      </c>
      <c r="V238" s="5">
        <f t="shared" si="57"/>
        <v>0</v>
      </c>
      <c r="W238" s="5">
        <f t="shared" si="46"/>
        <v>0</v>
      </c>
      <c r="X238" s="5">
        <f t="shared" si="58"/>
        <v>0</v>
      </c>
    </row>
    <row r="239" spans="1:24" ht="15" customHeight="1" x14ac:dyDescent="0.15">
      <c r="A239" s="7" t="s">
        <v>753</v>
      </c>
      <c r="B239" s="8">
        <v>1500</v>
      </c>
      <c r="C239" s="8">
        <f t="shared" si="59"/>
        <v>3.9473684210526314</v>
      </c>
      <c r="D239" s="9" t="s">
        <v>146</v>
      </c>
      <c r="E239" s="8">
        <v>6000</v>
      </c>
      <c r="F239" s="8">
        <f t="shared" si="47"/>
        <v>15.789473684210526</v>
      </c>
      <c r="G239" s="8">
        <f t="shared" si="48"/>
        <v>7.8947368421052628</v>
      </c>
      <c r="H239" s="8">
        <v>1500</v>
      </c>
      <c r="I239" s="8">
        <f t="shared" si="49"/>
        <v>3.9473684210526314</v>
      </c>
      <c r="J239" s="8">
        <f t="shared" si="50"/>
        <v>1.9736842105263157</v>
      </c>
      <c r="K239" s="8">
        <v>0</v>
      </c>
      <c r="L239" s="8">
        <f t="shared" si="51"/>
        <v>0</v>
      </c>
      <c r="M239" s="8">
        <f t="shared" si="52"/>
        <v>0</v>
      </c>
      <c r="N239" s="8">
        <v>0</v>
      </c>
      <c r="O239" s="8">
        <f t="shared" si="53"/>
        <v>0</v>
      </c>
      <c r="P239" s="8">
        <f t="shared" si="54"/>
        <v>0</v>
      </c>
      <c r="Q239" s="8">
        <v>0.48</v>
      </c>
      <c r="R239" s="8">
        <f t="shared" si="55"/>
        <v>1.2631578947368421E-3</v>
      </c>
      <c r="S239" s="8">
        <f t="shared" si="56"/>
        <v>6.3157894736842106E-4</v>
      </c>
      <c r="T239" s="8">
        <v>1339</v>
      </c>
      <c r="U239" s="8">
        <f t="shared" si="45"/>
        <v>1.339</v>
      </c>
      <c r="V239" s="5">
        <f t="shared" si="57"/>
        <v>3.5236842105263158</v>
      </c>
      <c r="W239" s="5">
        <f t="shared" si="46"/>
        <v>3.5236842105263156E-3</v>
      </c>
      <c r="X239" s="5">
        <f t="shared" si="58"/>
        <v>1.7618421052631578E-3</v>
      </c>
    </row>
    <row r="240" spans="1:24" ht="15" customHeight="1" x14ac:dyDescent="0.15">
      <c r="A240" s="7" t="s">
        <v>580</v>
      </c>
      <c r="B240" s="8">
        <v>50</v>
      </c>
      <c r="C240" s="8">
        <f t="shared" si="59"/>
        <v>0.13157894736842105</v>
      </c>
      <c r="D240" s="9" t="s">
        <v>756</v>
      </c>
      <c r="E240" s="8">
        <v>94</v>
      </c>
      <c r="F240" s="8">
        <f t="shared" si="47"/>
        <v>0.24736842105263157</v>
      </c>
      <c r="G240" s="8">
        <f t="shared" si="48"/>
        <v>0.12368421052631579</v>
      </c>
      <c r="H240" s="8">
        <v>6.7</v>
      </c>
      <c r="I240" s="8">
        <f t="shared" si="49"/>
        <v>1.7631578947368422E-2</v>
      </c>
      <c r="J240" s="8">
        <f t="shared" si="50"/>
        <v>8.8157894736842109E-3</v>
      </c>
      <c r="K240" s="8">
        <v>3.4</v>
      </c>
      <c r="L240" s="8">
        <f t="shared" si="51"/>
        <v>8.9473684210526309E-3</v>
      </c>
      <c r="M240" s="8">
        <f t="shared" si="52"/>
        <v>4.4736842105263155E-3</v>
      </c>
      <c r="N240" s="8">
        <v>6</v>
      </c>
      <c r="O240" s="8">
        <f t="shared" si="53"/>
        <v>1.5789473684210527E-2</v>
      </c>
      <c r="P240" s="8">
        <f t="shared" si="54"/>
        <v>7.8947368421052634E-3</v>
      </c>
      <c r="Q240" s="8">
        <v>0.1764</v>
      </c>
      <c r="R240" s="8">
        <f t="shared" si="55"/>
        <v>4.6421052631578946E-4</v>
      </c>
      <c r="S240" s="8">
        <f t="shared" si="56"/>
        <v>2.3210526315789473E-4</v>
      </c>
      <c r="T240" s="8">
        <v>0</v>
      </c>
      <c r="U240" s="8">
        <f t="shared" si="45"/>
        <v>0</v>
      </c>
      <c r="V240" s="5">
        <f t="shared" si="57"/>
        <v>0</v>
      </c>
      <c r="W240" s="5">
        <f t="shared" si="46"/>
        <v>0</v>
      </c>
      <c r="X240" s="5">
        <f t="shared" si="58"/>
        <v>0</v>
      </c>
    </row>
    <row r="241" spans="1:24" ht="15" customHeight="1" x14ac:dyDescent="0.15">
      <c r="A241" s="7" t="s">
        <v>757</v>
      </c>
      <c r="B241" s="8">
        <v>70</v>
      </c>
      <c r="C241" s="8">
        <f t="shared" si="59"/>
        <v>0.18421052631578946</v>
      </c>
      <c r="D241" s="9" t="s">
        <v>758</v>
      </c>
      <c r="E241" s="8">
        <v>98</v>
      </c>
      <c r="F241" s="8">
        <f t="shared" si="47"/>
        <v>0.25789473684210529</v>
      </c>
      <c r="G241" s="8">
        <f t="shared" si="48"/>
        <v>0.12894736842105264</v>
      </c>
      <c r="H241" s="8">
        <v>6.6</v>
      </c>
      <c r="I241" s="8">
        <f t="shared" si="49"/>
        <v>1.7368421052631578E-2</v>
      </c>
      <c r="J241" s="8">
        <f t="shared" si="50"/>
        <v>8.6842105263157891E-3</v>
      </c>
      <c r="K241" s="8">
        <v>5</v>
      </c>
      <c r="L241" s="8">
        <f t="shared" si="51"/>
        <v>1.3157894736842105E-2</v>
      </c>
      <c r="M241" s="8">
        <f t="shared" si="52"/>
        <v>6.5789473684210523E-3</v>
      </c>
      <c r="N241" s="8">
        <v>5.7</v>
      </c>
      <c r="O241" s="8">
        <f t="shared" si="53"/>
        <v>1.5000000000000001E-2</v>
      </c>
      <c r="P241" s="8">
        <f t="shared" si="54"/>
        <v>7.5000000000000006E-3</v>
      </c>
      <c r="Q241" s="8">
        <v>0.24690000000000001</v>
      </c>
      <c r="R241" s="8">
        <f t="shared" si="55"/>
        <v>6.4973684210526317E-4</v>
      </c>
      <c r="S241" s="8">
        <f t="shared" si="56"/>
        <v>3.2486842105263158E-4</v>
      </c>
      <c r="T241" s="8">
        <v>0</v>
      </c>
      <c r="U241" s="8">
        <f t="shared" si="45"/>
        <v>0</v>
      </c>
      <c r="V241" s="5">
        <f t="shared" si="57"/>
        <v>0</v>
      </c>
      <c r="W241" s="5">
        <f t="shared" si="46"/>
        <v>0</v>
      </c>
      <c r="X241" s="5">
        <f t="shared" si="58"/>
        <v>0</v>
      </c>
    </row>
    <row r="242" spans="1:24" ht="15" customHeight="1" x14ac:dyDescent="0.15">
      <c r="A242" s="7" t="s">
        <v>584</v>
      </c>
      <c r="B242" s="8">
        <v>100</v>
      </c>
      <c r="C242" s="8">
        <f t="shared" si="59"/>
        <v>0.26315789473684209</v>
      </c>
      <c r="D242" s="9" t="s">
        <v>759</v>
      </c>
      <c r="E242" s="8">
        <v>141</v>
      </c>
      <c r="F242" s="8">
        <f t="shared" si="47"/>
        <v>0.37105263157894736</v>
      </c>
      <c r="G242" s="8">
        <f t="shared" si="48"/>
        <v>0.18552631578947368</v>
      </c>
      <c r="H242" s="8">
        <v>4.2</v>
      </c>
      <c r="I242" s="8">
        <f t="shared" si="49"/>
        <v>1.1052631578947369E-2</v>
      </c>
      <c r="J242" s="8">
        <f t="shared" si="50"/>
        <v>5.5263157894736847E-3</v>
      </c>
      <c r="K242" s="8">
        <v>8.1999999999999993</v>
      </c>
      <c r="L242" s="8">
        <f t="shared" si="51"/>
        <v>2.1578947368421052E-2</v>
      </c>
      <c r="M242" s="8">
        <f t="shared" si="52"/>
        <v>1.0789473684210526E-2</v>
      </c>
      <c r="N242" s="8">
        <v>10.199999999999999</v>
      </c>
      <c r="O242" s="8">
        <f t="shared" si="53"/>
        <v>2.6842105263157893E-2</v>
      </c>
      <c r="P242" s="8">
        <f t="shared" si="54"/>
        <v>1.3421052631578946E-2</v>
      </c>
      <c r="Q242" s="8">
        <v>0.18</v>
      </c>
      <c r="R242" s="8">
        <f t="shared" si="55"/>
        <v>4.7368421052631577E-4</v>
      </c>
      <c r="S242" s="8">
        <f t="shared" si="56"/>
        <v>2.3684210526315788E-4</v>
      </c>
      <c r="T242" s="8">
        <v>0</v>
      </c>
      <c r="U242" s="8">
        <f t="shared" si="45"/>
        <v>0</v>
      </c>
      <c r="V242" s="5">
        <f t="shared" si="57"/>
        <v>0</v>
      </c>
      <c r="W242" s="5">
        <f t="shared" si="46"/>
        <v>0</v>
      </c>
      <c r="X242" s="5">
        <f t="shared" si="58"/>
        <v>0</v>
      </c>
    </row>
    <row r="243" spans="1:24" ht="15" customHeight="1" x14ac:dyDescent="0.15">
      <c r="A243" s="7" t="s">
        <v>607</v>
      </c>
      <c r="B243" s="8">
        <v>1000</v>
      </c>
      <c r="C243" s="8">
        <f t="shared" si="59"/>
        <v>2.6315789473684212</v>
      </c>
      <c r="D243" s="9" t="s">
        <v>825</v>
      </c>
      <c r="E243" s="8">
        <v>812</v>
      </c>
      <c r="F243" s="8">
        <f t="shared" si="47"/>
        <v>2.1368421052631579</v>
      </c>
      <c r="G243" s="8">
        <f t="shared" si="48"/>
        <v>1.0684210526315789</v>
      </c>
      <c r="H243" s="8">
        <v>173</v>
      </c>
      <c r="I243" s="8">
        <f t="shared" si="49"/>
        <v>0.45526315789473687</v>
      </c>
      <c r="J243" s="8">
        <f t="shared" si="50"/>
        <v>0.22763157894736843</v>
      </c>
      <c r="K243" s="8">
        <v>30</v>
      </c>
      <c r="L243" s="8">
        <f t="shared" si="51"/>
        <v>7.8947368421052627E-2</v>
      </c>
      <c r="M243" s="8">
        <f t="shared" si="52"/>
        <v>3.9473684210526314E-2</v>
      </c>
      <c r="N243" s="8">
        <v>0</v>
      </c>
      <c r="O243" s="8">
        <f t="shared" si="53"/>
        <v>0</v>
      </c>
      <c r="P243" s="8">
        <f t="shared" si="54"/>
        <v>0</v>
      </c>
      <c r="Q243" s="8">
        <v>1.5</v>
      </c>
      <c r="R243" s="8">
        <f t="shared" si="55"/>
        <v>3.9473684210526317E-3</v>
      </c>
      <c r="S243" s="8">
        <f t="shared" si="56"/>
        <v>1.9736842105263159E-3</v>
      </c>
      <c r="T243" s="8">
        <v>613</v>
      </c>
      <c r="U243" s="8">
        <f t="shared" si="45"/>
        <v>0.61299999999999999</v>
      </c>
      <c r="V243" s="5">
        <f t="shared" si="57"/>
        <v>1.6131578947368421</v>
      </c>
      <c r="W243" s="5">
        <f t="shared" si="46"/>
        <v>1.6131578947368422E-3</v>
      </c>
      <c r="X243" s="5">
        <f t="shared" si="58"/>
        <v>8.0657894736842109E-4</v>
      </c>
    </row>
    <row r="244" spans="1:24" ht="15" customHeight="1" x14ac:dyDescent="0.15">
      <c r="A244" s="7" t="s">
        <v>586</v>
      </c>
      <c r="B244" s="8">
        <v>1000</v>
      </c>
      <c r="C244" s="8">
        <f t="shared" si="59"/>
        <v>2.6315789473684212</v>
      </c>
      <c r="D244" s="9" t="s">
        <v>587</v>
      </c>
      <c r="E244" s="8">
        <v>953</v>
      </c>
      <c r="F244" s="8">
        <f t="shared" si="47"/>
        <v>2.5078947368421054</v>
      </c>
      <c r="G244" s="8">
        <f t="shared" si="48"/>
        <v>1.2539473684210527</v>
      </c>
      <c r="H244" s="8">
        <v>225</v>
      </c>
      <c r="I244" s="8">
        <f t="shared" si="49"/>
        <v>0.59210526315789469</v>
      </c>
      <c r="J244" s="8">
        <f t="shared" si="50"/>
        <v>0.29605263157894735</v>
      </c>
      <c r="K244" s="8">
        <v>15.6</v>
      </c>
      <c r="L244" s="8">
        <f t="shared" si="51"/>
        <v>4.1052631578947368E-2</v>
      </c>
      <c r="M244" s="8">
        <f t="shared" si="52"/>
        <v>2.0526315789473684E-2</v>
      </c>
      <c r="N244" s="8">
        <v>0.24410000000000001</v>
      </c>
      <c r="O244" s="8">
        <f t="shared" si="53"/>
        <v>6.423684210526316E-4</v>
      </c>
      <c r="P244" s="8">
        <f t="shared" si="54"/>
        <v>3.211842105263158E-4</v>
      </c>
      <c r="Q244" s="8">
        <v>1.5</v>
      </c>
      <c r="R244" s="8">
        <f t="shared" si="55"/>
        <v>3.9473684210526317E-3</v>
      </c>
      <c r="S244" s="8">
        <f t="shared" si="56"/>
        <v>1.9736842105263159E-3</v>
      </c>
      <c r="T244" s="8">
        <v>613</v>
      </c>
      <c r="U244" s="8">
        <f t="shared" si="45"/>
        <v>0.61299999999999999</v>
      </c>
      <c r="V244" s="5">
        <f t="shared" si="57"/>
        <v>1.6131578947368421</v>
      </c>
      <c r="W244" s="5">
        <f t="shared" si="46"/>
        <v>1.6131578947368422E-3</v>
      </c>
      <c r="X244" s="5">
        <f t="shared" si="58"/>
        <v>8.0657894736842109E-4</v>
      </c>
    </row>
    <row r="245" spans="1:24" ht="15" customHeight="1" x14ac:dyDescent="0.15">
      <c r="A245" s="7" t="s">
        <v>588</v>
      </c>
      <c r="B245" s="8">
        <v>500</v>
      </c>
      <c r="C245" s="8">
        <f t="shared" si="59"/>
        <v>1.3157894736842106</v>
      </c>
      <c r="D245" s="9" t="s">
        <v>227</v>
      </c>
      <c r="E245" s="8">
        <v>83</v>
      </c>
      <c r="F245" s="8">
        <f t="shared" si="47"/>
        <v>0.21842105263157896</v>
      </c>
      <c r="G245" s="8">
        <f t="shared" si="48"/>
        <v>0.10921052631578948</v>
      </c>
      <c r="H245" s="8">
        <v>0</v>
      </c>
      <c r="I245" s="8">
        <f t="shared" si="49"/>
        <v>0</v>
      </c>
      <c r="J245" s="8">
        <f t="shared" si="50"/>
        <v>0</v>
      </c>
      <c r="K245" s="8">
        <v>19.5</v>
      </c>
      <c r="L245" s="8">
        <f t="shared" si="51"/>
        <v>5.131578947368421E-2</v>
      </c>
      <c r="M245" s="8">
        <f t="shared" si="52"/>
        <v>2.5657894736842105E-2</v>
      </c>
      <c r="N245" s="8">
        <v>0.5</v>
      </c>
      <c r="O245" s="8">
        <f t="shared" si="53"/>
        <v>1.3157894736842105E-3</v>
      </c>
      <c r="P245" s="8">
        <f t="shared" si="54"/>
        <v>6.5789473684210525E-4</v>
      </c>
      <c r="Q245" s="8">
        <v>0.77</v>
      </c>
      <c r="R245" s="8">
        <f t="shared" si="55"/>
        <v>2.0263157894736842E-3</v>
      </c>
      <c r="S245" s="8">
        <f t="shared" si="56"/>
        <v>1.0131578947368421E-3</v>
      </c>
      <c r="T245" s="8">
        <v>307</v>
      </c>
      <c r="U245" s="8">
        <f t="shared" si="45"/>
        <v>0.307</v>
      </c>
      <c r="V245" s="5">
        <f t="shared" si="57"/>
        <v>0.80789473684210522</v>
      </c>
      <c r="W245" s="5">
        <f t="shared" si="46"/>
        <v>8.0789473684210521E-4</v>
      </c>
      <c r="X245" s="5">
        <f t="shared" si="58"/>
        <v>4.039473684210526E-4</v>
      </c>
    </row>
    <row r="246" spans="1:24" ht="15" customHeight="1" x14ac:dyDescent="0.15">
      <c r="A246" s="7" t="s">
        <v>596</v>
      </c>
      <c r="B246" s="8">
        <v>750</v>
      </c>
      <c r="C246" s="8">
        <f t="shared" si="59"/>
        <v>1.9736842105263157</v>
      </c>
      <c r="D246" s="9" t="s">
        <v>826</v>
      </c>
      <c r="E246" s="8">
        <v>713</v>
      </c>
      <c r="F246" s="8">
        <f t="shared" si="47"/>
        <v>1.8763157894736842</v>
      </c>
      <c r="G246" s="8">
        <f t="shared" si="48"/>
        <v>0.93815789473684208</v>
      </c>
      <c r="H246" s="8">
        <v>169</v>
      </c>
      <c r="I246" s="8">
        <f t="shared" si="49"/>
        <v>0.44473684210526315</v>
      </c>
      <c r="J246" s="8">
        <f t="shared" si="50"/>
        <v>0.22236842105263158</v>
      </c>
      <c r="K246" s="8">
        <v>7.3</v>
      </c>
      <c r="L246" s="8">
        <f t="shared" si="51"/>
        <v>1.9210526315789473E-2</v>
      </c>
      <c r="M246" s="8">
        <f t="shared" si="52"/>
        <v>9.6052631578947365E-3</v>
      </c>
      <c r="N246" s="8">
        <v>0.99260000000000004</v>
      </c>
      <c r="O246" s="8">
        <f t="shared" si="53"/>
        <v>2.6121052631578948E-3</v>
      </c>
      <c r="P246" s="8">
        <f t="shared" si="54"/>
        <v>1.3060526315789474E-3</v>
      </c>
      <c r="Q246" s="8">
        <v>1.2</v>
      </c>
      <c r="R246" s="8">
        <f t="shared" si="55"/>
        <v>3.1578947368421052E-3</v>
      </c>
      <c r="S246" s="8">
        <f t="shared" si="56"/>
        <v>1.5789473684210526E-3</v>
      </c>
      <c r="T246" s="8">
        <v>460</v>
      </c>
      <c r="U246" s="8">
        <f t="shared" si="45"/>
        <v>0.46</v>
      </c>
      <c r="V246" s="5">
        <f t="shared" si="57"/>
        <v>1.2105263157894737</v>
      </c>
      <c r="W246" s="5">
        <f t="shared" si="46"/>
        <v>1.2105263157894737E-3</v>
      </c>
      <c r="X246" s="5">
        <f t="shared" si="58"/>
        <v>6.0526315789473687E-4</v>
      </c>
    </row>
    <row r="247" spans="1:24" ht="15" customHeight="1" x14ac:dyDescent="0.15">
      <c r="A247" s="7" t="s">
        <v>599</v>
      </c>
      <c r="B247" s="8">
        <v>10</v>
      </c>
      <c r="C247" s="8">
        <f t="shared" si="59"/>
        <v>2.6315789473684209E-2</v>
      </c>
      <c r="D247" s="9" t="s">
        <v>760</v>
      </c>
      <c r="E247" s="8">
        <v>0.4</v>
      </c>
      <c r="F247" s="8">
        <f t="shared" si="47"/>
        <v>1.0526315789473684E-3</v>
      </c>
      <c r="G247" s="8">
        <f t="shared" si="48"/>
        <v>5.263157894736842E-4</v>
      </c>
      <c r="H247" s="8">
        <v>0.06</v>
      </c>
      <c r="I247" s="8">
        <f t="shared" si="49"/>
        <v>1.5789473684210527E-4</v>
      </c>
      <c r="J247" s="8">
        <f t="shared" si="50"/>
        <v>7.8947368421052633E-5</v>
      </c>
      <c r="K247" s="8">
        <v>0.04</v>
      </c>
      <c r="L247" s="8">
        <f t="shared" si="51"/>
        <v>1.0526315789473685E-4</v>
      </c>
      <c r="M247" s="8">
        <f t="shared" si="52"/>
        <v>5.2631578947368424E-5</v>
      </c>
      <c r="N247" s="8">
        <v>0</v>
      </c>
      <c r="O247" s="8">
        <f t="shared" si="53"/>
        <v>0</v>
      </c>
      <c r="P247" s="8">
        <f t="shared" si="54"/>
        <v>0</v>
      </c>
      <c r="Q247" s="8">
        <v>1.12E-2</v>
      </c>
      <c r="R247" s="8">
        <f t="shared" si="55"/>
        <v>2.9473684210526317E-5</v>
      </c>
      <c r="S247" s="8">
        <f t="shared" si="56"/>
        <v>1.4736842105263159E-5</v>
      </c>
      <c r="T247" s="8">
        <v>0</v>
      </c>
      <c r="U247" s="8">
        <f t="shared" si="45"/>
        <v>0</v>
      </c>
      <c r="V247" s="5">
        <f t="shared" si="57"/>
        <v>0</v>
      </c>
      <c r="W247" s="5">
        <f t="shared" si="46"/>
        <v>0</v>
      </c>
      <c r="X247" s="5">
        <f t="shared" si="58"/>
        <v>0</v>
      </c>
    </row>
    <row r="248" spans="1:24" ht="15" customHeight="1" x14ac:dyDescent="0.15">
      <c r="A248" s="7" t="s">
        <v>2</v>
      </c>
      <c r="B248" s="8">
        <v>50</v>
      </c>
      <c r="C248" s="8">
        <f t="shared" si="59"/>
        <v>0.13157894736842105</v>
      </c>
      <c r="D248" s="9" t="s">
        <v>761</v>
      </c>
      <c r="E248" s="8">
        <v>34.6</v>
      </c>
      <c r="F248" s="8">
        <f t="shared" si="47"/>
        <v>9.1052631578947371E-2</v>
      </c>
      <c r="G248" s="8">
        <f t="shared" si="48"/>
        <v>4.5526315789473686E-2</v>
      </c>
      <c r="H248" s="8">
        <v>8.4</v>
      </c>
      <c r="I248" s="8">
        <f t="shared" si="49"/>
        <v>2.2105263157894739E-2</v>
      </c>
      <c r="J248" s="8">
        <f t="shared" si="50"/>
        <v>1.1052631578947369E-2</v>
      </c>
      <c r="K248" s="8">
        <v>0.25</v>
      </c>
      <c r="L248" s="8">
        <f t="shared" si="51"/>
        <v>6.5789473684210525E-4</v>
      </c>
      <c r="M248" s="8">
        <f t="shared" si="52"/>
        <v>3.2894736842105262E-4</v>
      </c>
      <c r="N248" s="8">
        <v>0</v>
      </c>
      <c r="O248" s="8">
        <f t="shared" si="53"/>
        <v>0</v>
      </c>
      <c r="P248" s="8">
        <f t="shared" si="54"/>
        <v>0</v>
      </c>
      <c r="Q248" s="8">
        <v>5.6099999999999997E-2</v>
      </c>
      <c r="R248" s="8">
        <f t="shared" si="55"/>
        <v>1.4763157894736841E-4</v>
      </c>
      <c r="S248" s="8">
        <f t="shared" si="56"/>
        <v>7.3815789473684204E-5</v>
      </c>
      <c r="T248" s="8">
        <v>0</v>
      </c>
      <c r="U248" s="8">
        <f t="shared" si="45"/>
        <v>0</v>
      </c>
      <c r="V248" s="5">
        <f t="shared" si="57"/>
        <v>0</v>
      </c>
      <c r="W248" s="5">
        <f t="shared" si="46"/>
        <v>0</v>
      </c>
      <c r="X248" s="5">
        <f t="shared" si="58"/>
        <v>0</v>
      </c>
    </row>
    <row r="249" spans="1:24" ht="15" customHeight="1" x14ac:dyDescent="0.15">
      <c r="A249" s="7" t="s">
        <v>603</v>
      </c>
      <c r="B249" s="8">
        <v>450</v>
      </c>
      <c r="C249" s="8">
        <f t="shared" si="59"/>
        <v>1.1842105263157894</v>
      </c>
      <c r="D249" s="9" t="s">
        <v>738</v>
      </c>
      <c r="E249" s="8">
        <v>9</v>
      </c>
      <c r="F249" s="8">
        <f t="shared" si="47"/>
        <v>2.368421052631579E-2</v>
      </c>
      <c r="G249" s="8">
        <f t="shared" si="48"/>
        <v>1.1842105263157895E-2</v>
      </c>
      <c r="H249" s="8">
        <v>2.2999999999999998</v>
      </c>
      <c r="I249" s="8">
        <f t="shared" si="49"/>
        <v>6.0526315789473676E-3</v>
      </c>
      <c r="J249" s="8">
        <f t="shared" si="50"/>
        <v>3.0263157894736838E-3</v>
      </c>
      <c r="K249" s="8">
        <v>0</v>
      </c>
      <c r="L249" s="8">
        <f t="shared" si="51"/>
        <v>0</v>
      </c>
      <c r="M249" s="8">
        <f t="shared" si="52"/>
        <v>0</v>
      </c>
      <c r="N249" s="8">
        <v>0</v>
      </c>
      <c r="O249" s="8">
        <f t="shared" si="53"/>
        <v>0</v>
      </c>
      <c r="P249" s="8">
        <f t="shared" si="54"/>
        <v>0</v>
      </c>
      <c r="Q249" s="8">
        <v>0.50480000000000003</v>
      </c>
      <c r="R249" s="8">
        <f t="shared" si="55"/>
        <v>1.328421052631579E-3</v>
      </c>
      <c r="S249" s="8">
        <f t="shared" si="56"/>
        <v>6.6421052631578949E-4</v>
      </c>
      <c r="T249" s="8">
        <v>0</v>
      </c>
      <c r="U249" s="8">
        <f t="shared" si="45"/>
        <v>0</v>
      </c>
      <c r="V249" s="5">
        <f t="shared" si="57"/>
        <v>0</v>
      </c>
      <c r="W249" s="5">
        <f t="shared" si="46"/>
        <v>0</v>
      </c>
      <c r="X249" s="5">
        <f t="shared" si="58"/>
        <v>0</v>
      </c>
    </row>
    <row r="250" spans="1:24" ht="15" customHeight="1" x14ac:dyDescent="0.15">
      <c r="A250" s="7" t="s">
        <v>609</v>
      </c>
      <c r="B250" s="8">
        <v>800</v>
      </c>
      <c r="C250" s="8">
        <f t="shared" si="59"/>
        <v>2.1052631578947367</v>
      </c>
      <c r="D250" s="9" t="s">
        <v>606</v>
      </c>
      <c r="E250" s="8">
        <v>914</v>
      </c>
      <c r="F250" s="8">
        <f t="shared" si="47"/>
        <v>2.405263157894737</v>
      </c>
      <c r="G250" s="8">
        <f t="shared" si="48"/>
        <v>1.2026315789473685</v>
      </c>
      <c r="H250" s="8">
        <v>217</v>
      </c>
      <c r="I250" s="8">
        <f t="shared" si="49"/>
        <v>0.57105263157894737</v>
      </c>
      <c r="J250" s="8">
        <f t="shared" si="50"/>
        <v>0.28552631578947368</v>
      </c>
      <c r="K250" s="8">
        <v>9.6</v>
      </c>
      <c r="L250" s="8">
        <f t="shared" si="51"/>
        <v>2.5263157894736842E-2</v>
      </c>
      <c r="M250" s="8">
        <f t="shared" si="52"/>
        <v>1.2631578947368421E-2</v>
      </c>
      <c r="N250" s="8">
        <v>0.8</v>
      </c>
      <c r="O250" s="8">
        <f t="shared" si="53"/>
        <v>2.1052631578947368E-3</v>
      </c>
      <c r="P250" s="8">
        <f t="shared" si="54"/>
        <v>1.0526315789473684E-3</v>
      </c>
      <c r="Q250" s="8">
        <v>1.2</v>
      </c>
      <c r="R250" s="8">
        <f t="shared" si="55"/>
        <v>3.1578947368421052E-3</v>
      </c>
      <c r="S250" s="8">
        <f t="shared" si="56"/>
        <v>1.5789473684210526E-3</v>
      </c>
      <c r="T250" s="8">
        <v>490</v>
      </c>
      <c r="U250" s="8">
        <f t="shared" si="45"/>
        <v>0.49</v>
      </c>
      <c r="V250" s="5">
        <f t="shared" si="57"/>
        <v>1.2894736842105263</v>
      </c>
      <c r="W250" s="5">
        <f t="shared" si="46"/>
        <v>1.2894736842105263E-3</v>
      </c>
      <c r="X250" s="5">
        <f t="shared" si="58"/>
        <v>6.4473684210526315E-4</v>
      </c>
    </row>
    <row r="251" spans="1:24" ht="15" customHeight="1" x14ac:dyDescent="0.15">
      <c r="A251" s="7" t="s">
        <v>762</v>
      </c>
      <c r="B251" s="8">
        <v>200</v>
      </c>
      <c r="C251" s="8">
        <f t="shared" si="59"/>
        <v>0.52631578947368418</v>
      </c>
      <c r="D251" s="9" t="s">
        <v>763</v>
      </c>
      <c r="E251" s="8">
        <v>678</v>
      </c>
      <c r="F251" s="8">
        <f t="shared" si="47"/>
        <v>1.7842105263157895</v>
      </c>
      <c r="G251" s="8">
        <f t="shared" si="48"/>
        <v>0.89210526315789473</v>
      </c>
      <c r="H251" s="8">
        <v>99</v>
      </c>
      <c r="I251" s="8">
        <f t="shared" si="49"/>
        <v>0.26052631578947366</v>
      </c>
      <c r="J251" s="8">
        <f t="shared" si="50"/>
        <v>0.13026315789473683</v>
      </c>
      <c r="K251" s="8">
        <v>33.200000000000003</v>
      </c>
      <c r="L251" s="8">
        <f t="shared" si="51"/>
        <v>8.7368421052631581E-2</v>
      </c>
      <c r="M251" s="8">
        <f t="shared" si="52"/>
        <v>4.3684210526315791E-2</v>
      </c>
      <c r="N251" s="8">
        <v>16.600000000000001</v>
      </c>
      <c r="O251" s="8">
        <f t="shared" si="53"/>
        <v>4.3684210526315791E-2</v>
      </c>
      <c r="P251" s="8">
        <f t="shared" si="54"/>
        <v>2.1842105263157895E-2</v>
      </c>
      <c r="Q251" s="8">
        <v>0.36</v>
      </c>
      <c r="R251" s="8">
        <f t="shared" si="55"/>
        <v>9.4736842105263154E-4</v>
      </c>
      <c r="S251" s="8">
        <f t="shared" si="56"/>
        <v>4.7368421052631577E-4</v>
      </c>
      <c r="T251" s="8">
        <v>0</v>
      </c>
      <c r="U251" s="8">
        <f t="shared" si="45"/>
        <v>0</v>
      </c>
      <c r="V251" s="5">
        <f t="shared" si="57"/>
        <v>0</v>
      </c>
      <c r="W251" s="5">
        <f t="shared" si="46"/>
        <v>0</v>
      </c>
      <c r="X251" s="5">
        <f t="shared" si="58"/>
        <v>0</v>
      </c>
    </row>
    <row r="252" spans="1:24" ht="15" customHeight="1" x14ac:dyDescent="0.15">
      <c r="A252" s="7" t="s">
        <v>764</v>
      </c>
      <c r="B252" s="8">
        <v>50</v>
      </c>
      <c r="C252" s="8">
        <f t="shared" si="59"/>
        <v>0.13157894736842105</v>
      </c>
      <c r="D252" s="9" t="s">
        <v>765</v>
      </c>
      <c r="E252" s="8">
        <v>65</v>
      </c>
      <c r="F252" s="8">
        <f t="shared" si="47"/>
        <v>0.17105263157894737</v>
      </c>
      <c r="G252" s="8">
        <f t="shared" si="48"/>
        <v>8.5526315789473686E-2</v>
      </c>
      <c r="H252" s="8">
        <v>12</v>
      </c>
      <c r="I252" s="8">
        <f t="shared" si="49"/>
        <v>3.1578947368421054E-2</v>
      </c>
      <c r="J252" s="8">
        <f t="shared" si="50"/>
        <v>1.5789473684210527E-2</v>
      </c>
      <c r="K252" s="8">
        <v>2.2999999999999998</v>
      </c>
      <c r="L252" s="8">
        <f t="shared" si="51"/>
        <v>6.0526315789473676E-3</v>
      </c>
      <c r="M252" s="8">
        <f t="shared" si="52"/>
        <v>3.0263157894736838E-3</v>
      </c>
      <c r="N252" s="8">
        <v>0.9</v>
      </c>
      <c r="O252" s="8">
        <f t="shared" si="53"/>
        <v>2.3684210526315791E-3</v>
      </c>
      <c r="P252" s="8">
        <f t="shared" si="54"/>
        <v>1.1842105263157896E-3</v>
      </c>
      <c r="Q252" s="8">
        <v>0.24179999999999999</v>
      </c>
      <c r="R252" s="8">
        <f t="shared" si="55"/>
        <v>6.3631578947368416E-4</v>
      </c>
      <c r="S252" s="8">
        <f t="shared" si="56"/>
        <v>3.1815789473684208E-4</v>
      </c>
      <c r="T252" s="8">
        <v>0</v>
      </c>
      <c r="U252" s="8">
        <f t="shared" si="45"/>
        <v>0</v>
      </c>
      <c r="V252" s="5">
        <f t="shared" si="57"/>
        <v>0</v>
      </c>
      <c r="W252" s="5">
        <f t="shared" si="46"/>
        <v>0</v>
      </c>
      <c r="X252" s="5">
        <f t="shared" si="58"/>
        <v>0</v>
      </c>
    </row>
    <row r="253" spans="1:24" ht="15" customHeight="1" x14ac:dyDescent="0.15">
      <c r="A253" s="7" t="s">
        <v>766</v>
      </c>
      <c r="B253" s="8">
        <v>150</v>
      </c>
      <c r="C253" s="8">
        <f t="shared" si="59"/>
        <v>0.39473684210526316</v>
      </c>
      <c r="D253" s="9" t="s">
        <v>767</v>
      </c>
      <c r="E253" s="8">
        <v>0</v>
      </c>
      <c r="F253" s="8">
        <f t="shared" si="47"/>
        <v>0</v>
      </c>
      <c r="G253" s="8">
        <f t="shared" si="48"/>
        <v>0</v>
      </c>
      <c r="H253" s="8">
        <v>0</v>
      </c>
      <c r="I253" s="8">
        <f t="shared" si="49"/>
        <v>0</v>
      </c>
      <c r="J253" s="8">
        <f t="shared" si="50"/>
        <v>0</v>
      </c>
      <c r="K253" s="8">
        <v>0</v>
      </c>
      <c r="L253" s="8">
        <f t="shared" si="51"/>
        <v>0</v>
      </c>
      <c r="M253" s="8">
        <f t="shared" si="52"/>
        <v>0</v>
      </c>
      <c r="N253" s="8">
        <v>0</v>
      </c>
      <c r="O253" s="8">
        <f t="shared" si="53"/>
        <v>0</v>
      </c>
      <c r="P253" s="8">
        <f t="shared" si="54"/>
        <v>0</v>
      </c>
      <c r="Q253" s="8">
        <v>9.69E-2</v>
      </c>
      <c r="R253" s="8">
        <f t="shared" si="55"/>
        <v>2.5500000000000002E-4</v>
      </c>
      <c r="S253" s="8">
        <f t="shared" si="56"/>
        <v>1.2750000000000001E-4</v>
      </c>
      <c r="T253" s="8">
        <v>0</v>
      </c>
      <c r="U253" s="8">
        <f t="shared" si="45"/>
        <v>0</v>
      </c>
      <c r="V253" s="5">
        <f t="shared" si="57"/>
        <v>0</v>
      </c>
      <c r="W253" s="5">
        <f t="shared" si="46"/>
        <v>0</v>
      </c>
      <c r="X253" s="5">
        <f t="shared" si="58"/>
        <v>0</v>
      </c>
    </row>
    <row r="254" spans="1:24" ht="15" customHeight="1" x14ac:dyDescent="0.15">
      <c r="A254" s="7" t="s">
        <v>615</v>
      </c>
      <c r="B254" s="8">
        <v>1000</v>
      </c>
      <c r="C254" s="8">
        <f t="shared" si="59"/>
        <v>2.6315789473684212</v>
      </c>
      <c r="D254" s="9" t="s">
        <v>827</v>
      </c>
      <c r="E254" s="8">
        <v>0</v>
      </c>
      <c r="F254" s="8">
        <f t="shared" si="47"/>
        <v>0</v>
      </c>
      <c r="G254" s="8">
        <f t="shared" si="48"/>
        <v>0</v>
      </c>
      <c r="H254" s="8">
        <v>0</v>
      </c>
      <c r="I254" s="8">
        <f t="shared" si="49"/>
        <v>0</v>
      </c>
      <c r="J254" s="8">
        <f t="shared" si="50"/>
        <v>0</v>
      </c>
      <c r="K254" s="8">
        <v>0</v>
      </c>
      <c r="L254" s="8">
        <f t="shared" si="51"/>
        <v>0</v>
      </c>
      <c r="M254" s="8">
        <f t="shared" si="52"/>
        <v>0</v>
      </c>
      <c r="N254" s="8">
        <v>0</v>
      </c>
      <c r="O254" s="8">
        <f t="shared" si="53"/>
        <v>0</v>
      </c>
      <c r="P254" s="8">
        <f t="shared" si="54"/>
        <v>0</v>
      </c>
      <c r="Q254" s="8">
        <v>0.64600000000000002</v>
      </c>
      <c r="R254" s="8">
        <f t="shared" si="55"/>
        <v>1.7000000000000001E-3</v>
      </c>
      <c r="S254" s="8">
        <f t="shared" si="56"/>
        <v>8.5000000000000006E-4</v>
      </c>
      <c r="T254" s="8">
        <v>0</v>
      </c>
      <c r="U254" s="8">
        <f t="shared" si="45"/>
        <v>0</v>
      </c>
      <c r="V254" s="5">
        <f t="shared" si="57"/>
        <v>0</v>
      </c>
      <c r="W254" s="5">
        <f t="shared" si="46"/>
        <v>0</v>
      </c>
      <c r="X254" s="5">
        <f t="shared" si="58"/>
        <v>0</v>
      </c>
    </row>
    <row r="255" spans="1:24" ht="15" customHeight="1" x14ac:dyDescent="0.15">
      <c r="A255" s="7" t="s">
        <v>611</v>
      </c>
      <c r="B255" s="8">
        <v>1000</v>
      </c>
      <c r="C255" s="8">
        <f t="shared" si="59"/>
        <v>2.6315789473684212</v>
      </c>
      <c r="D255" s="9" t="s">
        <v>828</v>
      </c>
      <c r="E255" s="8">
        <v>2812</v>
      </c>
      <c r="F255" s="8">
        <f t="shared" si="47"/>
        <v>7.4</v>
      </c>
      <c r="G255" s="8">
        <f t="shared" si="48"/>
        <v>3.7</v>
      </c>
      <c r="H255" s="8">
        <v>65</v>
      </c>
      <c r="I255" s="8">
        <f t="shared" si="49"/>
        <v>0.17105263157894737</v>
      </c>
      <c r="J255" s="8">
        <f t="shared" si="50"/>
        <v>8.5526315789473686E-2</v>
      </c>
      <c r="K255" s="8">
        <v>14</v>
      </c>
      <c r="L255" s="8">
        <f t="shared" si="51"/>
        <v>3.6842105263157891E-2</v>
      </c>
      <c r="M255" s="8">
        <f t="shared" si="52"/>
        <v>1.8421052631578946E-2</v>
      </c>
      <c r="N255" s="8">
        <v>275</v>
      </c>
      <c r="O255" s="8">
        <f t="shared" si="53"/>
        <v>0.72368421052631582</v>
      </c>
      <c r="P255" s="8">
        <f t="shared" si="54"/>
        <v>0.36184210526315791</v>
      </c>
      <c r="Q255" s="8">
        <v>2</v>
      </c>
      <c r="R255" s="8">
        <f t="shared" si="55"/>
        <v>5.263157894736842E-3</v>
      </c>
      <c r="S255" s="8">
        <f t="shared" si="56"/>
        <v>2.631578947368421E-3</v>
      </c>
      <c r="T255" s="8">
        <v>0</v>
      </c>
      <c r="U255" s="8">
        <f t="shared" si="45"/>
        <v>0</v>
      </c>
      <c r="V255" s="5">
        <f t="shared" si="57"/>
        <v>0</v>
      </c>
      <c r="W255" s="5">
        <f t="shared" si="46"/>
        <v>0</v>
      </c>
      <c r="X255" s="5">
        <f t="shared" si="58"/>
        <v>0</v>
      </c>
    </row>
    <row r="256" spans="1:24" ht="15" customHeight="1" x14ac:dyDescent="0.15">
      <c r="A256" s="7" t="s">
        <v>183</v>
      </c>
      <c r="B256" s="8">
        <v>500</v>
      </c>
      <c r="C256" s="8">
        <f t="shared" si="59"/>
        <v>1.3157894736842106</v>
      </c>
      <c r="D256" s="9" t="s">
        <v>829</v>
      </c>
      <c r="E256" s="8">
        <v>3434</v>
      </c>
      <c r="F256" s="8">
        <f t="shared" si="47"/>
        <v>9.0368421052631582</v>
      </c>
      <c r="G256" s="8">
        <f t="shared" si="48"/>
        <v>4.5184210526315791</v>
      </c>
      <c r="H256" s="8">
        <v>11.6</v>
      </c>
      <c r="I256" s="8">
        <f t="shared" si="49"/>
        <v>3.0526315789473683E-2</v>
      </c>
      <c r="J256" s="8">
        <f t="shared" si="50"/>
        <v>1.5263157894736841E-2</v>
      </c>
      <c r="K256" s="8">
        <v>5.5</v>
      </c>
      <c r="L256" s="8">
        <f t="shared" si="51"/>
        <v>1.4473684210526316E-2</v>
      </c>
      <c r="M256" s="8">
        <f t="shared" si="52"/>
        <v>7.2368421052631578E-3</v>
      </c>
      <c r="N256" s="8">
        <v>374</v>
      </c>
      <c r="O256" s="8">
        <f t="shared" si="53"/>
        <v>0.98421052631578942</v>
      </c>
      <c r="P256" s="8">
        <f t="shared" si="54"/>
        <v>0.49210526315789471</v>
      </c>
      <c r="Q256" s="8">
        <v>1</v>
      </c>
      <c r="R256" s="8">
        <f t="shared" si="55"/>
        <v>2.631578947368421E-3</v>
      </c>
      <c r="S256" s="8">
        <f t="shared" si="56"/>
        <v>1.3157894736842105E-3</v>
      </c>
      <c r="T256" s="8">
        <v>0</v>
      </c>
      <c r="U256" s="8">
        <f t="shared" si="45"/>
        <v>0</v>
      </c>
      <c r="V256" s="5">
        <f t="shared" si="57"/>
        <v>0</v>
      </c>
      <c r="W256" s="5">
        <f t="shared" si="46"/>
        <v>0</v>
      </c>
      <c r="X256" s="5">
        <f t="shared" si="58"/>
        <v>0</v>
      </c>
    </row>
    <row r="257" spans="1:24" ht="15" customHeight="1" x14ac:dyDescent="0.15">
      <c r="A257" s="7" t="s">
        <v>184</v>
      </c>
      <c r="B257" s="8">
        <v>600</v>
      </c>
      <c r="C257" s="8">
        <f t="shared" si="59"/>
        <v>1.5789473684210527</v>
      </c>
      <c r="D257" s="9" t="s">
        <v>170</v>
      </c>
      <c r="E257" s="8">
        <v>711</v>
      </c>
      <c r="F257" s="8">
        <f t="shared" si="47"/>
        <v>1.8710526315789473</v>
      </c>
      <c r="G257" s="8">
        <f t="shared" si="48"/>
        <v>0.93552631578947365</v>
      </c>
      <c r="H257" s="8">
        <v>167</v>
      </c>
      <c r="I257" s="8">
        <f t="shared" si="49"/>
        <v>0.43947368421052629</v>
      </c>
      <c r="J257" s="8">
        <f t="shared" si="50"/>
        <v>0.21973684210526315</v>
      </c>
      <c r="K257" s="8">
        <v>9.6</v>
      </c>
      <c r="L257" s="8">
        <f t="shared" si="51"/>
        <v>2.5263157894736842E-2</v>
      </c>
      <c r="M257" s="8">
        <f t="shared" si="52"/>
        <v>1.2631578947368421E-2</v>
      </c>
      <c r="N257" s="8">
        <v>0.6</v>
      </c>
      <c r="O257" s="8">
        <f t="shared" si="53"/>
        <v>1.5789473684210526E-3</v>
      </c>
      <c r="P257" s="8">
        <f t="shared" si="54"/>
        <v>7.894736842105263E-4</v>
      </c>
      <c r="Q257" s="8">
        <v>0.876</v>
      </c>
      <c r="R257" s="8">
        <f t="shared" si="55"/>
        <v>2.3052631578947369E-3</v>
      </c>
      <c r="S257" s="8">
        <f t="shared" si="56"/>
        <v>1.1526315789473684E-3</v>
      </c>
      <c r="T257" s="8">
        <v>320</v>
      </c>
      <c r="U257" s="8">
        <f t="shared" si="45"/>
        <v>0.32</v>
      </c>
      <c r="V257" s="5">
        <f t="shared" si="57"/>
        <v>0.84210526315789469</v>
      </c>
      <c r="W257" s="5">
        <f t="shared" si="46"/>
        <v>8.4210526315789467E-4</v>
      </c>
      <c r="X257" s="5">
        <f t="shared" si="58"/>
        <v>4.2105263157894734E-4</v>
      </c>
    </row>
    <row r="258" spans="1:24" ht="15" customHeight="1" x14ac:dyDescent="0.15">
      <c r="A258" s="7" t="s">
        <v>185</v>
      </c>
      <c r="B258" s="8">
        <v>1000</v>
      </c>
      <c r="C258" s="8">
        <f t="shared" si="59"/>
        <v>2.6315789473684212</v>
      </c>
      <c r="D258" s="9" t="s">
        <v>769</v>
      </c>
      <c r="E258" s="8">
        <v>2450</v>
      </c>
      <c r="F258" s="8">
        <f t="shared" si="47"/>
        <v>6.4473684210526319</v>
      </c>
      <c r="G258" s="8">
        <f t="shared" si="48"/>
        <v>3.2236842105263159</v>
      </c>
      <c r="H258" s="8">
        <v>575</v>
      </c>
      <c r="I258" s="8">
        <f t="shared" si="49"/>
        <v>1.513157894736842</v>
      </c>
      <c r="J258" s="8">
        <f t="shared" si="50"/>
        <v>0.75657894736842102</v>
      </c>
      <c r="K258" s="8">
        <v>15</v>
      </c>
      <c r="L258" s="8">
        <f t="shared" si="51"/>
        <v>3.9473684210526314E-2</v>
      </c>
      <c r="M258" s="8">
        <f t="shared" si="52"/>
        <v>1.9736842105263157E-2</v>
      </c>
      <c r="N258" s="8">
        <v>10</v>
      </c>
      <c r="O258" s="8">
        <f t="shared" si="53"/>
        <v>2.6315789473684209E-2</v>
      </c>
      <c r="P258" s="8">
        <f t="shared" si="54"/>
        <v>1.3157894736842105E-2</v>
      </c>
      <c r="Q258" s="8">
        <v>0.77349999999999997</v>
      </c>
      <c r="R258" s="8">
        <f t="shared" si="55"/>
        <v>2.0355263157894737E-3</v>
      </c>
      <c r="S258" s="8">
        <f t="shared" si="56"/>
        <v>1.0177631578947369E-3</v>
      </c>
      <c r="T258" s="8">
        <v>613</v>
      </c>
      <c r="U258" s="8">
        <f t="shared" si="45"/>
        <v>0.61299999999999999</v>
      </c>
      <c r="V258" s="5">
        <f t="shared" si="57"/>
        <v>1.6131578947368421</v>
      </c>
      <c r="W258" s="5">
        <f t="shared" si="46"/>
        <v>1.6131578947368422E-3</v>
      </c>
      <c r="X258" s="5">
        <f t="shared" si="58"/>
        <v>8.0657894736842109E-4</v>
      </c>
    </row>
    <row r="259" spans="1:24" ht="15" customHeight="1" x14ac:dyDescent="0.15">
      <c r="A259" s="7" t="s">
        <v>186</v>
      </c>
      <c r="B259" s="8">
        <v>20</v>
      </c>
      <c r="C259" s="8">
        <f t="shared" si="59"/>
        <v>5.2631578947368418E-2</v>
      </c>
      <c r="D259" s="9" t="s">
        <v>770</v>
      </c>
      <c r="E259" s="8">
        <v>2.4E-2</v>
      </c>
      <c r="F259" s="8">
        <f t="shared" si="47"/>
        <v>6.3157894736842103E-5</v>
      </c>
      <c r="G259" s="8">
        <f t="shared" si="48"/>
        <v>3.1578947368421052E-5</v>
      </c>
      <c r="H259" s="8">
        <v>0</v>
      </c>
      <c r="I259" s="8">
        <f t="shared" si="49"/>
        <v>0</v>
      </c>
      <c r="J259" s="8">
        <f t="shared" si="50"/>
        <v>0</v>
      </c>
      <c r="K259" s="8">
        <v>6.0000000000000001E-3</v>
      </c>
      <c r="L259" s="8">
        <f t="shared" si="51"/>
        <v>1.5789473684210526E-5</v>
      </c>
      <c r="M259" s="8">
        <f t="shared" si="52"/>
        <v>7.8947368421052629E-6</v>
      </c>
      <c r="N259" s="8">
        <v>0</v>
      </c>
      <c r="O259" s="8">
        <f t="shared" si="53"/>
        <v>0</v>
      </c>
      <c r="P259" s="8">
        <f t="shared" si="54"/>
        <v>0</v>
      </c>
      <c r="Q259" s="8">
        <v>8.5999999999999993E-2</v>
      </c>
      <c r="R259" s="8">
        <f t="shared" si="55"/>
        <v>2.263157894736842E-4</v>
      </c>
      <c r="S259" s="8">
        <f t="shared" si="56"/>
        <v>1.131578947368421E-4</v>
      </c>
      <c r="T259" s="8">
        <v>2530</v>
      </c>
      <c r="U259" s="8">
        <f t="shared" si="45"/>
        <v>2.5299999999999998</v>
      </c>
      <c r="V259" s="5">
        <f t="shared" si="57"/>
        <v>6.6578947368421053</v>
      </c>
      <c r="W259" s="5">
        <f t="shared" si="46"/>
        <v>6.6578947368421057E-3</v>
      </c>
      <c r="X259" s="5">
        <f t="shared" si="58"/>
        <v>3.3289473684210528E-3</v>
      </c>
    </row>
    <row r="260" spans="1:24" ht="15" customHeight="1" x14ac:dyDescent="0.15">
      <c r="A260" s="7" t="s">
        <v>782</v>
      </c>
      <c r="B260" s="8">
        <v>100</v>
      </c>
      <c r="C260" s="8">
        <f t="shared" si="59"/>
        <v>0.26315789473684209</v>
      </c>
      <c r="D260" s="9" t="s">
        <v>783</v>
      </c>
      <c r="E260" s="8">
        <v>583</v>
      </c>
      <c r="F260" s="8">
        <f t="shared" si="47"/>
        <v>1.5342105263157895</v>
      </c>
      <c r="G260" s="8">
        <f t="shared" si="48"/>
        <v>0.76710526315789473</v>
      </c>
      <c r="H260" s="8">
        <v>57</v>
      </c>
      <c r="I260" s="8">
        <f t="shared" si="49"/>
        <v>0.15</v>
      </c>
      <c r="J260" s="8">
        <f t="shared" si="50"/>
        <v>7.4999999999999997E-2</v>
      </c>
      <c r="K260" s="8">
        <v>2.9</v>
      </c>
      <c r="L260" s="8">
        <f t="shared" si="51"/>
        <v>7.6315789473684207E-3</v>
      </c>
      <c r="M260" s="8">
        <f t="shared" si="52"/>
        <v>3.8157894736842103E-3</v>
      </c>
      <c r="N260" s="8">
        <v>38.1</v>
      </c>
      <c r="O260" s="8">
        <f t="shared" si="53"/>
        <v>0.10026315789473685</v>
      </c>
      <c r="P260" s="8">
        <f t="shared" si="54"/>
        <v>5.0131578947368423E-2</v>
      </c>
      <c r="Q260" s="8">
        <v>3.2000000000000001E-2</v>
      </c>
      <c r="R260" s="8">
        <f t="shared" si="55"/>
        <v>8.4210526315789476E-5</v>
      </c>
      <c r="S260" s="8">
        <f t="shared" si="56"/>
        <v>4.2105263157894738E-5</v>
      </c>
      <c r="T260" s="8">
        <v>89</v>
      </c>
      <c r="U260" s="8">
        <f t="shared" si="45"/>
        <v>8.8999999999999996E-2</v>
      </c>
      <c r="V260" s="5">
        <f t="shared" si="57"/>
        <v>0.23421052631578948</v>
      </c>
      <c r="W260" s="5">
        <f t="shared" si="46"/>
        <v>2.3421052631578948E-4</v>
      </c>
      <c r="X260" s="5">
        <f t="shared" si="58"/>
        <v>1.1710526315789474E-4</v>
      </c>
    </row>
    <row r="261" spans="1:24" s="12" customFormat="1" ht="15" customHeight="1" x14ac:dyDescent="0.2">
      <c r="A261" s="10"/>
      <c r="B261" s="10"/>
      <c r="C261" s="7"/>
      <c r="D261" s="11" t="s">
        <v>11</v>
      </c>
      <c r="E261" s="7">
        <v>26227</v>
      </c>
      <c r="F261" s="7">
        <f t="shared" si="47"/>
        <v>69.018421052631581</v>
      </c>
      <c r="G261" s="7">
        <f t="shared" si="48"/>
        <v>34.50921052631579</v>
      </c>
      <c r="H261" s="7">
        <v>4709</v>
      </c>
      <c r="I261" s="7">
        <f t="shared" si="49"/>
        <v>12.392105263157895</v>
      </c>
      <c r="J261" s="7">
        <f t="shared" si="50"/>
        <v>6.1960526315789473</v>
      </c>
      <c r="K261" s="7">
        <v>181</v>
      </c>
      <c r="L261" s="7">
        <f t="shared" si="51"/>
        <v>0.47631578947368419</v>
      </c>
      <c r="M261" s="7">
        <f t="shared" si="52"/>
        <v>0.2381578947368421</v>
      </c>
      <c r="N261" s="7">
        <v>740</v>
      </c>
      <c r="O261" s="7">
        <f t="shared" si="53"/>
        <v>1.9473684210526316</v>
      </c>
      <c r="P261" s="7">
        <f t="shared" si="54"/>
        <v>0.97368421052631582</v>
      </c>
      <c r="Q261" s="7">
        <v>32.299999999999997</v>
      </c>
      <c r="R261" s="7">
        <f t="shared" si="55"/>
        <v>8.4999999999999992E-2</v>
      </c>
      <c r="S261" s="7">
        <f t="shared" si="56"/>
        <v>4.2499999999999996E-2</v>
      </c>
      <c r="T261" s="7">
        <v>7374</v>
      </c>
      <c r="U261" s="7">
        <f t="shared" ref="U261:U282" si="60">SUM(T261/1000)</f>
        <v>7.3739999999999997</v>
      </c>
      <c r="V261" s="12">
        <f t="shared" si="57"/>
        <v>19.405263157894737</v>
      </c>
      <c r="W261" s="12">
        <f t="shared" ref="W261:W282" si="61">SUM(V261/1000)</f>
        <v>1.9405263157894738E-2</v>
      </c>
      <c r="X261" s="12">
        <f t="shared" si="58"/>
        <v>9.702631578947369E-3</v>
      </c>
    </row>
    <row r="262" spans="1:24" ht="15" customHeight="1" x14ac:dyDescent="0.2">
      <c r="A262" s="6" t="s">
        <v>205</v>
      </c>
      <c r="B262" s="3"/>
      <c r="C262" s="8"/>
      <c r="D262" s="4"/>
      <c r="E262" s="3"/>
      <c r="F262" s="8"/>
      <c r="G262" s="8"/>
      <c r="H262" s="3"/>
      <c r="I262" s="8"/>
      <c r="J262" s="8"/>
      <c r="K262" s="3"/>
      <c r="L262" s="8"/>
      <c r="M262" s="8"/>
      <c r="N262" s="3"/>
      <c r="O262" s="8"/>
      <c r="P262" s="8"/>
      <c r="Q262" s="3"/>
      <c r="R262" s="8"/>
      <c r="S262" s="8"/>
      <c r="T262" s="3"/>
      <c r="U262" s="8"/>
    </row>
    <row r="263" spans="1:24" ht="15" customHeight="1" x14ac:dyDescent="0.15">
      <c r="A263" s="7" t="s">
        <v>652</v>
      </c>
      <c r="B263" s="8">
        <v>50</v>
      </c>
      <c r="C263" s="8">
        <f t="shared" ref="C263:C282" si="62">SUM(B263/4/95)</f>
        <v>0.13157894736842105</v>
      </c>
      <c r="D263" s="9" t="s">
        <v>779</v>
      </c>
      <c r="E263" s="8">
        <v>266</v>
      </c>
      <c r="F263" s="8">
        <f t="shared" ref="F263:F282" si="63">SUM(E263/4/95)</f>
        <v>0.7</v>
      </c>
      <c r="G263" s="8">
        <f t="shared" ref="G263:G282" si="64">SUM(F263/2)</f>
        <v>0.35</v>
      </c>
      <c r="H263" s="8">
        <v>27.8</v>
      </c>
      <c r="I263" s="8">
        <f t="shared" ref="I263:I282" si="65">SUM(H263/4/95)</f>
        <v>7.3157894736842102E-2</v>
      </c>
      <c r="J263" s="8">
        <f t="shared" ref="J263:J282" si="66">SUM(I263/2)</f>
        <v>3.6578947368421051E-2</v>
      </c>
      <c r="K263" s="8">
        <v>4</v>
      </c>
      <c r="L263" s="8">
        <f t="shared" ref="L263:L282" si="67">SUM(K263/4/95)</f>
        <v>1.0526315789473684E-2</v>
      </c>
      <c r="M263" s="8">
        <f t="shared" ref="M263:M282" si="68">SUM(L263/2)</f>
        <v>5.263157894736842E-3</v>
      </c>
      <c r="N263" s="8">
        <v>15.5</v>
      </c>
      <c r="O263" s="8">
        <f t="shared" ref="O263:O282" si="69">SUM(N263/4/95)</f>
        <v>4.0789473684210528E-2</v>
      </c>
      <c r="P263" s="8">
        <f t="shared" ref="P263:P282" si="70">SUM(O263/2)</f>
        <v>2.0394736842105264E-2</v>
      </c>
      <c r="Q263" s="8">
        <v>0.33</v>
      </c>
      <c r="R263" s="8">
        <f t="shared" ref="R263:R282" si="71">SUM(Q263/4/95)</f>
        <v>8.6842105263157897E-4</v>
      </c>
      <c r="S263" s="8">
        <f t="shared" ref="S263:S282" si="72">SUM(R263/2)</f>
        <v>4.3421052631578949E-4</v>
      </c>
      <c r="T263" s="8">
        <v>860</v>
      </c>
      <c r="U263" s="8">
        <f t="shared" si="60"/>
        <v>0.86</v>
      </c>
      <c r="V263" s="5">
        <f t="shared" ref="V263:V282" si="73">SUM(T263/4/95)</f>
        <v>2.263157894736842</v>
      </c>
      <c r="W263" s="5">
        <f t="shared" si="61"/>
        <v>2.2631578947368419E-3</v>
      </c>
      <c r="X263" s="5">
        <f t="shared" ref="X263:X282" si="74">SUM(W263/2)</f>
        <v>1.131578947368421E-3</v>
      </c>
    </row>
    <row r="264" spans="1:24" ht="15" customHeight="1" x14ac:dyDescent="0.15">
      <c r="A264" s="7" t="s">
        <v>654</v>
      </c>
      <c r="B264" s="8">
        <v>100</v>
      </c>
      <c r="C264" s="8">
        <f t="shared" si="62"/>
        <v>0.26315789473684209</v>
      </c>
      <c r="D264" s="9" t="s">
        <v>780</v>
      </c>
      <c r="E264" s="8">
        <v>522</v>
      </c>
      <c r="F264" s="8">
        <f t="shared" si="63"/>
        <v>1.3736842105263158</v>
      </c>
      <c r="G264" s="8">
        <f t="shared" si="64"/>
        <v>0.68684210526315792</v>
      </c>
      <c r="H264" s="8">
        <v>53</v>
      </c>
      <c r="I264" s="8">
        <f t="shared" si="65"/>
        <v>0.13947368421052631</v>
      </c>
      <c r="J264" s="8">
        <f t="shared" si="66"/>
        <v>6.9736842105263153E-2</v>
      </c>
      <c r="K264" s="8">
        <v>7.3</v>
      </c>
      <c r="L264" s="8">
        <f t="shared" si="67"/>
        <v>1.9210526315789473E-2</v>
      </c>
      <c r="M264" s="8">
        <f t="shared" si="68"/>
        <v>9.6052631578947365E-3</v>
      </c>
      <c r="N264" s="8">
        <v>31.1</v>
      </c>
      <c r="O264" s="8">
        <f t="shared" si="69"/>
        <v>8.1842105263157897E-2</v>
      </c>
      <c r="P264" s="8">
        <f t="shared" si="70"/>
        <v>4.0921052631578948E-2</v>
      </c>
      <c r="Q264" s="8">
        <v>0.36</v>
      </c>
      <c r="R264" s="8">
        <f t="shared" si="71"/>
        <v>9.4736842105263154E-4</v>
      </c>
      <c r="S264" s="8">
        <f t="shared" si="72"/>
        <v>4.7368421052631577E-4</v>
      </c>
      <c r="T264" s="8">
        <v>0</v>
      </c>
      <c r="U264" s="8">
        <f t="shared" si="60"/>
        <v>0</v>
      </c>
      <c r="V264" s="5">
        <f t="shared" si="73"/>
        <v>0</v>
      </c>
      <c r="W264" s="5">
        <f t="shared" si="61"/>
        <v>0</v>
      </c>
      <c r="X264" s="5">
        <f t="shared" si="74"/>
        <v>0</v>
      </c>
    </row>
    <row r="265" spans="1:24" s="12" customFormat="1" ht="15" customHeight="1" x14ac:dyDescent="0.2">
      <c r="A265" s="10"/>
      <c r="B265" s="10"/>
      <c r="C265" s="7"/>
      <c r="D265" s="11" t="s">
        <v>11</v>
      </c>
      <c r="E265" s="7">
        <v>789</v>
      </c>
      <c r="F265" s="7">
        <f t="shared" si="63"/>
        <v>2.0763157894736843</v>
      </c>
      <c r="G265" s="7">
        <f t="shared" si="64"/>
        <v>1.0381578947368422</v>
      </c>
      <c r="H265" s="7">
        <v>81</v>
      </c>
      <c r="I265" s="7">
        <f t="shared" si="65"/>
        <v>0.2131578947368421</v>
      </c>
      <c r="J265" s="7">
        <f t="shared" si="66"/>
        <v>0.10657894736842105</v>
      </c>
      <c r="K265" s="7">
        <v>11.3</v>
      </c>
      <c r="L265" s="7">
        <f t="shared" si="67"/>
        <v>2.9736842105263159E-2</v>
      </c>
      <c r="M265" s="7">
        <f t="shared" si="68"/>
        <v>1.4868421052631579E-2</v>
      </c>
      <c r="N265" s="7">
        <v>47</v>
      </c>
      <c r="O265" s="7">
        <f t="shared" si="69"/>
        <v>0.12368421052631579</v>
      </c>
      <c r="P265" s="7">
        <f t="shared" si="70"/>
        <v>6.1842105263157893E-2</v>
      </c>
      <c r="Q265" s="7">
        <v>0.69</v>
      </c>
      <c r="R265" s="7">
        <f t="shared" si="71"/>
        <v>1.8157894736842103E-3</v>
      </c>
      <c r="S265" s="7">
        <f t="shared" si="72"/>
        <v>9.0789473684210515E-4</v>
      </c>
      <c r="T265" s="7">
        <v>860</v>
      </c>
      <c r="U265" s="7">
        <f t="shared" si="60"/>
        <v>0.86</v>
      </c>
      <c r="V265" s="12">
        <f t="shared" si="73"/>
        <v>2.263157894736842</v>
      </c>
      <c r="W265" s="12">
        <f t="shared" si="61"/>
        <v>2.2631578947368419E-3</v>
      </c>
      <c r="X265" s="12">
        <f t="shared" si="74"/>
        <v>1.131578947368421E-3</v>
      </c>
    </row>
    <row r="266" spans="1:24" ht="15" customHeight="1" x14ac:dyDescent="0.2">
      <c r="A266" s="6" t="s">
        <v>209</v>
      </c>
      <c r="B266" s="3"/>
      <c r="C266" s="8"/>
      <c r="D266" s="4"/>
      <c r="E266" s="3"/>
      <c r="F266" s="8"/>
      <c r="G266" s="8"/>
      <c r="H266" s="3"/>
      <c r="I266" s="8"/>
      <c r="J266" s="8"/>
      <c r="K266" s="3"/>
      <c r="L266" s="8"/>
      <c r="M266" s="8"/>
      <c r="N266" s="3"/>
      <c r="O266" s="8"/>
      <c r="P266" s="8"/>
      <c r="Q266" s="3"/>
      <c r="R266" s="8"/>
      <c r="S266" s="8"/>
      <c r="T266" s="3"/>
      <c r="U266" s="8"/>
    </row>
    <row r="267" spans="1:24" ht="15" customHeight="1" x14ac:dyDescent="0.2">
      <c r="A267" s="7" t="s">
        <v>786</v>
      </c>
      <c r="B267" s="8">
        <v>22.5</v>
      </c>
      <c r="C267" s="8">
        <f t="shared" si="62"/>
        <v>5.921052631578947E-2</v>
      </c>
      <c r="D267" s="4"/>
      <c r="E267" s="8">
        <v>0.63</v>
      </c>
      <c r="F267" s="8">
        <f t="shared" si="63"/>
        <v>1.6578947368421054E-3</v>
      </c>
      <c r="G267" s="8">
        <f t="shared" si="64"/>
        <v>8.2894736842105269E-4</v>
      </c>
      <c r="H267" s="8">
        <v>0.13500000000000001</v>
      </c>
      <c r="I267" s="8">
        <f t="shared" si="65"/>
        <v>3.5526315789473687E-4</v>
      </c>
      <c r="J267" s="8">
        <f t="shared" si="66"/>
        <v>1.7763157894736843E-4</v>
      </c>
      <c r="K267" s="8">
        <v>2.2499999999999999E-2</v>
      </c>
      <c r="L267" s="8">
        <f t="shared" si="67"/>
        <v>5.9210526315789471E-5</v>
      </c>
      <c r="M267" s="8">
        <f t="shared" si="68"/>
        <v>2.9605263157894735E-5</v>
      </c>
      <c r="N267" s="8">
        <v>0</v>
      </c>
      <c r="O267" s="8">
        <f t="shared" si="69"/>
        <v>0</v>
      </c>
      <c r="P267" s="8">
        <f t="shared" si="70"/>
        <v>0</v>
      </c>
      <c r="Q267" s="8">
        <v>0</v>
      </c>
      <c r="R267" s="8">
        <f t="shared" si="71"/>
        <v>0</v>
      </c>
      <c r="S267" s="8">
        <f t="shared" si="72"/>
        <v>0</v>
      </c>
      <c r="T267" s="8">
        <v>0</v>
      </c>
      <c r="U267" s="8">
        <f t="shared" si="60"/>
        <v>0</v>
      </c>
      <c r="V267" s="5">
        <f t="shared" si="73"/>
        <v>0</v>
      </c>
      <c r="W267" s="5">
        <f t="shared" si="61"/>
        <v>0</v>
      </c>
      <c r="X267" s="5">
        <f t="shared" si="74"/>
        <v>0</v>
      </c>
    </row>
    <row r="268" spans="1:24" ht="15" customHeight="1" x14ac:dyDescent="0.15">
      <c r="A268" s="7" t="s">
        <v>787</v>
      </c>
      <c r="B268" s="8">
        <v>22.5</v>
      </c>
      <c r="C268" s="8">
        <f t="shared" si="62"/>
        <v>5.921052631578947E-2</v>
      </c>
      <c r="D268" s="9" t="s">
        <v>788</v>
      </c>
      <c r="E268" s="8">
        <v>0.63</v>
      </c>
      <c r="F268" s="8">
        <f t="shared" si="63"/>
        <v>1.6578947368421054E-3</v>
      </c>
      <c r="G268" s="8">
        <f t="shared" si="64"/>
        <v>8.2894736842105269E-4</v>
      </c>
      <c r="H268" s="8">
        <v>0.13500000000000001</v>
      </c>
      <c r="I268" s="8">
        <f t="shared" si="65"/>
        <v>3.5526315789473687E-4</v>
      </c>
      <c r="J268" s="8">
        <f t="shared" si="66"/>
        <v>1.7763157894736843E-4</v>
      </c>
      <c r="K268" s="8">
        <v>2.2499999999999999E-2</v>
      </c>
      <c r="L268" s="8">
        <f t="shared" si="67"/>
        <v>5.9210526315789471E-5</v>
      </c>
      <c r="M268" s="8">
        <f t="shared" si="68"/>
        <v>2.9605263157894735E-5</v>
      </c>
      <c r="N268" s="8">
        <v>0</v>
      </c>
      <c r="O268" s="8">
        <f t="shared" si="69"/>
        <v>0</v>
      </c>
      <c r="P268" s="8">
        <f t="shared" si="70"/>
        <v>0</v>
      </c>
      <c r="Q268" s="8">
        <v>7.4000000000000003E-3</v>
      </c>
      <c r="R268" s="8">
        <f t="shared" si="71"/>
        <v>1.9473684210526318E-5</v>
      </c>
      <c r="S268" s="8">
        <f t="shared" si="72"/>
        <v>9.736842105263159E-6</v>
      </c>
      <c r="T268" s="8">
        <v>199</v>
      </c>
      <c r="U268" s="8">
        <f t="shared" si="60"/>
        <v>0.19900000000000001</v>
      </c>
      <c r="V268" s="5">
        <f t="shared" si="73"/>
        <v>0.52368421052631575</v>
      </c>
      <c r="W268" s="5">
        <f t="shared" si="61"/>
        <v>5.2368421052631574E-4</v>
      </c>
      <c r="X268" s="5">
        <f t="shared" si="74"/>
        <v>2.6184210526315787E-4</v>
      </c>
    </row>
    <row r="269" spans="1:24" ht="15" customHeight="1" x14ac:dyDescent="0.15">
      <c r="A269" s="7" t="s">
        <v>666</v>
      </c>
      <c r="B269" s="8">
        <v>210</v>
      </c>
      <c r="C269" s="8">
        <f t="shared" si="62"/>
        <v>0.55263157894736847</v>
      </c>
      <c r="D269" s="9" t="s">
        <v>307</v>
      </c>
      <c r="E269" s="8">
        <v>0.84</v>
      </c>
      <c r="F269" s="8">
        <f t="shared" si="63"/>
        <v>2.2105263157894735E-3</v>
      </c>
      <c r="G269" s="8">
        <f t="shared" si="64"/>
        <v>1.1052631578947368E-3</v>
      </c>
      <c r="H269" s="8">
        <v>0</v>
      </c>
      <c r="I269" s="8">
        <f t="shared" si="65"/>
        <v>0</v>
      </c>
      <c r="J269" s="8">
        <f t="shared" si="66"/>
        <v>0</v>
      </c>
      <c r="K269" s="8">
        <v>0.21</v>
      </c>
      <c r="L269" s="8">
        <f t="shared" si="67"/>
        <v>5.5263157894736839E-4</v>
      </c>
      <c r="M269" s="8">
        <f t="shared" si="68"/>
        <v>2.7631578947368419E-4</v>
      </c>
      <c r="N269" s="8">
        <v>0</v>
      </c>
      <c r="O269" s="8">
        <f t="shared" si="69"/>
        <v>0</v>
      </c>
      <c r="P269" s="8">
        <f t="shared" si="70"/>
        <v>0</v>
      </c>
      <c r="Q269" s="8">
        <v>6.93E-2</v>
      </c>
      <c r="R269" s="8">
        <f t="shared" si="71"/>
        <v>1.8236842105263159E-4</v>
      </c>
      <c r="S269" s="8">
        <f t="shared" si="72"/>
        <v>9.1184210526315795E-5</v>
      </c>
      <c r="T269" s="8">
        <v>1860</v>
      </c>
      <c r="U269" s="8">
        <f t="shared" si="60"/>
        <v>1.86</v>
      </c>
      <c r="V269" s="5">
        <f t="shared" si="73"/>
        <v>4.8947368421052628</v>
      </c>
      <c r="W269" s="5">
        <f t="shared" si="61"/>
        <v>4.8947368421052625E-3</v>
      </c>
      <c r="X269" s="5">
        <f t="shared" si="74"/>
        <v>2.4473684210526312E-3</v>
      </c>
    </row>
    <row r="270" spans="1:24" ht="15" customHeight="1" x14ac:dyDescent="0.15">
      <c r="A270" s="7" t="s">
        <v>789</v>
      </c>
      <c r="B270" s="8">
        <v>937.5</v>
      </c>
      <c r="C270" s="8">
        <f t="shared" si="62"/>
        <v>2.4671052631578947</v>
      </c>
      <c r="D270" s="9" t="s">
        <v>832</v>
      </c>
      <c r="E270" s="8">
        <v>0</v>
      </c>
      <c r="F270" s="8">
        <f t="shared" si="63"/>
        <v>0</v>
      </c>
      <c r="G270" s="8">
        <f t="shared" si="64"/>
        <v>0</v>
      </c>
      <c r="H270" s="8">
        <v>0</v>
      </c>
      <c r="I270" s="8">
        <f t="shared" si="65"/>
        <v>0</v>
      </c>
      <c r="J270" s="8">
        <f t="shared" si="66"/>
        <v>0</v>
      </c>
      <c r="K270" s="8">
        <v>0</v>
      </c>
      <c r="L270" s="8">
        <f t="shared" si="67"/>
        <v>0</v>
      </c>
      <c r="M270" s="8">
        <f t="shared" si="68"/>
        <v>0</v>
      </c>
      <c r="N270" s="8">
        <v>0</v>
      </c>
      <c r="O270" s="8">
        <f t="shared" si="69"/>
        <v>0</v>
      </c>
      <c r="P270" s="8">
        <f t="shared" si="70"/>
        <v>0</v>
      </c>
      <c r="Q270" s="8">
        <v>0.30940000000000001</v>
      </c>
      <c r="R270" s="8">
        <f t="shared" si="71"/>
        <v>8.1421052631578945E-4</v>
      </c>
      <c r="S270" s="8">
        <f t="shared" si="72"/>
        <v>4.0710526315789473E-4</v>
      </c>
      <c r="T270" s="8">
        <v>8303</v>
      </c>
      <c r="U270" s="8">
        <f t="shared" si="60"/>
        <v>8.3030000000000008</v>
      </c>
      <c r="V270" s="5">
        <f t="shared" si="73"/>
        <v>21.85</v>
      </c>
      <c r="W270" s="5">
        <f t="shared" si="61"/>
        <v>2.1850000000000001E-2</v>
      </c>
      <c r="X270" s="5">
        <f t="shared" si="74"/>
        <v>1.0925000000000001E-2</v>
      </c>
    </row>
    <row r="271" spans="1:24" ht="15" customHeight="1" x14ac:dyDescent="0.15">
      <c r="A271" s="7" t="s">
        <v>792</v>
      </c>
      <c r="B271" s="8">
        <v>500</v>
      </c>
      <c r="C271" s="8">
        <f t="shared" si="62"/>
        <v>1.3157894736842106</v>
      </c>
      <c r="D271" s="9" t="s">
        <v>793</v>
      </c>
      <c r="E271" s="8">
        <v>226</v>
      </c>
      <c r="F271" s="8">
        <f t="shared" si="63"/>
        <v>0.59473684210526312</v>
      </c>
      <c r="G271" s="8">
        <f t="shared" si="64"/>
        <v>0.29736842105263156</v>
      </c>
      <c r="H271" s="8">
        <v>57</v>
      </c>
      <c r="I271" s="8">
        <f t="shared" si="65"/>
        <v>0.15</v>
      </c>
      <c r="J271" s="8">
        <f t="shared" si="66"/>
        <v>7.4999999999999997E-2</v>
      </c>
      <c r="K271" s="8">
        <v>0</v>
      </c>
      <c r="L271" s="8">
        <f t="shared" si="67"/>
        <v>0</v>
      </c>
      <c r="M271" s="8">
        <f t="shared" si="68"/>
        <v>0</v>
      </c>
      <c r="N271" s="8">
        <v>0</v>
      </c>
      <c r="O271" s="8">
        <f t="shared" si="69"/>
        <v>0</v>
      </c>
      <c r="P271" s="8">
        <f t="shared" si="70"/>
        <v>0</v>
      </c>
      <c r="Q271" s="8">
        <v>0.25519999999999998</v>
      </c>
      <c r="R271" s="8">
        <f t="shared" si="71"/>
        <v>6.7157894736842106E-4</v>
      </c>
      <c r="S271" s="8">
        <f t="shared" si="72"/>
        <v>3.3578947368421053E-4</v>
      </c>
      <c r="T271" s="8">
        <v>0</v>
      </c>
      <c r="U271" s="8">
        <f t="shared" si="60"/>
        <v>0</v>
      </c>
      <c r="V271" s="5">
        <f t="shared" si="73"/>
        <v>0</v>
      </c>
      <c r="W271" s="5">
        <f t="shared" si="61"/>
        <v>0</v>
      </c>
      <c r="X271" s="5">
        <f t="shared" si="74"/>
        <v>0</v>
      </c>
    </row>
    <row r="272" spans="1:24" ht="15" customHeight="1" x14ac:dyDescent="0.15">
      <c r="A272" s="7" t="s">
        <v>794</v>
      </c>
      <c r="B272" s="8">
        <v>6600</v>
      </c>
      <c r="C272" s="8">
        <f t="shared" si="62"/>
        <v>17.368421052631579</v>
      </c>
      <c r="D272" s="9" t="s">
        <v>75</v>
      </c>
      <c r="E272" s="8">
        <v>1320</v>
      </c>
      <c r="F272" s="8">
        <f t="shared" si="63"/>
        <v>3.4736842105263159</v>
      </c>
      <c r="G272" s="8">
        <f t="shared" si="64"/>
        <v>1.736842105263158</v>
      </c>
      <c r="H272" s="8">
        <v>323</v>
      </c>
      <c r="I272" s="8">
        <f t="shared" si="65"/>
        <v>0.85</v>
      </c>
      <c r="J272" s="8">
        <f t="shared" si="66"/>
        <v>0.42499999999999999</v>
      </c>
      <c r="K272" s="8">
        <v>6.6</v>
      </c>
      <c r="L272" s="8">
        <f t="shared" si="67"/>
        <v>1.7368421052631578E-2</v>
      </c>
      <c r="M272" s="8">
        <f t="shared" si="68"/>
        <v>8.6842105263157891E-3</v>
      </c>
      <c r="N272" s="8">
        <v>0</v>
      </c>
      <c r="O272" s="8">
        <f t="shared" si="69"/>
        <v>0</v>
      </c>
      <c r="P272" s="8">
        <f t="shared" si="70"/>
        <v>0</v>
      </c>
      <c r="Q272" s="8">
        <v>3</v>
      </c>
      <c r="R272" s="8">
        <f t="shared" si="71"/>
        <v>7.8947368421052634E-3</v>
      </c>
      <c r="S272" s="8">
        <f t="shared" si="72"/>
        <v>3.9473684210526317E-3</v>
      </c>
      <c r="T272" s="8">
        <v>6725</v>
      </c>
      <c r="U272" s="8">
        <f t="shared" si="60"/>
        <v>6.7249999999999996</v>
      </c>
      <c r="V272" s="5">
        <f t="shared" si="73"/>
        <v>17.69736842105263</v>
      </c>
      <c r="W272" s="5">
        <f t="shared" si="61"/>
        <v>1.7697368421052632E-2</v>
      </c>
      <c r="X272" s="5">
        <f t="shared" si="74"/>
        <v>8.8486842105263159E-3</v>
      </c>
    </row>
    <row r="273" spans="1:24" ht="15" customHeight="1" x14ac:dyDescent="0.15">
      <c r="A273" s="7" t="s">
        <v>795</v>
      </c>
      <c r="B273" s="8">
        <v>6880</v>
      </c>
      <c r="C273" s="8">
        <f t="shared" si="62"/>
        <v>18.105263157894736</v>
      </c>
      <c r="D273" s="9" t="s">
        <v>796</v>
      </c>
      <c r="E273" s="8">
        <v>908</v>
      </c>
      <c r="F273" s="8">
        <f t="shared" si="63"/>
        <v>2.3894736842105262</v>
      </c>
      <c r="G273" s="8">
        <f t="shared" si="64"/>
        <v>1.1947368421052631</v>
      </c>
      <c r="H273" s="8">
        <v>193</v>
      </c>
      <c r="I273" s="8">
        <f t="shared" si="65"/>
        <v>0.50789473684210529</v>
      </c>
      <c r="J273" s="8">
        <f t="shared" si="66"/>
        <v>0.25394736842105264</v>
      </c>
      <c r="K273" s="8">
        <v>34.4</v>
      </c>
      <c r="L273" s="8">
        <f t="shared" si="67"/>
        <v>9.0526315789473677E-2</v>
      </c>
      <c r="M273" s="8">
        <f t="shared" si="68"/>
        <v>4.5263157894736838E-2</v>
      </c>
      <c r="N273" s="8">
        <v>0</v>
      </c>
      <c r="O273" s="8">
        <f t="shared" si="69"/>
        <v>0</v>
      </c>
      <c r="P273" s="8">
        <f t="shared" si="70"/>
        <v>0</v>
      </c>
      <c r="Q273" s="8">
        <v>2.8</v>
      </c>
      <c r="R273" s="8">
        <f t="shared" si="71"/>
        <v>7.3684210526315788E-3</v>
      </c>
      <c r="S273" s="8">
        <f t="shared" si="72"/>
        <v>3.6842105263157894E-3</v>
      </c>
      <c r="T273" s="8">
        <v>0</v>
      </c>
      <c r="U273" s="8">
        <f t="shared" si="60"/>
        <v>0</v>
      </c>
      <c r="V273" s="5">
        <f t="shared" si="73"/>
        <v>0</v>
      </c>
      <c r="W273" s="5">
        <f t="shared" si="61"/>
        <v>0</v>
      </c>
      <c r="X273" s="5">
        <f t="shared" si="74"/>
        <v>0</v>
      </c>
    </row>
    <row r="274" spans="1:24" ht="15" customHeight="1" x14ac:dyDescent="0.15">
      <c r="A274" s="7" t="s">
        <v>797</v>
      </c>
      <c r="B274" s="8">
        <v>3750</v>
      </c>
      <c r="C274" s="8">
        <f t="shared" si="62"/>
        <v>9.8684210526315788</v>
      </c>
      <c r="D274" s="9" t="s">
        <v>798</v>
      </c>
      <c r="E274" s="8">
        <v>1650</v>
      </c>
      <c r="F274" s="8">
        <f t="shared" si="63"/>
        <v>4.3421052631578947</v>
      </c>
      <c r="G274" s="8">
        <f t="shared" si="64"/>
        <v>2.1710526315789473</v>
      </c>
      <c r="H274" s="8">
        <v>413</v>
      </c>
      <c r="I274" s="8">
        <f t="shared" si="65"/>
        <v>1.0868421052631578</v>
      </c>
      <c r="J274" s="8">
        <f t="shared" si="66"/>
        <v>0.54342105263157892</v>
      </c>
      <c r="K274" s="8">
        <v>0</v>
      </c>
      <c r="L274" s="8">
        <f t="shared" si="67"/>
        <v>0</v>
      </c>
      <c r="M274" s="8">
        <f t="shared" si="68"/>
        <v>0</v>
      </c>
      <c r="N274" s="8">
        <v>0</v>
      </c>
      <c r="O274" s="8">
        <f t="shared" si="69"/>
        <v>0</v>
      </c>
      <c r="P274" s="8">
        <f t="shared" si="70"/>
        <v>0</v>
      </c>
      <c r="Q274" s="8">
        <v>3.8</v>
      </c>
      <c r="R274" s="8">
        <f t="shared" si="71"/>
        <v>0.01</v>
      </c>
      <c r="S274" s="8">
        <f t="shared" si="72"/>
        <v>5.0000000000000001E-3</v>
      </c>
      <c r="T274" s="8">
        <v>4277</v>
      </c>
      <c r="U274" s="8">
        <f t="shared" si="60"/>
        <v>4.2770000000000001</v>
      </c>
      <c r="V274" s="5">
        <f t="shared" si="73"/>
        <v>11.255263157894737</v>
      </c>
      <c r="W274" s="5">
        <f t="shared" si="61"/>
        <v>1.1255263157894737E-2</v>
      </c>
      <c r="X274" s="5">
        <f t="shared" si="74"/>
        <v>5.6276315789473685E-3</v>
      </c>
    </row>
    <row r="275" spans="1:24" ht="15" customHeight="1" x14ac:dyDescent="0.15">
      <c r="A275" s="7" t="s">
        <v>799</v>
      </c>
      <c r="B275" s="8">
        <v>16500</v>
      </c>
      <c r="C275" s="8">
        <f t="shared" si="62"/>
        <v>43.421052631578945</v>
      </c>
      <c r="D275" s="9" t="s">
        <v>800</v>
      </c>
      <c r="E275" s="8">
        <v>4092</v>
      </c>
      <c r="F275" s="8">
        <f t="shared" si="63"/>
        <v>10.768421052631579</v>
      </c>
      <c r="G275" s="8">
        <f t="shared" si="64"/>
        <v>5.3842105263157896</v>
      </c>
      <c r="H275" s="8">
        <v>1023</v>
      </c>
      <c r="I275" s="8">
        <f t="shared" si="65"/>
        <v>2.6921052631578948</v>
      </c>
      <c r="J275" s="8">
        <f t="shared" si="66"/>
        <v>1.3460526315789474</v>
      </c>
      <c r="K275" s="8">
        <v>0</v>
      </c>
      <c r="L275" s="8">
        <f t="shared" si="67"/>
        <v>0</v>
      </c>
      <c r="M275" s="8">
        <f t="shared" si="68"/>
        <v>0</v>
      </c>
      <c r="N275" s="8">
        <v>0</v>
      </c>
      <c r="O275" s="8">
        <f t="shared" si="69"/>
        <v>0</v>
      </c>
      <c r="P275" s="8">
        <f t="shared" si="70"/>
        <v>0</v>
      </c>
      <c r="Q275" s="8">
        <v>49</v>
      </c>
      <c r="R275" s="8">
        <f t="shared" si="71"/>
        <v>0.12894736842105264</v>
      </c>
      <c r="S275" s="8">
        <f t="shared" si="72"/>
        <v>6.4473684210526322E-2</v>
      </c>
      <c r="T275" s="8">
        <v>4406</v>
      </c>
      <c r="U275" s="8">
        <f t="shared" si="60"/>
        <v>4.4059999999999997</v>
      </c>
      <c r="V275" s="5">
        <f t="shared" si="73"/>
        <v>11.594736842105263</v>
      </c>
      <c r="W275" s="5">
        <f t="shared" si="61"/>
        <v>1.1594736842105264E-2</v>
      </c>
      <c r="X275" s="5">
        <f t="shared" si="74"/>
        <v>5.7973684210526318E-3</v>
      </c>
    </row>
    <row r="276" spans="1:24" ht="15" customHeight="1" x14ac:dyDescent="0.15">
      <c r="A276" s="7" t="s">
        <v>801</v>
      </c>
      <c r="B276" s="8">
        <v>5000</v>
      </c>
      <c r="C276" s="8">
        <f t="shared" si="62"/>
        <v>13.157894736842104</v>
      </c>
      <c r="D276" s="9" t="s">
        <v>802</v>
      </c>
      <c r="E276" s="8">
        <v>1462</v>
      </c>
      <c r="F276" s="8">
        <f t="shared" si="63"/>
        <v>3.8473684210526318</v>
      </c>
      <c r="G276" s="8">
        <f t="shared" si="64"/>
        <v>1.9236842105263159</v>
      </c>
      <c r="H276" s="8">
        <v>340</v>
      </c>
      <c r="I276" s="8">
        <f t="shared" si="65"/>
        <v>0.89473684210526316</v>
      </c>
      <c r="J276" s="8">
        <f t="shared" si="66"/>
        <v>0.44736842105263158</v>
      </c>
      <c r="K276" s="8">
        <v>3</v>
      </c>
      <c r="L276" s="8">
        <f t="shared" si="67"/>
        <v>7.8947368421052634E-3</v>
      </c>
      <c r="M276" s="8">
        <f t="shared" si="68"/>
        <v>3.9473684210526317E-3</v>
      </c>
      <c r="N276" s="8">
        <v>10</v>
      </c>
      <c r="O276" s="8">
        <f t="shared" si="69"/>
        <v>2.6315789473684209E-2</v>
      </c>
      <c r="P276" s="8">
        <f t="shared" si="70"/>
        <v>1.3157894736842105E-2</v>
      </c>
      <c r="Q276" s="8">
        <v>13.9</v>
      </c>
      <c r="R276" s="8">
        <f t="shared" si="71"/>
        <v>3.6578947368421051E-2</v>
      </c>
      <c r="S276" s="8">
        <f t="shared" si="72"/>
        <v>1.8289473684210526E-2</v>
      </c>
      <c r="T276" s="8">
        <v>6365</v>
      </c>
      <c r="U276" s="8">
        <f t="shared" si="60"/>
        <v>6.3650000000000002</v>
      </c>
      <c r="V276" s="5">
        <f t="shared" si="73"/>
        <v>16.75</v>
      </c>
      <c r="W276" s="5">
        <f t="shared" si="61"/>
        <v>1.6750000000000001E-2</v>
      </c>
      <c r="X276" s="5">
        <f t="shared" si="74"/>
        <v>8.3750000000000005E-3</v>
      </c>
    </row>
    <row r="277" spans="1:24" ht="15" customHeight="1" x14ac:dyDescent="0.15">
      <c r="A277" s="7" t="s">
        <v>210</v>
      </c>
      <c r="B277" s="8">
        <v>1000000</v>
      </c>
      <c r="C277" s="8">
        <f t="shared" si="62"/>
        <v>2631.5789473684213</v>
      </c>
      <c r="D277" s="9" t="s">
        <v>833</v>
      </c>
      <c r="E277" s="8">
        <v>0</v>
      </c>
      <c r="F277" s="8">
        <f t="shared" si="63"/>
        <v>0</v>
      </c>
      <c r="G277" s="8">
        <f t="shared" si="64"/>
        <v>0</v>
      </c>
      <c r="H277" s="8">
        <v>0</v>
      </c>
      <c r="I277" s="8">
        <f t="shared" si="65"/>
        <v>0</v>
      </c>
      <c r="J277" s="8">
        <f t="shared" si="66"/>
        <v>0</v>
      </c>
      <c r="K277" s="8">
        <v>0</v>
      </c>
      <c r="L277" s="8">
        <f t="shared" si="67"/>
        <v>0</v>
      </c>
      <c r="M277" s="8">
        <f t="shared" si="68"/>
        <v>0</v>
      </c>
      <c r="N277" s="8">
        <v>0</v>
      </c>
      <c r="O277" s="8">
        <f t="shared" si="69"/>
        <v>0</v>
      </c>
      <c r="P277" s="8">
        <f t="shared" si="70"/>
        <v>0</v>
      </c>
      <c r="Q277" s="8">
        <v>490</v>
      </c>
      <c r="R277" s="8">
        <f t="shared" si="71"/>
        <v>1.2894736842105263</v>
      </c>
      <c r="S277" s="8">
        <f t="shared" si="72"/>
        <v>0.64473684210526316</v>
      </c>
      <c r="T277" s="8">
        <v>1000</v>
      </c>
      <c r="U277" s="8">
        <f t="shared" si="60"/>
        <v>1</v>
      </c>
      <c r="V277" s="5">
        <f t="shared" si="73"/>
        <v>2.6315789473684212</v>
      </c>
      <c r="W277" s="5">
        <f t="shared" si="61"/>
        <v>2.6315789473684214E-3</v>
      </c>
      <c r="X277" s="5">
        <f t="shared" si="74"/>
        <v>1.3157894736842107E-3</v>
      </c>
    </row>
    <row r="278" spans="1:24" ht="15" customHeight="1" x14ac:dyDescent="0.15">
      <c r="A278" s="7" t="s">
        <v>213</v>
      </c>
      <c r="B278" s="8">
        <v>36000</v>
      </c>
      <c r="C278" s="8">
        <f t="shared" si="62"/>
        <v>94.736842105263165</v>
      </c>
      <c r="D278" s="9" t="s">
        <v>803</v>
      </c>
      <c r="E278" s="8">
        <v>20160</v>
      </c>
      <c r="F278" s="8">
        <f t="shared" si="63"/>
        <v>53.05263157894737</v>
      </c>
      <c r="G278" s="8">
        <f t="shared" si="64"/>
        <v>26.526315789473685</v>
      </c>
      <c r="H278" s="8">
        <v>3132</v>
      </c>
      <c r="I278" s="8">
        <f t="shared" si="65"/>
        <v>8.2421052631578942</v>
      </c>
      <c r="J278" s="8">
        <f t="shared" si="66"/>
        <v>4.1210526315789471</v>
      </c>
      <c r="K278" s="8">
        <v>612</v>
      </c>
      <c r="L278" s="8">
        <f t="shared" si="67"/>
        <v>1.6105263157894736</v>
      </c>
      <c r="M278" s="8">
        <f t="shared" si="68"/>
        <v>0.80526315789473679</v>
      </c>
      <c r="N278" s="8">
        <v>576</v>
      </c>
      <c r="O278" s="8">
        <f t="shared" si="69"/>
        <v>1.5157894736842106</v>
      </c>
      <c r="P278" s="8">
        <f t="shared" si="70"/>
        <v>0.75789473684210529</v>
      </c>
      <c r="Q278" s="8">
        <v>36</v>
      </c>
      <c r="R278" s="8">
        <f t="shared" si="71"/>
        <v>9.4736842105263161E-2</v>
      </c>
      <c r="S278" s="8">
        <f t="shared" si="72"/>
        <v>4.736842105263158E-2</v>
      </c>
      <c r="T278" s="8">
        <v>0</v>
      </c>
      <c r="U278" s="8">
        <f t="shared" si="60"/>
        <v>0</v>
      </c>
      <c r="V278" s="5">
        <f t="shared" si="73"/>
        <v>0</v>
      </c>
      <c r="W278" s="5">
        <f t="shared" si="61"/>
        <v>0</v>
      </c>
      <c r="X278" s="5">
        <f t="shared" si="74"/>
        <v>0</v>
      </c>
    </row>
    <row r="279" spans="1:24" ht="15" customHeight="1" x14ac:dyDescent="0.15">
      <c r="A279" s="7" t="s">
        <v>224</v>
      </c>
      <c r="B279" s="8">
        <v>8000</v>
      </c>
      <c r="C279" s="8">
        <f t="shared" si="62"/>
        <v>21.05263157894737</v>
      </c>
      <c r="D279" s="9" t="s">
        <v>806</v>
      </c>
      <c r="E279" s="8">
        <v>2960</v>
      </c>
      <c r="F279" s="8">
        <f t="shared" si="63"/>
        <v>7.7894736842105265</v>
      </c>
      <c r="G279" s="8">
        <f t="shared" si="64"/>
        <v>3.8947368421052633</v>
      </c>
      <c r="H279" s="8">
        <v>702</v>
      </c>
      <c r="I279" s="8">
        <f t="shared" si="65"/>
        <v>1.8473684210526315</v>
      </c>
      <c r="J279" s="8">
        <f t="shared" si="66"/>
        <v>0.92368421052631577</v>
      </c>
      <c r="K279" s="8">
        <v>46</v>
      </c>
      <c r="L279" s="8">
        <f t="shared" si="67"/>
        <v>0.12105263157894737</v>
      </c>
      <c r="M279" s="8">
        <f t="shared" si="68"/>
        <v>6.0526315789473685E-2</v>
      </c>
      <c r="N279" s="8">
        <v>8</v>
      </c>
      <c r="O279" s="8">
        <f t="shared" si="69"/>
        <v>2.1052631578947368E-2</v>
      </c>
      <c r="P279" s="8">
        <f t="shared" si="70"/>
        <v>1.0526315789473684E-2</v>
      </c>
      <c r="Q279" s="8">
        <v>3.7</v>
      </c>
      <c r="R279" s="8">
        <f t="shared" si="71"/>
        <v>9.7368421052631583E-3</v>
      </c>
      <c r="S279" s="8">
        <f t="shared" si="72"/>
        <v>4.8684210526315792E-3</v>
      </c>
      <c r="T279" s="8">
        <v>8152</v>
      </c>
      <c r="U279" s="8">
        <f t="shared" si="60"/>
        <v>8.1519999999999992</v>
      </c>
      <c r="V279" s="5">
        <f t="shared" si="73"/>
        <v>21.452631578947368</v>
      </c>
      <c r="W279" s="5">
        <f t="shared" si="61"/>
        <v>2.1452631578947369E-2</v>
      </c>
      <c r="X279" s="5">
        <f t="shared" si="74"/>
        <v>1.0726315789473684E-2</v>
      </c>
    </row>
    <row r="280" spans="1:24" s="12" customFormat="1" ht="15" customHeight="1" x14ac:dyDescent="0.2">
      <c r="A280" s="10"/>
      <c r="B280" s="10"/>
      <c r="C280" s="7"/>
      <c r="D280" s="11" t="s">
        <v>11</v>
      </c>
      <c r="E280" s="17">
        <v>32780</v>
      </c>
      <c r="F280" s="17">
        <f t="shared" si="63"/>
        <v>86.263157894736835</v>
      </c>
      <c r="G280" s="17">
        <f t="shared" si="64"/>
        <v>43.131578947368418</v>
      </c>
      <c r="H280" s="17">
        <v>6183</v>
      </c>
      <c r="I280" s="17">
        <f t="shared" si="65"/>
        <v>16.271052631578947</v>
      </c>
      <c r="J280" s="17">
        <f t="shared" si="66"/>
        <v>8.1355263157894733</v>
      </c>
      <c r="K280" s="17">
        <v>703</v>
      </c>
      <c r="L280" s="17">
        <f t="shared" si="67"/>
        <v>1.85</v>
      </c>
      <c r="M280" s="17">
        <f t="shared" si="68"/>
        <v>0.92500000000000004</v>
      </c>
      <c r="N280" s="17">
        <v>594</v>
      </c>
      <c r="O280" s="17">
        <f t="shared" si="69"/>
        <v>1.5631578947368421</v>
      </c>
      <c r="P280" s="17">
        <f t="shared" si="70"/>
        <v>0.78157894736842104</v>
      </c>
      <c r="Q280" s="17">
        <v>603</v>
      </c>
      <c r="R280" s="17">
        <f t="shared" si="71"/>
        <v>1.5868421052631578</v>
      </c>
      <c r="S280" s="17">
        <f t="shared" si="72"/>
        <v>0.79342105263157892</v>
      </c>
      <c r="T280" s="17">
        <v>41286</v>
      </c>
      <c r="U280" s="17">
        <f t="shared" si="60"/>
        <v>41.286000000000001</v>
      </c>
      <c r="V280" s="18">
        <f t="shared" si="73"/>
        <v>108.64736842105263</v>
      </c>
      <c r="W280" s="18">
        <f t="shared" si="61"/>
        <v>0.10864736842105263</v>
      </c>
      <c r="X280" s="18">
        <f t="shared" si="74"/>
        <v>5.4323684210526316E-2</v>
      </c>
    </row>
    <row r="281" spans="1:24" ht="15" customHeight="1" x14ac:dyDescent="0.2">
      <c r="A281" s="3"/>
      <c r="B281" s="3"/>
      <c r="C281" s="8"/>
      <c r="D281" s="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20"/>
      <c r="W281" s="20"/>
      <c r="X281" s="20"/>
    </row>
    <row r="282" spans="1:24" s="12" customFormat="1" ht="15" customHeight="1" x14ac:dyDescent="0.2">
      <c r="A282" s="10"/>
      <c r="B282" s="10">
        <f>SUM(B4:B279)</f>
        <v>1927745.5</v>
      </c>
      <c r="C282" s="7">
        <f t="shared" si="62"/>
        <v>5073.0144736842103</v>
      </c>
      <c r="D282" s="11" t="s">
        <v>225</v>
      </c>
      <c r="E282" s="17">
        <v>863256</v>
      </c>
      <c r="F282" s="17">
        <f t="shared" si="63"/>
        <v>2271.7263157894736</v>
      </c>
      <c r="G282" s="17">
        <f t="shared" si="64"/>
        <v>1135.8631578947368</v>
      </c>
      <c r="H282" s="17">
        <v>86805</v>
      </c>
      <c r="I282" s="17">
        <f t="shared" si="65"/>
        <v>228.43421052631578</v>
      </c>
      <c r="J282" s="17">
        <f t="shared" si="66"/>
        <v>114.21710526315789</v>
      </c>
      <c r="K282" s="17">
        <v>52383</v>
      </c>
      <c r="L282" s="17">
        <f t="shared" si="67"/>
        <v>137.85</v>
      </c>
      <c r="M282" s="17">
        <f t="shared" si="68"/>
        <v>68.924999999999997</v>
      </c>
      <c r="N282" s="17">
        <v>34066</v>
      </c>
      <c r="O282" s="17">
        <f t="shared" si="69"/>
        <v>89.647368421052633</v>
      </c>
      <c r="P282" s="17">
        <f t="shared" si="70"/>
        <v>44.823684210526316</v>
      </c>
      <c r="Q282" s="17">
        <v>2725</v>
      </c>
      <c r="R282" s="17">
        <f t="shared" si="71"/>
        <v>7.1710526315789478</v>
      </c>
      <c r="S282" s="17">
        <f t="shared" si="72"/>
        <v>3.5855263157894739</v>
      </c>
      <c r="T282" s="17">
        <v>2283570</v>
      </c>
      <c r="U282" s="17">
        <f t="shared" si="60"/>
        <v>2283.5700000000002</v>
      </c>
      <c r="V282" s="18">
        <f t="shared" si="73"/>
        <v>6009.394736842105</v>
      </c>
      <c r="W282" s="18">
        <f t="shared" si="61"/>
        <v>6.009394736842105</v>
      </c>
      <c r="X282" s="18">
        <f t="shared" si="74"/>
        <v>3.0046973684210525</v>
      </c>
    </row>
    <row r="283" spans="1:24" ht="15" customHeight="1" x14ac:dyDescent="0.15"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5" customHeight="1" x14ac:dyDescent="0.15">
      <c r="D284" s="14" t="s">
        <v>914</v>
      </c>
      <c r="E284" s="20">
        <f>STDEV(E4:E7,E10:E11,E16,E19:E22,E25:E26,E29:E32,E35:E38,E41,E46,E51:E52,E57:E61,E64:E70,E73:E74,E77:E78,E83:E85,E88,E91:E93,E96:E105,E108:E109,E116,E119,E124,E127:E129,E132:E137,E140:E143,E146:E150,E153:E160,E163:E165,E168,E171:E172,E175:E177,E180:E189,E192:E194,E203,E206:E207,E210:E218,E221:E222,E225:E235,E238:E260,E263:E264,E267:E279)</f>
        <v>10318.720231258078</v>
      </c>
      <c r="F284" s="20">
        <f t="shared" ref="F284:X284" si="75">STDEV(F4:F7,F10:F11,F16,F19:F22,F25:F26,F29:F32,F35:F38,F41,F46,F51:F52,F57:F61,F64:F70,F73:F74,F77:F78,F83:F85,F88,F91:F93,F96:F105,F108:F109,F116,F119,F124,F127:F129,F132:F137,F140:F143,F146:F150,F153:F160,F163:F165,F168,F171:F172,F175:F177,F180:F189,F192:F194,F203,F206:F207,F210:F218,F221:F222,F225:F235,F238:F260,F263:F264,F267:F279)</f>
        <v>27.154526924363374</v>
      </c>
      <c r="G284" s="20">
        <f t="shared" si="75"/>
        <v>13.577263462181687</v>
      </c>
      <c r="H284" s="20">
        <f t="shared" si="75"/>
        <v>1101.5617324438874</v>
      </c>
      <c r="I284" s="20">
        <f t="shared" si="75"/>
        <v>2.8988466643260207</v>
      </c>
      <c r="J284" s="20">
        <f t="shared" si="75"/>
        <v>1.4494233321630103</v>
      </c>
      <c r="K284" s="20">
        <f t="shared" si="75"/>
        <v>1017.3731475112852</v>
      </c>
      <c r="L284" s="20">
        <f t="shared" si="75"/>
        <v>2.6772977566086444</v>
      </c>
      <c r="M284" s="20">
        <f t="shared" si="75"/>
        <v>1.3386488783043222</v>
      </c>
      <c r="N284" s="20">
        <f t="shared" si="75"/>
        <v>664.61532053602048</v>
      </c>
      <c r="O284" s="20">
        <f t="shared" si="75"/>
        <v>1.7489876856211064</v>
      </c>
      <c r="P284" s="20">
        <f t="shared" si="75"/>
        <v>0.8744938428105532</v>
      </c>
      <c r="Q284" s="20">
        <f t="shared" si="75"/>
        <v>53.868828626355679</v>
      </c>
      <c r="R284" s="20">
        <f t="shared" si="75"/>
        <v>0.14176007533251492</v>
      </c>
      <c r="S284" s="20">
        <f t="shared" si="75"/>
        <v>7.0880037666257459E-2</v>
      </c>
      <c r="T284" s="20">
        <f t="shared" si="75"/>
        <v>40141.418236321006</v>
      </c>
      <c r="U284" s="20">
        <f t="shared" si="75"/>
        <v>40.14141823632098</v>
      </c>
      <c r="V284" s="20">
        <f t="shared" si="75"/>
        <v>105.63531114821319</v>
      </c>
      <c r="W284" s="20">
        <f t="shared" si="75"/>
        <v>0.10563531114821319</v>
      </c>
      <c r="X284" s="20">
        <f t="shared" si="75"/>
        <v>5.2817655574106594E-2</v>
      </c>
    </row>
    <row r="285" spans="1:24" ht="15" customHeight="1" x14ac:dyDescent="0.15"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5" customHeight="1" x14ac:dyDescent="0.15">
      <c r="D286" s="14" t="s">
        <v>915</v>
      </c>
      <c r="E286" s="20">
        <f>_xlfn.CONFIDENCE.NORM(0.05,E284,154)</f>
        <v>1629.7221503761652</v>
      </c>
      <c r="F286" s="20">
        <f t="shared" ref="F286:X286" si="76">_xlfn.CONFIDENCE.NORM(0.05,F284,154)</f>
        <v>4.2887425009899101</v>
      </c>
      <c r="G286" s="20">
        <f t="shared" si="76"/>
        <v>2.144371250494955</v>
      </c>
      <c r="H286" s="20">
        <f t="shared" si="76"/>
        <v>173.97889613600535</v>
      </c>
      <c r="I286" s="20">
        <f t="shared" si="76"/>
        <v>0.45783920035790898</v>
      </c>
      <c r="J286" s="20">
        <f t="shared" si="76"/>
        <v>0.22891960017895449</v>
      </c>
      <c r="K286" s="20">
        <f t="shared" si="76"/>
        <v>160.68228583952106</v>
      </c>
      <c r="L286" s="20">
        <f t="shared" si="76"/>
        <v>0.4228481206303184</v>
      </c>
      <c r="M286" s="20">
        <f t="shared" si="76"/>
        <v>0.2114240603151592</v>
      </c>
      <c r="N286" s="20">
        <f t="shared" si="76"/>
        <v>104.96827950386725</v>
      </c>
      <c r="O286" s="20">
        <f t="shared" si="76"/>
        <v>0.27623231448386115</v>
      </c>
      <c r="P286" s="20">
        <f t="shared" si="76"/>
        <v>0.13811615724193058</v>
      </c>
      <c r="Q286" s="20">
        <f t="shared" si="76"/>
        <v>8.5079565352733511</v>
      </c>
      <c r="R286" s="20">
        <f t="shared" si="76"/>
        <v>2.2389359303350918E-2</v>
      </c>
      <c r="S286" s="20">
        <f t="shared" si="76"/>
        <v>1.1194679651675459E-2</v>
      </c>
      <c r="T286" s="20">
        <f t="shared" si="76"/>
        <v>6339.8713194174888</v>
      </c>
      <c r="U286" s="20">
        <f t="shared" si="76"/>
        <v>6.3398713194174841</v>
      </c>
      <c r="V286" s="20">
        <f t="shared" si="76"/>
        <v>16.683871893203921</v>
      </c>
      <c r="W286" s="20">
        <f t="shared" si="76"/>
        <v>1.668387189320392E-2</v>
      </c>
      <c r="X286" s="20">
        <f t="shared" si="76"/>
        <v>8.34193594660196E-3</v>
      </c>
    </row>
    <row r="287" spans="1:24" ht="15" customHeight="1" x14ac:dyDescent="0.15">
      <c r="D287" s="14" t="s">
        <v>918</v>
      </c>
      <c r="E287" s="20">
        <f>SUM(E282-E286)</f>
        <v>861626.27784962382</v>
      </c>
      <c r="F287" s="20">
        <f t="shared" ref="F287:X287" si="77">SUM(F282-F286)</f>
        <v>2267.4375732884837</v>
      </c>
      <c r="G287" s="20">
        <f t="shared" si="77"/>
        <v>1133.7187866442418</v>
      </c>
      <c r="H287" s="20">
        <f t="shared" si="77"/>
        <v>86631.021103863997</v>
      </c>
      <c r="I287" s="20">
        <f t="shared" si="77"/>
        <v>227.97637132595787</v>
      </c>
      <c r="J287" s="20">
        <f t="shared" si="77"/>
        <v>113.98818566297894</v>
      </c>
      <c r="K287" s="20">
        <f t="shared" si="77"/>
        <v>52222.317714160476</v>
      </c>
      <c r="L287" s="20">
        <f t="shared" si="77"/>
        <v>137.42715187936969</v>
      </c>
      <c r="M287" s="20">
        <f t="shared" si="77"/>
        <v>68.713575939684844</v>
      </c>
      <c r="N287" s="20">
        <f t="shared" si="77"/>
        <v>33961.031720496132</v>
      </c>
      <c r="O287" s="20">
        <f t="shared" si="77"/>
        <v>89.37113610656877</v>
      </c>
      <c r="P287" s="20">
        <f t="shared" si="77"/>
        <v>44.685568053284385</v>
      </c>
      <c r="Q287" s="20">
        <f t="shared" si="77"/>
        <v>2716.4920434647265</v>
      </c>
      <c r="R287" s="20">
        <f t="shared" si="77"/>
        <v>7.1486632722755967</v>
      </c>
      <c r="S287" s="20">
        <f t="shared" si="77"/>
        <v>3.5743316361377984</v>
      </c>
      <c r="T287" s="20">
        <f t="shared" si="77"/>
        <v>2277230.1286805826</v>
      </c>
      <c r="U287" s="20">
        <f t="shared" si="77"/>
        <v>2277.2301286805828</v>
      </c>
      <c r="V287" s="20">
        <f t="shared" si="77"/>
        <v>5992.710864948901</v>
      </c>
      <c r="W287" s="20">
        <f t="shared" si="77"/>
        <v>5.9927108649489007</v>
      </c>
      <c r="X287" s="20">
        <f t="shared" si="77"/>
        <v>2.9963554324744504</v>
      </c>
    </row>
    <row r="288" spans="1:24" ht="15" customHeight="1" x14ac:dyDescent="0.15">
      <c r="D288" s="14" t="s">
        <v>919</v>
      </c>
      <c r="E288" s="20">
        <f>SUM(E282+E286)</f>
        <v>864885.72215037618</v>
      </c>
      <c r="F288" s="20">
        <f t="shared" ref="F288:X288" si="78">SUM(F282+F286)</f>
        <v>2276.0150582904635</v>
      </c>
      <c r="G288" s="20">
        <f t="shared" si="78"/>
        <v>1138.0075291452317</v>
      </c>
      <c r="H288" s="20">
        <f t="shared" si="78"/>
        <v>86978.978896136003</v>
      </c>
      <c r="I288" s="20">
        <f t="shared" si="78"/>
        <v>228.89204972667369</v>
      </c>
      <c r="J288" s="20">
        <f t="shared" si="78"/>
        <v>114.44602486333685</v>
      </c>
      <c r="K288" s="20">
        <f t="shared" si="78"/>
        <v>52543.682285839524</v>
      </c>
      <c r="L288" s="20">
        <f t="shared" si="78"/>
        <v>138.2728481206303</v>
      </c>
      <c r="M288" s="20">
        <f t="shared" si="78"/>
        <v>69.13642406031515</v>
      </c>
      <c r="N288" s="20">
        <f t="shared" si="78"/>
        <v>34170.968279503868</v>
      </c>
      <c r="O288" s="20">
        <f t="shared" si="78"/>
        <v>89.923600735536496</v>
      </c>
      <c r="P288" s="20">
        <f t="shared" si="78"/>
        <v>44.961800367768248</v>
      </c>
      <c r="Q288" s="20">
        <f t="shared" si="78"/>
        <v>2733.5079565352735</v>
      </c>
      <c r="R288" s="20">
        <f t="shared" si="78"/>
        <v>7.1934419908822989</v>
      </c>
      <c r="S288" s="20">
        <f t="shared" si="78"/>
        <v>3.5967209954411494</v>
      </c>
      <c r="T288" s="20">
        <f t="shared" si="78"/>
        <v>2289909.8713194174</v>
      </c>
      <c r="U288" s="20">
        <f t="shared" si="78"/>
        <v>2289.9098713194176</v>
      </c>
      <c r="V288" s="20">
        <f t="shared" si="78"/>
        <v>6026.078608735309</v>
      </c>
      <c r="W288" s="20">
        <f t="shared" si="78"/>
        <v>6.0260786087353093</v>
      </c>
      <c r="X288" s="20">
        <f t="shared" si="78"/>
        <v>3.0130393043676547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8C1E-B1EE-194A-95A4-00D588467F58}">
  <dimension ref="A1:X230"/>
  <sheetViews>
    <sheetView tabSelected="1" zoomScaleNormal="100" workbookViewId="0">
      <pane ySplit="1" topLeftCell="A2" activePane="bottomLeft" state="frozen"/>
      <selection pane="bottomLeft" activeCell="L224" sqref="L224"/>
    </sheetView>
  </sheetViews>
  <sheetFormatPr baseColWidth="10" defaultColWidth="12.6640625" defaultRowHeight="15" customHeight="1" x14ac:dyDescent="0.15"/>
  <cols>
    <col min="1" max="1" width="60.83203125" style="5" customWidth="1"/>
    <col min="2" max="3" width="15.83203125" style="5" customWidth="1"/>
    <col min="4" max="4" width="30.83203125" style="15" customWidth="1"/>
    <col min="5" max="24" width="15.83203125" style="5" customWidth="1"/>
    <col min="25" max="16384" width="12.6640625" style="5"/>
  </cols>
  <sheetData>
    <row r="1" spans="1:24" s="2" customFormat="1" ht="55" customHeight="1" x14ac:dyDescent="0.2">
      <c r="A1" s="1" t="s">
        <v>4</v>
      </c>
      <c r="B1" s="1" t="s">
        <v>897</v>
      </c>
      <c r="C1" s="1" t="s">
        <v>898</v>
      </c>
      <c r="D1" s="1" t="s">
        <v>5</v>
      </c>
      <c r="E1" s="1" t="s">
        <v>890</v>
      </c>
      <c r="F1" s="1" t="s">
        <v>911</v>
      </c>
      <c r="G1" s="1" t="s">
        <v>912</v>
      </c>
      <c r="H1" s="1" t="s">
        <v>840</v>
      </c>
      <c r="I1" s="1" t="s">
        <v>845</v>
      </c>
      <c r="J1" s="1" t="s">
        <v>905</v>
      </c>
      <c r="K1" s="1" t="s">
        <v>846</v>
      </c>
      <c r="L1" s="1" t="s">
        <v>844</v>
      </c>
      <c r="M1" s="1" t="s">
        <v>906</v>
      </c>
      <c r="N1" s="1" t="s">
        <v>842</v>
      </c>
      <c r="O1" s="1" t="s">
        <v>843</v>
      </c>
      <c r="P1" s="1" t="s">
        <v>907</v>
      </c>
      <c r="Q1" s="1" t="s">
        <v>836</v>
      </c>
      <c r="R1" s="1" t="s">
        <v>837</v>
      </c>
      <c r="S1" s="1" t="s">
        <v>908</v>
      </c>
      <c r="T1" s="1" t="s">
        <v>838</v>
      </c>
      <c r="U1" s="1" t="s">
        <v>899</v>
      </c>
      <c r="V1" s="2" t="s">
        <v>841</v>
      </c>
      <c r="W1" s="2" t="s">
        <v>900</v>
      </c>
      <c r="X1" s="2" t="s">
        <v>913</v>
      </c>
    </row>
    <row r="3" spans="1:24" ht="15" customHeight="1" x14ac:dyDescent="0.2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ht="15" customHeight="1" x14ac:dyDescent="0.2">
      <c r="A4" s="6" t="s">
        <v>847</v>
      </c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4" ht="15" customHeight="1" x14ac:dyDescent="0.15">
      <c r="A5" s="7" t="s">
        <v>6</v>
      </c>
      <c r="B5" s="8">
        <v>5000</v>
      </c>
      <c r="C5" s="8">
        <f>SUM(B5/6/120)</f>
        <v>6.9444444444444446</v>
      </c>
      <c r="D5" s="9" t="s">
        <v>329</v>
      </c>
      <c r="E5" s="8">
        <v>6435</v>
      </c>
      <c r="F5" s="8">
        <f>SUM(E5/4/120)</f>
        <v>13.40625</v>
      </c>
      <c r="G5" s="8">
        <f>SUM(F5/2)</f>
        <v>6.703125</v>
      </c>
      <c r="H5" s="8">
        <v>0</v>
      </c>
      <c r="I5" s="8">
        <f>SUM(H5/4/120)</f>
        <v>0</v>
      </c>
      <c r="J5" s="8">
        <f>SUM(I5/2)</f>
        <v>0</v>
      </c>
      <c r="K5" s="8">
        <v>1125</v>
      </c>
      <c r="L5" s="8">
        <f>SUM(K5/4/120)</f>
        <v>2.34375</v>
      </c>
      <c r="M5" s="8">
        <f>SUM(L5/2)</f>
        <v>1.171875</v>
      </c>
      <c r="N5" s="8">
        <v>215</v>
      </c>
      <c r="O5" s="8">
        <f>SUM(N5/4/120)</f>
        <v>0.44791666666666669</v>
      </c>
      <c r="P5" s="8">
        <f>SUM(O5/2)</f>
        <v>0.22395833333333334</v>
      </c>
      <c r="Q5" s="8">
        <v>133</v>
      </c>
      <c r="R5" s="8">
        <f>SUM(Q5/4/120)</f>
        <v>0.27708333333333335</v>
      </c>
      <c r="S5" s="8">
        <f>SUM(R5/2)</f>
        <v>0.13854166666666667</v>
      </c>
      <c r="T5" s="8">
        <v>132325</v>
      </c>
      <c r="U5" s="8">
        <f>SUM(T5/1000)</f>
        <v>132.32499999999999</v>
      </c>
      <c r="V5" s="5">
        <f>SUM(T5/4/120)</f>
        <v>275.67708333333331</v>
      </c>
      <c r="W5" s="5">
        <f>SUM(V5/1000)</f>
        <v>0.27567708333333329</v>
      </c>
      <c r="X5" s="5">
        <f>SUM(W5/2)</f>
        <v>0.13783854166666665</v>
      </c>
    </row>
    <row r="6" spans="1:24" ht="15" customHeight="1" x14ac:dyDescent="0.15">
      <c r="A6" s="7" t="s">
        <v>8</v>
      </c>
      <c r="B6" s="8">
        <v>3000</v>
      </c>
      <c r="C6" s="8">
        <f t="shared" ref="C6:C67" si="0">SUM(B6/6/120)</f>
        <v>4.166666666666667</v>
      </c>
      <c r="D6" s="9" t="s">
        <v>331</v>
      </c>
      <c r="E6" s="8">
        <v>3762</v>
      </c>
      <c r="F6" s="8">
        <f>SUM(E6/4/120)</f>
        <v>7.8375000000000004</v>
      </c>
      <c r="G6" s="8">
        <f>SUM(F6/2)</f>
        <v>3.9187500000000002</v>
      </c>
      <c r="H6" s="8">
        <v>0</v>
      </c>
      <c r="I6" s="8">
        <f>SUM(H6/4/120)</f>
        <v>0</v>
      </c>
      <c r="J6" s="8">
        <f>SUM(I6/2)</f>
        <v>0</v>
      </c>
      <c r="K6" s="8">
        <v>657</v>
      </c>
      <c r="L6" s="8">
        <f>SUM(K6/4/120)</f>
        <v>1.3687499999999999</v>
      </c>
      <c r="M6" s="8">
        <f>SUM(L6/2)</f>
        <v>0.68437499999999996</v>
      </c>
      <c r="N6" s="8">
        <v>126</v>
      </c>
      <c r="O6" s="8">
        <f>SUM(N6/4/120)</f>
        <v>0.26250000000000001</v>
      </c>
      <c r="P6" s="8">
        <f>SUM(O6/2)</f>
        <v>0.13125000000000001</v>
      </c>
      <c r="Q6" s="8">
        <v>63</v>
      </c>
      <c r="R6" s="8">
        <f>SUM(Q6/4/120)</f>
        <v>0.13125000000000001</v>
      </c>
      <c r="S6" s="8">
        <f>SUM(R6/2)</f>
        <v>6.5625000000000003E-2</v>
      </c>
      <c r="T6" s="8">
        <v>79395</v>
      </c>
      <c r="U6" s="8">
        <f t="shared" ref="U6:U68" si="1">SUM(T6/1000)</f>
        <v>79.394999999999996</v>
      </c>
      <c r="V6" s="5">
        <f>SUM(T6/4/120)</f>
        <v>165.40625</v>
      </c>
      <c r="W6" s="5">
        <f t="shared" ref="W6:W68" si="2">SUM(V6/1000)</f>
        <v>0.16540625</v>
      </c>
      <c r="X6" s="5">
        <f>SUM(W6/2)</f>
        <v>8.2703125000000002E-2</v>
      </c>
    </row>
    <row r="7" spans="1:24" ht="15" customHeight="1" x14ac:dyDescent="0.15">
      <c r="A7" s="7" t="s">
        <v>10</v>
      </c>
      <c r="B7" s="8">
        <v>2500</v>
      </c>
      <c r="C7" s="8">
        <f t="shared" si="0"/>
        <v>3.4722222222222223</v>
      </c>
      <c r="D7" s="9" t="s">
        <v>332</v>
      </c>
      <c r="E7" s="8">
        <v>3363</v>
      </c>
      <c r="F7" s="8">
        <f t="shared" ref="F7:F70" si="3">SUM(E7/4/120)</f>
        <v>7.0062499999999996</v>
      </c>
      <c r="G7" s="8">
        <f t="shared" ref="G7:G70" si="4">SUM(F7/2)</f>
        <v>3.5031249999999998</v>
      </c>
      <c r="H7" s="8">
        <v>0</v>
      </c>
      <c r="I7" s="8">
        <f t="shared" ref="I7:I70" si="5">SUM(H7/4/120)</f>
        <v>0</v>
      </c>
      <c r="J7" s="8">
        <f t="shared" ref="J7:J70" si="6">SUM(I7/2)</f>
        <v>0</v>
      </c>
      <c r="K7" s="8">
        <v>588</v>
      </c>
      <c r="L7" s="8">
        <f t="shared" ref="L7:L70" si="7">SUM(K7/4/120)</f>
        <v>1.2250000000000001</v>
      </c>
      <c r="M7" s="8">
        <f t="shared" ref="M7:M70" si="8">SUM(L7/2)</f>
        <v>0.61250000000000004</v>
      </c>
      <c r="N7" s="8">
        <v>113</v>
      </c>
      <c r="O7" s="8">
        <f t="shared" ref="O7:O70" si="9">SUM(N7/4/120)</f>
        <v>0.23541666666666666</v>
      </c>
      <c r="P7" s="8">
        <f t="shared" ref="P7:P70" si="10">SUM(O7/2)</f>
        <v>0.11770833333333333</v>
      </c>
      <c r="Q7" s="8">
        <v>53</v>
      </c>
      <c r="R7" s="8">
        <f>SUM(Q7/4/120)</f>
        <v>0.11041666666666666</v>
      </c>
      <c r="S7" s="8">
        <f t="shared" ref="S7:S70" si="11">SUM(R7/2)</f>
        <v>5.5208333333333331E-2</v>
      </c>
      <c r="T7" s="8">
        <v>66163</v>
      </c>
      <c r="U7" s="8">
        <f t="shared" si="1"/>
        <v>66.162999999999997</v>
      </c>
      <c r="V7" s="5">
        <f t="shared" ref="V7:V70" si="12">SUM(T7/4/120)</f>
        <v>137.83958333333334</v>
      </c>
      <c r="W7" s="5">
        <f t="shared" si="2"/>
        <v>0.13783958333333335</v>
      </c>
      <c r="X7" s="5">
        <f t="shared" ref="X7:X70" si="13">SUM(W7/2)</f>
        <v>6.8919791666666674E-2</v>
      </c>
    </row>
    <row r="8" spans="1:24" s="12" customFormat="1" ht="15" customHeight="1" x14ac:dyDescent="0.2">
      <c r="A8" s="10"/>
      <c r="B8" s="10">
        <f>SUM(B5:B7)</f>
        <v>10500</v>
      </c>
      <c r="C8" s="7"/>
      <c r="D8" s="11" t="s">
        <v>11</v>
      </c>
      <c r="E8" s="7">
        <v>13560</v>
      </c>
      <c r="F8" s="7">
        <f t="shared" si="3"/>
        <v>28.25</v>
      </c>
      <c r="G8" s="7">
        <f t="shared" si="4"/>
        <v>14.125</v>
      </c>
      <c r="H8" s="7">
        <v>0</v>
      </c>
      <c r="I8" s="7">
        <f t="shared" si="5"/>
        <v>0</v>
      </c>
      <c r="J8" s="7">
        <f t="shared" si="6"/>
        <v>0</v>
      </c>
      <c r="K8" s="7">
        <v>2370</v>
      </c>
      <c r="L8" s="7">
        <f t="shared" si="7"/>
        <v>4.9375</v>
      </c>
      <c r="M8" s="7">
        <f t="shared" si="8"/>
        <v>2.46875</v>
      </c>
      <c r="N8" s="7">
        <v>454</v>
      </c>
      <c r="O8" s="7">
        <f t="shared" si="9"/>
        <v>0.9458333333333333</v>
      </c>
      <c r="P8" s="7">
        <f t="shared" si="10"/>
        <v>0.47291666666666665</v>
      </c>
      <c r="Q8" s="7">
        <v>249</v>
      </c>
      <c r="R8" s="7">
        <f>SUM(Q8/4/120)</f>
        <v>0.51875000000000004</v>
      </c>
      <c r="S8" s="7">
        <f t="shared" si="11"/>
        <v>0.25937500000000002</v>
      </c>
      <c r="T8" s="7">
        <v>277883</v>
      </c>
      <c r="U8" s="7">
        <f t="shared" si="1"/>
        <v>277.88299999999998</v>
      </c>
      <c r="V8" s="12">
        <f t="shared" si="12"/>
        <v>578.92291666666665</v>
      </c>
      <c r="W8" s="12">
        <f t="shared" si="2"/>
        <v>0.57892291666666662</v>
      </c>
      <c r="X8" s="12">
        <f t="shared" si="13"/>
        <v>0.28946145833333331</v>
      </c>
    </row>
    <row r="9" spans="1:24" ht="15" customHeight="1" x14ac:dyDescent="0.2">
      <c r="A9" s="6" t="s">
        <v>848</v>
      </c>
      <c r="B9" s="3"/>
      <c r="C9" s="8"/>
      <c r="D9" s="4"/>
      <c r="E9" s="3"/>
      <c r="F9" s="8"/>
      <c r="G9" s="8"/>
      <c r="H9" s="3"/>
      <c r="I9" s="8"/>
      <c r="J9" s="8"/>
      <c r="K9" s="3"/>
      <c r="L9" s="8"/>
      <c r="M9" s="8"/>
      <c r="N9" s="3"/>
      <c r="O9" s="8"/>
      <c r="P9" s="8"/>
      <c r="Q9" s="3"/>
      <c r="R9" s="8"/>
      <c r="S9" s="8"/>
      <c r="T9" s="3"/>
      <c r="U9" s="8"/>
    </row>
    <row r="10" spans="1:24" s="12" customFormat="1" ht="15" customHeight="1" x14ac:dyDescent="0.2">
      <c r="A10" s="10"/>
      <c r="B10" s="10"/>
      <c r="C10" s="7"/>
      <c r="D10" s="11" t="s">
        <v>11</v>
      </c>
      <c r="E10" s="10">
        <v>0</v>
      </c>
      <c r="F10" s="7">
        <f t="shared" si="3"/>
        <v>0</v>
      </c>
      <c r="G10" s="7">
        <f t="shared" si="4"/>
        <v>0</v>
      </c>
      <c r="H10" s="10">
        <v>0</v>
      </c>
      <c r="I10" s="7">
        <f t="shared" si="5"/>
        <v>0</v>
      </c>
      <c r="J10" s="7">
        <f t="shared" si="6"/>
        <v>0</v>
      </c>
      <c r="K10" s="10">
        <v>0</v>
      </c>
      <c r="L10" s="7">
        <f t="shared" si="7"/>
        <v>0</v>
      </c>
      <c r="M10" s="7">
        <f t="shared" si="8"/>
        <v>0</v>
      </c>
      <c r="N10" s="10">
        <v>0</v>
      </c>
      <c r="O10" s="7">
        <f t="shared" si="9"/>
        <v>0</v>
      </c>
      <c r="P10" s="7">
        <f t="shared" si="10"/>
        <v>0</v>
      </c>
      <c r="Q10" s="10">
        <v>0</v>
      </c>
      <c r="R10" s="7">
        <f>SUM(Q10/4/120)</f>
        <v>0</v>
      </c>
      <c r="S10" s="7">
        <f t="shared" si="11"/>
        <v>0</v>
      </c>
      <c r="T10" s="10">
        <v>0</v>
      </c>
      <c r="U10" s="7">
        <f t="shared" si="1"/>
        <v>0</v>
      </c>
      <c r="V10" s="12">
        <f t="shared" si="12"/>
        <v>0</v>
      </c>
      <c r="W10" s="12">
        <f t="shared" si="2"/>
        <v>0</v>
      </c>
      <c r="X10" s="12">
        <f t="shared" si="13"/>
        <v>0</v>
      </c>
    </row>
    <row r="11" spans="1:24" ht="15" customHeight="1" x14ac:dyDescent="0.2">
      <c r="A11" s="6" t="s">
        <v>849</v>
      </c>
      <c r="B11" s="3"/>
      <c r="C11" s="8"/>
      <c r="D11" s="4"/>
      <c r="E11" s="3"/>
      <c r="F11" s="8"/>
      <c r="G11" s="8"/>
      <c r="H11" s="3"/>
      <c r="I11" s="8"/>
      <c r="J11" s="8"/>
      <c r="K11" s="3"/>
      <c r="L11" s="8"/>
      <c r="M11" s="8"/>
      <c r="N11" s="3"/>
      <c r="O11" s="8"/>
      <c r="P11" s="8"/>
      <c r="Q11" s="3"/>
      <c r="R11" s="8"/>
      <c r="S11" s="8"/>
      <c r="T11" s="3"/>
      <c r="U11" s="8"/>
    </row>
    <row r="12" spans="1:24" s="12" customFormat="1" ht="15" customHeight="1" x14ac:dyDescent="0.2">
      <c r="A12" s="10"/>
      <c r="B12" s="10"/>
      <c r="C12" s="7"/>
      <c r="D12" s="11" t="s">
        <v>11</v>
      </c>
      <c r="E12" s="10">
        <v>0</v>
      </c>
      <c r="F12" s="7">
        <f t="shared" si="3"/>
        <v>0</v>
      </c>
      <c r="G12" s="7">
        <f t="shared" si="4"/>
        <v>0</v>
      </c>
      <c r="H12" s="10">
        <v>0</v>
      </c>
      <c r="I12" s="7">
        <f t="shared" si="5"/>
        <v>0</v>
      </c>
      <c r="J12" s="7">
        <f t="shared" si="6"/>
        <v>0</v>
      </c>
      <c r="K12" s="10">
        <v>0</v>
      </c>
      <c r="L12" s="7">
        <f t="shared" si="7"/>
        <v>0</v>
      </c>
      <c r="M12" s="7">
        <f t="shared" si="8"/>
        <v>0</v>
      </c>
      <c r="N12" s="10">
        <v>0</v>
      </c>
      <c r="O12" s="7">
        <f t="shared" si="9"/>
        <v>0</v>
      </c>
      <c r="P12" s="7">
        <f t="shared" si="10"/>
        <v>0</v>
      </c>
      <c r="Q12" s="10">
        <v>0</v>
      </c>
      <c r="R12" s="7">
        <f>SUM(Q12/4/120)</f>
        <v>0</v>
      </c>
      <c r="S12" s="7">
        <f t="shared" si="11"/>
        <v>0</v>
      </c>
      <c r="T12" s="10">
        <v>0</v>
      </c>
      <c r="U12" s="7">
        <f t="shared" si="1"/>
        <v>0</v>
      </c>
      <c r="V12" s="12">
        <f t="shared" si="12"/>
        <v>0</v>
      </c>
      <c r="W12" s="12">
        <f t="shared" si="2"/>
        <v>0</v>
      </c>
      <c r="X12" s="12">
        <f t="shared" si="13"/>
        <v>0</v>
      </c>
    </row>
    <row r="13" spans="1:24" ht="15" customHeight="1" x14ac:dyDescent="0.2">
      <c r="A13" s="6" t="s">
        <v>850</v>
      </c>
      <c r="B13" s="3"/>
      <c r="C13" s="8"/>
      <c r="D13" s="4"/>
      <c r="E13" s="3"/>
      <c r="F13" s="8"/>
      <c r="G13" s="8"/>
      <c r="H13" s="3"/>
      <c r="I13" s="8"/>
      <c r="J13" s="8"/>
      <c r="K13" s="3"/>
      <c r="L13" s="8"/>
      <c r="M13" s="8"/>
      <c r="N13" s="3"/>
      <c r="O13" s="8"/>
      <c r="P13" s="8"/>
      <c r="Q13" s="3"/>
      <c r="R13" s="8"/>
      <c r="S13" s="8"/>
      <c r="T13" s="3"/>
      <c r="U13" s="8"/>
    </row>
    <row r="14" spans="1:24" s="12" customFormat="1" ht="15" customHeight="1" x14ac:dyDescent="0.2">
      <c r="A14" s="10"/>
      <c r="B14" s="10"/>
      <c r="C14" s="7"/>
      <c r="D14" s="11" t="s">
        <v>11</v>
      </c>
      <c r="E14" s="10">
        <v>0</v>
      </c>
      <c r="F14" s="7">
        <f t="shared" si="3"/>
        <v>0</v>
      </c>
      <c r="G14" s="7">
        <f t="shared" si="4"/>
        <v>0</v>
      </c>
      <c r="H14" s="10">
        <v>0</v>
      </c>
      <c r="I14" s="7">
        <f t="shared" si="5"/>
        <v>0</v>
      </c>
      <c r="J14" s="7">
        <f t="shared" si="6"/>
        <v>0</v>
      </c>
      <c r="K14" s="10">
        <v>0</v>
      </c>
      <c r="L14" s="7">
        <f t="shared" si="7"/>
        <v>0</v>
      </c>
      <c r="M14" s="7">
        <f t="shared" si="8"/>
        <v>0</v>
      </c>
      <c r="N14" s="10">
        <v>0</v>
      </c>
      <c r="O14" s="7">
        <f t="shared" si="9"/>
        <v>0</v>
      </c>
      <c r="P14" s="7">
        <f t="shared" si="10"/>
        <v>0</v>
      </c>
      <c r="Q14" s="10">
        <v>0</v>
      </c>
      <c r="R14" s="7">
        <f>SUM(Q14/4/120)</f>
        <v>0</v>
      </c>
      <c r="S14" s="7">
        <f t="shared" si="11"/>
        <v>0</v>
      </c>
      <c r="T14" s="10">
        <v>0</v>
      </c>
      <c r="U14" s="7">
        <f t="shared" si="1"/>
        <v>0</v>
      </c>
      <c r="V14" s="12">
        <f t="shared" si="12"/>
        <v>0</v>
      </c>
      <c r="W14" s="12">
        <f t="shared" si="2"/>
        <v>0</v>
      </c>
      <c r="X14" s="12">
        <f t="shared" si="13"/>
        <v>0</v>
      </c>
    </row>
    <row r="15" spans="1:24" ht="15" customHeight="1" x14ac:dyDescent="0.2">
      <c r="A15" s="6" t="s">
        <v>851</v>
      </c>
      <c r="B15" s="3"/>
      <c r="C15" s="8"/>
      <c r="D15" s="4"/>
      <c r="E15" s="3"/>
      <c r="F15" s="8"/>
      <c r="G15" s="8"/>
      <c r="H15" s="3"/>
      <c r="I15" s="8"/>
      <c r="J15" s="8"/>
      <c r="K15" s="3"/>
      <c r="L15" s="8"/>
      <c r="M15" s="8"/>
      <c r="N15" s="3"/>
      <c r="O15" s="8"/>
      <c r="P15" s="8"/>
      <c r="Q15" s="3"/>
      <c r="R15" s="8"/>
      <c r="S15" s="8"/>
      <c r="T15" s="3"/>
      <c r="U15" s="8"/>
    </row>
    <row r="16" spans="1:24" ht="15" customHeight="1" x14ac:dyDescent="0.15">
      <c r="A16" s="7" t="s">
        <v>164</v>
      </c>
      <c r="B16" s="8">
        <v>2000</v>
      </c>
      <c r="C16" s="8">
        <f t="shared" si="0"/>
        <v>2.7777777777777777</v>
      </c>
      <c r="D16" s="9" t="s">
        <v>394</v>
      </c>
      <c r="E16" s="8">
        <v>8311</v>
      </c>
      <c r="F16" s="8">
        <f t="shared" si="3"/>
        <v>17.314583333333335</v>
      </c>
      <c r="G16" s="8">
        <f t="shared" si="4"/>
        <v>8.6572916666666675</v>
      </c>
      <c r="H16" s="8">
        <v>17.2</v>
      </c>
      <c r="I16" s="8">
        <f t="shared" si="5"/>
        <v>3.5833333333333335E-2</v>
      </c>
      <c r="J16" s="8">
        <f t="shared" si="6"/>
        <v>1.7916666666666668E-2</v>
      </c>
      <c r="K16" s="8">
        <v>724</v>
      </c>
      <c r="L16" s="8">
        <f t="shared" si="7"/>
        <v>1.5083333333333333</v>
      </c>
      <c r="M16" s="8">
        <f t="shared" si="8"/>
        <v>0.75416666666666665</v>
      </c>
      <c r="N16" s="8">
        <v>594</v>
      </c>
      <c r="O16" s="8">
        <f t="shared" si="9"/>
        <v>1.2375</v>
      </c>
      <c r="P16" s="8">
        <f t="shared" si="10"/>
        <v>0.61875000000000002</v>
      </c>
      <c r="Q16" s="8">
        <v>30.7</v>
      </c>
      <c r="R16" s="8">
        <f>SUM(Q16/4/120)</f>
        <v>6.3958333333333325E-2</v>
      </c>
      <c r="S16" s="8">
        <f t="shared" si="11"/>
        <v>3.1979166666666663E-2</v>
      </c>
      <c r="T16" s="8">
        <v>20400</v>
      </c>
      <c r="U16" s="8">
        <f t="shared" si="1"/>
        <v>20.399999999999999</v>
      </c>
      <c r="V16" s="5">
        <f t="shared" si="12"/>
        <v>42.5</v>
      </c>
      <c r="W16" s="5">
        <f t="shared" si="2"/>
        <v>4.2500000000000003E-2</v>
      </c>
      <c r="X16" s="5">
        <f t="shared" si="13"/>
        <v>2.1250000000000002E-2</v>
      </c>
    </row>
    <row r="17" spans="1:24" ht="15" customHeight="1" x14ac:dyDescent="0.15">
      <c r="A17" s="7" t="s">
        <v>165</v>
      </c>
      <c r="B17" s="8">
        <v>2000</v>
      </c>
      <c r="C17" s="8">
        <f t="shared" si="0"/>
        <v>2.7777777777777777</v>
      </c>
      <c r="D17" s="9" t="s">
        <v>395</v>
      </c>
      <c r="E17" s="8">
        <v>8322</v>
      </c>
      <c r="F17" s="8">
        <f t="shared" si="3"/>
        <v>17.337499999999999</v>
      </c>
      <c r="G17" s="8">
        <f t="shared" si="4"/>
        <v>8.6687499999999993</v>
      </c>
      <c r="H17" s="8">
        <v>2</v>
      </c>
      <c r="I17" s="8">
        <f t="shared" si="5"/>
        <v>4.1666666666666666E-3</v>
      </c>
      <c r="J17" s="8">
        <f t="shared" si="6"/>
        <v>2.0833333333333333E-3</v>
      </c>
      <c r="K17" s="8">
        <v>508</v>
      </c>
      <c r="L17" s="8">
        <f t="shared" si="7"/>
        <v>1.0583333333333333</v>
      </c>
      <c r="M17" s="8">
        <f t="shared" si="8"/>
        <v>0.52916666666666667</v>
      </c>
      <c r="N17" s="8">
        <v>698</v>
      </c>
      <c r="O17" s="8">
        <f t="shared" si="9"/>
        <v>1.4541666666666666</v>
      </c>
      <c r="P17" s="8">
        <f t="shared" si="10"/>
        <v>0.7270833333333333</v>
      </c>
      <c r="Q17" s="8">
        <v>17.7</v>
      </c>
      <c r="R17" s="8">
        <f>SUM(Q17/4/120)</f>
        <v>3.6874999999999998E-2</v>
      </c>
      <c r="S17" s="8">
        <f t="shared" si="11"/>
        <v>1.8437499999999999E-2</v>
      </c>
      <c r="T17" s="8">
        <v>10120</v>
      </c>
      <c r="U17" s="8">
        <f t="shared" si="1"/>
        <v>10.119999999999999</v>
      </c>
      <c r="V17" s="5">
        <f t="shared" si="12"/>
        <v>21.083333333333332</v>
      </c>
      <c r="W17" s="5">
        <f t="shared" si="2"/>
        <v>2.1083333333333332E-2</v>
      </c>
      <c r="X17" s="5">
        <f t="shared" si="13"/>
        <v>1.0541666666666666E-2</v>
      </c>
    </row>
    <row r="18" spans="1:24" ht="15" customHeight="1" x14ac:dyDescent="0.15">
      <c r="A18" s="7" t="s">
        <v>166</v>
      </c>
      <c r="B18" s="8">
        <v>200</v>
      </c>
      <c r="C18" s="8">
        <f t="shared" si="0"/>
        <v>0.27777777777777779</v>
      </c>
      <c r="D18" s="9" t="s">
        <v>396</v>
      </c>
      <c r="E18" s="8">
        <v>500</v>
      </c>
      <c r="F18" s="8">
        <f t="shared" si="3"/>
        <v>1.0416666666666667</v>
      </c>
      <c r="G18" s="8">
        <f t="shared" si="4"/>
        <v>0.52083333333333337</v>
      </c>
      <c r="H18" s="8">
        <v>2.9</v>
      </c>
      <c r="I18" s="8">
        <f t="shared" si="5"/>
        <v>6.0416666666666665E-3</v>
      </c>
      <c r="J18" s="8">
        <f t="shared" si="6"/>
        <v>3.0208333333333333E-3</v>
      </c>
      <c r="K18" s="8">
        <v>31.2</v>
      </c>
      <c r="L18" s="8">
        <f t="shared" si="7"/>
        <v>6.5000000000000002E-2</v>
      </c>
      <c r="M18" s="8">
        <f t="shared" si="8"/>
        <v>3.2500000000000001E-2</v>
      </c>
      <c r="N18" s="8">
        <v>40</v>
      </c>
      <c r="O18" s="8">
        <f t="shared" si="9"/>
        <v>8.3333333333333329E-2</v>
      </c>
      <c r="P18" s="8">
        <f t="shared" si="10"/>
        <v>4.1666666666666664E-2</v>
      </c>
      <c r="Q18" s="8">
        <v>1.6</v>
      </c>
      <c r="R18" s="8">
        <f>SUM(Q18/4/120)</f>
        <v>3.3333333333333335E-3</v>
      </c>
      <c r="S18" s="8">
        <f t="shared" si="11"/>
        <v>1.6666666666666668E-3</v>
      </c>
      <c r="T18" s="8">
        <v>1882</v>
      </c>
      <c r="U18" s="8">
        <f t="shared" si="1"/>
        <v>1.8819999999999999</v>
      </c>
      <c r="V18" s="5">
        <f t="shared" si="12"/>
        <v>3.9208333333333334</v>
      </c>
      <c r="W18" s="5">
        <f t="shared" si="2"/>
        <v>3.9208333333333335E-3</v>
      </c>
      <c r="X18" s="5">
        <f t="shared" si="13"/>
        <v>1.9604166666666667E-3</v>
      </c>
    </row>
    <row r="19" spans="1:24" ht="15" customHeight="1" x14ac:dyDescent="0.15">
      <c r="A19" s="7" t="s">
        <v>161</v>
      </c>
      <c r="B19" s="8">
        <v>675</v>
      </c>
      <c r="C19" s="8">
        <f t="shared" si="0"/>
        <v>0.9375</v>
      </c>
      <c r="D19" s="9" t="s">
        <v>301</v>
      </c>
      <c r="E19" s="8">
        <v>2117</v>
      </c>
      <c r="F19" s="8">
        <f t="shared" si="3"/>
        <v>4.4104166666666664</v>
      </c>
      <c r="G19" s="8">
        <f t="shared" si="4"/>
        <v>2.2052083333333332</v>
      </c>
      <c r="H19" s="8">
        <v>11</v>
      </c>
      <c r="I19" s="8">
        <f t="shared" si="5"/>
        <v>2.2916666666666665E-2</v>
      </c>
      <c r="J19" s="8">
        <f t="shared" si="6"/>
        <v>1.1458333333333333E-2</v>
      </c>
      <c r="K19" s="8">
        <v>161</v>
      </c>
      <c r="L19" s="8">
        <f t="shared" si="7"/>
        <v>0.33541666666666664</v>
      </c>
      <c r="M19" s="8">
        <f t="shared" si="8"/>
        <v>0.16770833333333332</v>
      </c>
      <c r="N19" s="8">
        <v>159</v>
      </c>
      <c r="O19" s="8">
        <f t="shared" si="9"/>
        <v>0.33124999999999999</v>
      </c>
      <c r="P19" s="8">
        <f t="shared" si="10"/>
        <v>0.16562499999999999</v>
      </c>
      <c r="Q19" s="8">
        <v>10.1</v>
      </c>
      <c r="R19" s="8">
        <f>SUM(Q19/4/120)</f>
        <v>2.1041666666666667E-2</v>
      </c>
      <c r="S19" s="8">
        <f t="shared" si="11"/>
        <v>1.0520833333333333E-2</v>
      </c>
      <c r="T19" s="8">
        <v>6352</v>
      </c>
      <c r="U19" s="8">
        <f t="shared" si="1"/>
        <v>6.3520000000000003</v>
      </c>
      <c r="V19" s="5">
        <f t="shared" si="12"/>
        <v>13.233333333333333</v>
      </c>
      <c r="W19" s="5">
        <f t="shared" si="2"/>
        <v>1.3233333333333333E-2</v>
      </c>
      <c r="X19" s="5">
        <f t="shared" si="13"/>
        <v>6.6166666666666665E-3</v>
      </c>
    </row>
    <row r="20" spans="1:24" s="12" customFormat="1" ht="15" customHeight="1" x14ac:dyDescent="0.2">
      <c r="A20" s="10"/>
      <c r="B20" s="10"/>
      <c r="C20" s="7"/>
      <c r="D20" s="11" t="s">
        <v>11</v>
      </c>
      <c r="E20" s="7">
        <v>19250</v>
      </c>
      <c r="F20" s="7">
        <f t="shared" si="3"/>
        <v>40.104166666666664</v>
      </c>
      <c r="G20" s="7">
        <f t="shared" si="4"/>
        <v>20.052083333333332</v>
      </c>
      <c r="H20" s="7">
        <v>33.1</v>
      </c>
      <c r="I20" s="7">
        <f t="shared" si="5"/>
        <v>6.895833333333333E-2</v>
      </c>
      <c r="J20" s="7">
        <f t="shared" si="6"/>
        <v>3.4479166666666665E-2</v>
      </c>
      <c r="K20" s="7">
        <v>1425</v>
      </c>
      <c r="L20" s="7">
        <f t="shared" si="7"/>
        <v>2.96875</v>
      </c>
      <c r="M20" s="7">
        <f t="shared" si="8"/>
        <v>1.484375</v>
      </c>
      <c r="N20" s="7">
        <v>1491</v>
      </c>
      <c r="O20" s="7">
        <f t="shared" si="9"/>
        <v>3.1062500000000002</v>
      </c>
      <c r="P20" s="7">
        <f t="shared" si="10"/>
        <v>1.5531250000000001</v>
      </c>
      <c r="Q20" s="7">
        <v>60</v>
      </c>
      <c r="R20" s="7">
        <f>SUM(Q20/4/120)</f>
        <v>0.125</v>
      </c>
      <c r="S20" s="7">
        <f t="shared" si="11"/>
        <v>6.25E-2</v>
      </c>
      <c r="T20" s="7">
        <v>38754</v>
      </c>
      <c r="U20" s="7">
        <f t="shared" si="1"/>
        <v>38.753999999999998</v>
      </c>
      <c r="V20" s="12">
        <f t="shared" si="12"/>
        <v>80.737499999999997</v>
      </c>
      <c r="W20" s="12">
        <f t="shared" si="2"/>
        <v>8.0737500000000004E-2</v>
      </c>
      <c r="X20" s="12">
        <f t="shared" si="13"/>
        <v>4.0368750000000002E-2</v>
      </c>
    </row>
    <row r="21" spans="1:24" ht="15" customHeight="1" x14ac:dyDescent="0.2">
      <c r="A21" s="6" t="s">
        <v>852</v>
      </c>
      <c r="B21" s="3"/>
      <c r="C21" s="8"/>
      <c r="D21" s="4"/>
      <c r="E21" s="3"/>
      <c r="F21" s="8"/>
      <c r="G21" s="8"/>
      <c r="H21" s="3"/>
      <c r="I21" s="8"/>
      <c r="J21" s="8"/>
      <c r="K21" s="3"/>
      <c r="L21" s="8"/>
      <c r="M21" s="8"/>
      <c r="N21" s="3"/>
      <c r="O21" s="8"/>
      <c r="P21" s="8"/>
      <c r="Q21" s="3"/>
      <c r="R21" s="8"/>
      <c r="S21" s="8"/>
      <c r="T21" s="3"/>
      <c r="U21" s="8"/>
    </row>
    <row r="22" spans="1:24" ht="15" customHeight="1" x14ac:dyDescent="0.15">
      <c r="A22" s="7" t="s">
        <v>7</v>
      </c>
      <c r="B22" s="8">
        <v>300</v>
      </c>
      <c r="C22" s="8">
        <f t="shared" si="0"/>
        <v>0.41666666666666669</v>
      </c>
      <c r="D22" s="9" t="s">
        <v>330</v>
      </c>
      <c r="E22" s="8">
        <v>322</v>
      </c>
      <c r="F22" s="8">
        <f t="shared" si="3"/>
        <v>0.67083333333333328</v>
      </c>
      <c r="G22" s="8">
        <f t="shared" si="4"/>
        <v>0.33541666666666664</v>
      </c>
      <c r="H22" s="8">
        <v>3</v>
      </c>
      <c r="I22" s="8">
        <f t="shared" si="5"/>
        <v>6.2500000000000003E-3</v>
      </c>
      <c r="J22" s="8">
        <f t="shared" si="6"/>
        <v>3.1250000000000002E-3</v>
      </c>
      <c r="K22" s="8">
        <v>55</v>
      </c>
      <c r="L22" s="8">
        <f t="shared" si="7"/>
        <v>0.11458333333333333</v>
      </c>
      <c r="M22" s="8">
        <f t="shared" si="8"/>
        <v>5.7291666666666664E-2</v>
      </c>
      <c r="N22" s="8">
        <v>9.9</v>
      </c>
      <c r="O22" s="8">
        <f t="shared" si="9"/>
        <v>2.0625000000000001E-2</v>
      </c>
      <c r="P22" s="8">
        <f t="shared" si="10"/>
        <v>1.03125E-2</v>
      </c>
      <c r="Q22" s="8">
        <v>1.5</v>
      </c>
      <c r="R22" s="8">
        <f>SUM(Q22/4/120)</f>
        <v>3.1250000000000002E-3</v>
      </c>
      <c r="S22" s="8">
        <f t="shared" si="11"/>
        <v>1.5625000000000001E-3</v>
      </c>
      <c r="T22" s="8">
        <v>1835</v>
      </c>
      <c r="U22" s="8">
        <f t="shared" si="1"/>
        <v>1.835</v>
      </c>
      <c r="V22" s="5">
        <f t="shared" si="12"/>
        <v>3.8229166666666665</v>
      </c>
      <c r="W22" s="5">
        <f t="shared" si="2"/>
        <v>3.8229166666666663E-3</v>
      </c>
      <c r="X22" s="5">
        <f t="shared" si="13"/>
        <v>1.9114583333333332E-3</v>
      </c>
    </row>
    <row r="23" spans="1:24" s="12" customFormat="1" ht="15" customHeight="1" x14ac:dyDescent="0.2">
      <c r="A23" s="10"/>
      <c r="B23" s="10"/>
      <c r="C23" s="7"/>
      <c r="D23" s="11" t="s">
        <v>11</v>
      </c>
      <c r="E23" s="7">
        <v>322</v>
      </c>
      <c r="F23" s="7">
        <f t="shared" si="3"/>
        <v>0.67083333333333328</v>
      </c>
      <c r="G23" s="7">
        <f t="shared" si="4"/>
        <v>0.33541666666666664</v>
      </c>
      <c r="H23" s="7">
        <v>3</v>
      </c>
      <c r="I23" s="7">
        <f t="shared" si="5"/>
        <v>6.2500000000000003E-3</v>
      </c>
      <c r="J23" s="7">
        <f t="shared" si="6"/>
        <v>3.1250000000000002E-3</v>
      </c>
      <c r="K23" s="7">
        <v>55</v>
      </c>
      <c r="L23" s="7">
        <f t="shared" si="7"/>
        <v>0.11458333333333333</v>
      </c>
      <c r="M23" s="7">
        <f t="shared" si="8"/>
        <v>5.7291666666666664E-2</v>
      </c>
      <c r="N23" s="7">
        <v>9.9</v>
      </c>
      <c r="O23" s="7">
        <f t="shared" si="9"/>
        <v>2.0625000000000001E-2</v>
      </c>
      <c r="P23" s="7">
        <f t="shared" si="10"/>
        <v>1.03125E-2</v>
      </c>
      <c r="Q23" s="7">
        <v>1.5</v>
      </c>
      <c r="R23" s="7">
        <f>SUM(Q23/4/120)</f>
        <v>3.1250000000000002E-3</v>
      </c>
      <c r="S23" s="7">
        <f t="shared" si="11"/>
        <v>1.5625000000000001E-3</v>
      </c>
      <c r="T23" s="7">
        <v>1835</v>
      </c>
      <c r="U23" s="7">
        <f t="shared" si="1"/>
        <v>1.835</v>
      </c>
      <c r="V23" s="12">
        <f t="shared" si="12"/>
        <v>3.8229166666666665</v>
      </c>
      <c r="W23" s="12">
        <f t="shared" si="2"/>
        <v>3.8229166666666663E-3</v>
      </c>
      <c r="X23" s="12">
        <f t="shared" si="13"/>
        <v>1.9114583333333332E-3</v>
      </c>
    </row>
    <row r="24" spans="1:24" ht="15" customHeight="1" x14ac:dyDescent="0.2">
      <c r="A24" s="6" t="s">
        <v>853</v>
      </c>
      <c r="B24" s="3"/>
      <c r="C24" s="8"/>
      <c r="D24" s="4"/>
      <c r="E24" s="3"/>
      <c r="F24" s="8"/>
      <c r="G24" s="8"/>
      <c r="H24" s="3"/>
      <c r="I24" s="8"/>
      <c r="J24" s="8"/>
      <c r="K24" s="3"/>
      <c r="L24" s="8"/>
      <c r="M24" s="8"/>
      <c r="N24" s="3"/>
      <c r="O24" s="8"/>
      <c r="P24" s="8"/>
      <c r="Q24" s="3"/>
      <c r="R24" s="8"/>
      <c r="S24" s="8"/>
      <c r="T24" s="3"/>
      <c r="U24" s="8"/>
    </row>
    <row r="25" spans="1:24" ht="15" customHeight="1" x14ac:dyDescent="0.15">
      <c r="A25" s="7" t="s">
        <v>23</v>
      </c>
      <c r="B25" s="8">
        <v>100</v>
      </c>
      <c r="C25" s="8">
        <f t="shared" si="0"/>
        <v>0.1388888888888889</v>
      </c>
      <c r="D25" s="9" t="s">
        <v>235</v>
      </c>
      <c r="E25" s="8">
        <v>15</v>
      </c>
      <c r="F25" s="8">
        <f t="shared" si="3"/>
        <v>3.125E-2</v>
      </c>
      <c r="G25" s="8">
        <f t="shared" si="4"/>
        <v>1.5625E-2</v>
      </c>
      <c r="H25" s="8">
        <v>0.4</v>
      </c>
      <c r="I25" s="8">
        <f t="shared" si="5"/>
        <v>8.3333333333333339E-4</v>
      </c>
      <c r="J25" s="8">
        <f t="shared" si="6"/>
        <v>4.1666666666666669E-4</v>
      </c>
      <c r="K25" s="8">
        <v>2</v>
      </c>
      <c r="L25" s="8">
        <f t="shared" si="7"/>
        <v>4.1666666666666666E-3</v>
      </c>
      <c r="M25" s="8">
        <f t="shared" si="8"/>
        <v>2.0833333333333333E-3</v>
      </c>
      <c r="N25" s="8">
        <v>0.6</v>
      </c>
      <c r="O25" s="8">
        <f t="shared" si="9"/>
        <v>1.25E-3</v>
      </c>
      <c r="P25" s="8">
        <f t="shared" si="10"/>
        <v>6.2500000000000001E-4</v>
      </c>
      <c r="Q25" s="8">
        <v>0.69030000000000002</v>
      </c>
      <c r="R25" s="8">
        <f t="shared" ref="R25:R31" si="14">SUM(Q25/4/120)</f>
        <v>1.438125E-3</v>
      </c>
      <c r="S25" s="8">
        <f t="shared" si="11"/>
        <v>7.1906249999999998E-4</v>
      </c>
      <c r="T25" s="8">
        <v>0</v>
      </c>
      <c r="U25" s="8">
        <f t="shared" si="1"/>
        <v>0</v>
      </c>
      <c r="V25" s="5">
        <f t="shared" si="12"/>
        <v>0</v>
      </c>
      <c r="W25" s="5">
        <f t="shared" si="2"/>
        <v>0</v>
      </c>
      <c r="X25" s="5">
        <f t="shared" si="13"/>
        <v>0</v>
      </c>
    </row>
    <row r="26" spans="1:24" ht="15" customHeight="1" x14ac:dyDescent="0.15">
      <c r="A26" s="7" t="s">
        <v>25</v>
      </c>
      <c r="B26" s="8">
        <v>1000</v>
      </c>
      <c r="C26" s="8">
        <f t="shared" si="0"/>
        <v>1.3888888888888888</v>
      </c>
      <c r="D26" s="9" t="s">
        <v>338</v>
      </c>
      <c r="E26" s="8">
        <v>1086</v>
      </c>
      <c r="F26" s="8">
        <f t="shared" si="3"/>
        <v>2.2625000000000002</v>
      </c>
      <c r="G26" s="8">
        <f t="shared" si="4"/>
        <v>1.1312500000000001</v>
      </c>
      <c r="H26" s="8">
        <v>0</v>
      </c>
      <c r="I26" s="8">
        <f t="shared" si="5"/>
        <v>0</v>
      </c>
      <c r="J26" s="8">
        <f t="shared" si="6"/>
        <v>0</v>
      </c>
      <c r="K26" s="8">
        <v>249</v>
      </c>
      <c r="L26" s="8">
        <f t="shared" si="7"/>
        <v>0.51875000000000004</v>
      </c>
      <c r="M26" s="8">
        <f t="shared" si="8"/>
        <v>0.25937500000000002</v>
      </c>
      <c r="N26" s="8">
        <v>10</v>
      </c>
      <c r="O26" s="8">
        <f t="shared" si="9"/>
        <v>2.0833333333333332E-2</v>
      </c>
      <c r="P26" s="8">
        <f t="shared" si="10"/>
        <v>1.0416666666666666E-2</v>
      </c>
      <c r="Q26" s="8">
        <v>2.1</v>
      </c>
      <c r="R26" s="8">
        <f t="shared" si="14"/>
        <v>4.3750000000000004E-3</v>
      </c>
      <c r="S26" s="8">
        <f t="shared" si="11"/>
        <v>2.1875000000000002E-3</v>
      </c>
      <c r="T26" s="8">
        <v>0</v>
      </c>
      <c r="U26" s="8">
        <f t="shared" si="1"/>
        <v>0</v>
      </c>
      <c r="V26" s="5">
        <f t="shared" si="12"/>
        <v>0</v>
      </c>
      <c r="W26" s="5">
        <f t="shared" si="2"/>
        <v>0</v>
      </c>
      <c r="X26" s="5">
        <f t="shared" si="13"/>
        <v>0</v>
      </c>
    </row>
    <row r="27" spans="1:24" ht="15" customHeight="1" x14ac:dyDescent="0.15">
      <c r="A27" s="7" t="s">
        <v>28</v>
      </c>
      <c r="B27" s="8">
        <v>2000</v>
      </c>
      <c r="C27" s="8">
        <f t="shared" si="0"/>
        <v>2.7777777777777777</v>
      </c>
      <c r="D27" s="9" t="s">
        <v>339</v>
      </c>
      <c r="E27" s="8">
        <v>4332</v>
      </c>
      <c r="F27" s="8">
        <f t="shared" si="3"/>
        <v>9.0250000000000004</v>
      </c>
      <c r="G27" s="8">
        <f t="shared" si="4"/>
        <v>4.5125000000000002</v>
      </c>
      <c r="H27" s="8">
        <v>0</v>
      </c>
      <c r="I27" s="8">
        <f t="shared" si="5"/>
        <v>0</v>
      </c>
      <c r="J27" s="8">
        <f t="shared" si="6"/>
        <v>0</v>
      </c>
      <c r="K27" s="8">
        <v>408</v>
      </c>
      <c r="L27" s="8">
        <f t="shared" si="7"/>
        <v>0.85</v>
      </c>
      <c r="M27" s="8">
        <f t="shared" si="8"/>
        <v>0.42499999999999999</v>
      </c>
      <c r="N27" s="8">
        <v>300</v>
      </c>
      <c r="O27" s="8">
        <f t="shared" si="9"/>
        <v>0.625</v>
      </c>
      <c r="P27" s="8">
        <f t="shared" si="10"/>
        <v>0.3125</v>
      </c>
      <c r="Q27" s="8">
        <v>6.9</v>
      </c>
      <c r="R27" s="8">
        <f t="shared" si="14"/>
        <v>1.4375000000000001E-2</v>
      </c>
      <c r="S27" s="8">
        <f t="shared" si="11"/>
        <v>7.1875000000000003E-3</v>
      </c>
      <c r="T27" s="8">
        <v>4386</v>
      </c>
      <c r="U27" s="8">
        <f t="shared" si="1"/>
        <v>4.3860000000000001</v>
      </c>
      <c r="V27" s="5">
        <f t="shared" si="12"/>
        <v>9.1374999999999993</v>
      </c>
      <c r="W27" s="5">
        <f t="shared" si="2"/>
        <v>9.1374999999999998E-3</v>
      </c>
      <c r="X27" s="5">
        <f t="shared" si="13"/>
        <v>4.5687499999999999E-3</v>
      </c>
    </row>
    <row r="28" spans="1:24" ht="15" customHeight="1" x14ac:dyDescent="0.15">
      <c r="A28" s="7" t="s">
        <v>30</v>
      </c>
      <c r="B28" s="8">
        <v>600</v>
      </c>
      <c r="C28" s="8">
        <f t="shared" si="0"/>
        <v>0.83333333333333337</v>
      </c>
      <c r="D28" s="9" t="s">
        <v>340</v>
      </c>
      <c r="E28" s="8">
        <v>1105</v>
      </c>
      <c r="F28" s="8">
        <f t="shared" si="3"/>
        <v>2.3020833333333335</v>
      </c>
      <c r="G28" s="8">
        <f t="shared" si="4"/>
        <v>1.1510416666666667</v>
      </c>
      <c r="H28" s="8">
        <v>3</v>
      </c>
      <c r="I28" s="8">
        <f t="shared" si="5"/>
        <v>6.2500000000000003E-3</v>
      </c>
      <c r="J28" s="8">
        <f t="shared" si="6"/>
        <v>3.1250000000000002E-3</v>
      </c>
      <c r="K28" s="8">
        <v>137</v>
      </c>
      <c r="L28" s="8">
        <f t="shared" si="7"/>
        <v>0.28541666666666665</v>
      </c>
      <c r="M28" s="8">
        <f t="shared" si="8"/>
        <v>0.14270833333333333</v>
      </c>
      <c r="N28" s="8">
        <v>61</v>
      </c>
      <c r="O28" s="8">
        <f t="shared" si="9"/>
        <v>0.12708333333333333</v>
      </c>
      <c r="P28" s="8">
        <f t="shared" si="10"/>
        <v>6.3541666666666663E-2</v>
      </c>
      <c r="Q28" s="8">
        <v>2.1</v>
      </c>
      <c r="R28" s="8">
        <f t="shared" si="14"/>
        <v>4.3750000000000004E-3</v>
      </c>
      <c r="S28" s="8">
        <f t="shared" si="11"/>
        <v>2.1875000000000002E-3</v>
      </c>
      <c r="T28" s="8">
        <v>1316</v>
      </c>
      <c r="U28" s="8">
        <f t="shared" si="1"/>
        <v>1.3160000000000001</v>
      </c>
      <c r="V28" s="5">
        <f t="shared" si="12"/>
        <v>2.7416666666666667</v>
      </c>
      <c r="W28" s="5">
        <f t="shared" si="2"/>
        <v>2.7416666666666666E-3</v>
      </c>
      <c r="X28" s="5">
        <f t="shared" si="13"/>
        <v>1.3708333333333333E-3</v>
      </c>
    </row>
    <row r="29" spans="1:24" ht="15" customHeight="1" x14ac:dyDescent="0.15">
      <c r="A29" s="7" t="s">
        <v>31</v>
      </c>
      <c r="B29" s="8">
        <v>1000</v>
      </c>
      <c r="C29" s="8">
        <f t="shared" si="0"/>
        <v>1.3888888888888888</v>
      </c>
      <c r="D29" s="9" t="s">
        <v>341</v>
      </c>
      <c r="E29" s="8">
        <v>754</v>
      </c>
      <c r="F29" s="8">
        <f t="shared" si="3"/>
        <v>1.5708333333333333</v>
      </c>
      <c r="G29" s="8">
        <f t="shared" si="4"/>
        <v>0.78541666666666665</v>
      </c>
      <c r="H29" s="8">
        <v>0</v>
      </c>
      <c r="I29" s="8">
        <f t="shared" si="5"/>
        <v>0</v>
      </c>
      <c r="J29" s="8">
        <f t="shared" si="6"/>
        <v>0</v>
      </c>
      <c r="K29" s="8">
        <v>175</v>
      </c>
      <c r="L29" s="8">
        <f t="shared" si="7"/>
        <v>0.36458333333333331</v>
      </c>
      <c r="M29" s="8">
        <f t="shared" si="8"/>
        <v>0.18229166666666666</v>
      </c>
      <c r="N29" s="8">
        <v>6</v>
      </c>
      <c r="O29" s="8">
        <f t="shared" si="9"/>
        <v>1.2500000000000001E-2</v>
      </c>
      <c r="P29" s="8">
        <f t="shared" si="10"/>
        <v>6.2500000000000003E-3</v>
      </c>
      <c r="Q29" s="8">
        <v>2.1</v>
      </c>
      <c r="R29" s="8">
        <f t="shared" si="14"/>
        <v>4.3750000000000004E-3</v>
      </c>
      <c r="S29" s="8">
        <f t="shared" si="11"/>
        <v>2.1875000000000002E-3</v>
      </c>
      <c r="T29" s="8">
        <v>2782</v>
      </c>
      <c r="U29" s="8">
        <f t="shared" si="1"/>
        <v>2.782</v>
      </c>
      <c r="V29" s="5">
        <f t="shared" si="12"/>
        <v>5.7958333333333334</v>
      </c>
      <c r="W29" s="5">
        <f t="shared" si="2"/>
        <v>5.7958333333333334E-3</v>
      </c>
      <c r="X29" s="5">
        <f t="shared" si="13"/>
        <v>2.8979166666666667E-3</v>
      </c>
    </row>
    <row r="30" spans="1:24" ht="15" customHeight="1" x14ac:dyDescent="0.15">
      <c r="A30" s="7" t="s">
        <v>34</v>
      </c>
      <c r="B30" s="8">
        <v>1000</v>
      </c>
      <c r="C30" s="8">
        <f t="shared" si="0"/>
        <v>1.3888888888888888</v>
      </c>
      <c r="D30" s="9" t="s">
        <v>342</v>
      </c>
      <c r="E30" s="8">
        <v>917</v>
      </c>
      <c r="F30" s="8">
        <f t="shared" si="3"/>
        <v>1.9104166666666667</v>
      </c>
      <c r="G30" s="8">
        <f t="shared" si="4"/>
        <v>0.95520833333333333</v>
      </c>
      <c r="H30" s="8">
        <v>0</v>
      </c>
      <c r="I30" s="8">
        <f t="shared" si="5"/>
        <v>0</v>
      </c>
      <c r="J30" s="8">
        <f t="shared" si="6"/>
        <v>0</v>
      </c>
      <c r="K30" s="8">
        <v>184</v>
      </c>
      <c r="L30" s="8">
        <f t="shared" si="7"/>
        <v>0.38333333333333336</v>
      </c>
      <c r="M30" s="8">
        <f t="shared" si="8"/>
        <v>0.19166666666666668</v>
      </c>
      <c r="N30" s="8">
        <v>20</v>
      </c>
      <c r="O30" s="8">
        <f t="shared" si="9"/>
        <v>4.1666666666666664E-2</v>
      </c>
      <c r="P30" s="8">
        <f t="shared" si="10"/>
        <v>2.0833333333333332E-2</v>
      </c>
      <c r="Q30" s="8">
        <v>3.3</v>
      </c>
      <c r="R30" s="8">
        <f t="shared" si="14"/>
        <v>6.875E-3</v>
      </c>
      <c r="S30" s="8">
        <f t="shared" si="11"/>
        <v>3.4375E-3</v>
      </c>
      <c r="T30" s="8">
        <v>6524</v>
      </c>
      <c r="U30" s="8">
        <f t="shared" si="1"/>
        <v>6.524</v>
      </c>
      <c r="V30" s="5">
        <f t="shared" si="12"/>
        <v>13.591666666666667</v>
      </c>
      <c r="W30" s="5">
        <f t="shared" si="2"/>
        <v>1.3591666666666667E-2</v>
      </c>
      <c r="X30" s="5">
        <f t="shared" si="13"/>
        <v>6.7958333333333334E-3</v>
      </c>
    </row>
    <row r="31" spans="1:24" s="12" customFormat="1" ht="15" customHeight="1" x14ac:dyDescent="0.2">
      <c r="A31" s="10"/>
      <c r="B31" s="10"/>
      <c r="C31" s="7"/>
      <c r="D31" s="11" t="s">
        <v>11</v>
      </c>
      <c r="E31" s="7">
        <v>8209</v>
      </c>
      <c r="F31" s="7">
        <f t="shared" si="3"/>
        <v>17.102083333333333</v>
      </c>
      <c r="G31" s="7">
        <f t="shared" si="4"/>
        <v>8.5510416666666664</v>
      </c>
      <c r="H31" s="7">
        <v>3.4</v>
      </c>
      <c r="I31" s="7">
        <f t="shared" si="5"/>
        <v>7.083333333333333E-3</v>
      </c>
      <c r="J31" s="7">
        <f t="shared" si="6"/>
        <v>3.5416666666666665E-3</v>
      </c>
      <c r="K31" s="7">
        <v>1155</v>
      </c>
      <c r="L31" s="7">
        <f t="shared" si="7"/>
        <v>2.40625</v>
      </c>
      <c r="M31" s="7">
        <f t="shared" si="8"/>
        <v>1.203125</v>
      </c>
      <c r="N31" s="7">
        <v>397</v>
      </c>
      <c r="O31" s="7">
        <f t="shared" si="9"/>
        <v>0.82708333333333328</v>
      </c>
      <c r="P31" s="7">
        <f t="shared" si="10"/>
        <v>0.41354166666666664</v>
      </c>
      <c r="Q31" s="7">
        <v>17.2</v>
      </c>
      <c r="R31" s="7">
        <f t="shared" si="14"/>
        <v>3.5833333333333335E-2</v>
      </c>
      <c r="S31" s="7">
        <f t="shared" si="11"/>
        <v>1.7916666666666668E-2</v>
      </c>
      <c r="T31" s="7">
        <v>15008</v>
      </c>
      <c r="U31" s="7">
        <f t="shared" si="1"/>
        <v>15.007999999999999</v>
      </c>
      <c r="V31" s="12">
        <f t="shared" si="12"/>
        <v>31.266666666666666</v>
      </c>
      <c r="W31" s="12">
        <f t="shared" si="2"/>
        <v>3.1266666666666665E-2</v>
      </c>
      <c r="X31" s="12">
        <f t="shared" si="13"/>
        <v>1.5633333333333332E-2</v>
      </c>
    </row>
    <row r="32" spans="1:24" ht="15" customHeight="1" x14ac:dyDescent="0.2">
      <c r="A32" s="6" t="s">
        <v>891</v>
      </c>
      <c r="B32" s="3"/>
      <c r="C32" s="8"/>
      <c r="D32" s="4"/>
      <c r="E32" s="3"/>
      <c r="F32" s="8"/>
      <c r="G32" s="8"/>
      <c r="H32" s="3"/>
      <c r="I32" s="8"/>
      <c r="J32" s="8"/>
      <c r="K32" s="3"/>
      <c r="L32" s="8"/>
      <c r="M32" s="8"/>
      <c r="N32" s="3"/>
      <c r="O32" s="8"/>
      <c r="P32" s="8"/>
      <c r="Q32" s="3"/>
      <c r="R32" s="8"/>
      <c r="S32" s="8"/>
      <c r="T32" s="3"/>
      <c r="U32" s="8"/>
    </row>
    <row r="33" spans="1:24" ht="15" customHeight="1" x14ac:dyDescent="0.15">
      <c r="A33" s="7" t="s">
        <v>16</v>
      </c>
      <c r="B33" s="8">
        <v>200</v>
      </c>
      <c r="C33" s="8">
        <f t="shared" si="0"/>
        <v>0.27777777777777779</v>
      </c>
      <c r="D33" s="9" t="s">
        <v>24</v>
      </c>
      <c r="E33" s="8">
        <v>32.700000000000003</v>
      </c>
      <c r="F33" s="8">
        <f t="shared" si="3"/>
        <v>6.8125000000000005E-2</v>
      </c>
      <c r="G33" s="8">
        <f t="shared" si="4"/>
        <v>3.4062500000000002E-2</v>
      </c>
      <c r="H33" s="8">
        <v>0</v>
      </c>
      <c r="I33" s="8">
        <f t="shared" si="5"/>
        <v>0</v>
      </c>
      <c r="J33" s="8">
        <f t="shared" si="6"/>
        <v>0</v>
      </c>
      <c r="K33" s="8">
        <v>4.5</v>
      </c>
      <c r="L33" s="8">
        <f t="shared" si="7"/>
        <v>9.3749999999999997E-3</v>
      </c>
      <c r="M33" s="8">
        <f t="shared" si="8"/>
        <v>4.6874999999999998E-3</v>
      </c>
      <c r="N33" s="8">
        <v>1.6</v>
      </c>
      <c r="O33" s="8">
        <f t="shared" si="9"/>
        <v>3.3333333333333335E-3</v>
      </c>
      <c r="P33" s="8">
        <f t="shared" si="10"/>
        <v>1.6666666666666668E-3</v>
      </c>
      <c r="Q33" s="8">
        <v>4.1999999999999997E-3</v>
      </c>
      <c r="R33" s="8">
        <f>SUM(Q33/4/120)</f>
        <v>8.7499999999999992E-6</v>
      </c>
      <c r="S33" s="8">
        <f t="shared" si="11"/>
        <v>4.3749999999999996E-6</v>
      </c>
      <c r="T33" s="8">
        <v>0</v>
      </c>
      <c r="U33" s="8">
        <f t="shared" si="1"/>
        <v>0</v>
      </c>
      <c r="V33" s="5">
        <f t="shared" si="12"/>
        <v>0</v>
      </c>
      <c r="W33" s="5">
        <f t="shared" si="2"/>
        <v>0</v>
      </c>
      <c r="X33" s="5">
        <f t="shared" si="13"/>
        <v>0</v>
      </c>
    </row>
    <row r="34" spans="1:24" ht="15" customHeight="1" x14ac:dyDescent="0.15">
      <c r="A34" s="7" t="s">
        <v>18</v>
      </c>
      <c r="B34" s="8">
        <v>18000</v>
      </c>
      <c r="C34" s="8">
        <f t="shared" si="0"/>
        <v>25</v>
      </c>
      <c r="D34" s="9" t="s">
        <v>335</v>
      </c>
      <c r="E34" s="8">
        <v>19062</v>
      </c>
      <c r="F34" s="8">
        <f t="shared" si="3"/>
        <v>39.712499999999999</v>
      </c>
      <c r="G34" s="8">
        <f t="shared" si="4"/>
        <v>19.856249999999999</v>
      </c>
      <c r="H34" s="8">
        <v>0</v>
      </c>
      <c r="I34" s="8">
        <f t="shared" si="5"/>
        <v>0</v>
      </c>
      <c r="J34" s="8">
        <f t="shared" si="6"/>
        <v>0</v>
      </c>
      <c r="K34" s="8">
        <v>4320</v>
      </c>
      <c r="L34" s="8">
        <f t="shared" si="7"/>
        <v>9</v>
      </c>
      <c r="M34" s="8">
        <f t="shared" si="8"/>
        <v>4.5</v>
      </c>
      <c r="N34" s="8">
        <v>198</v>
      </c>
      <c r="O34" s="8">
        <f t="shared" si="9"/>
        <v>0.41249999999999998</v>
      </c>
      <c r="P34" s="8">
        <f t="shared" si="10"/>
        <v>0.20624999999999999</v>
      </c>
      <c r="Q34" s="8">
        <v>47</v>
      </c>
      <c r="R34" s="8">
        <f>SUM(Q34/4/120)</f>
        <v>9.7916666666666666E-2</v>
      </c>
      <c r="S34" s="8">
        <f t="shared" si="11"/>
        <v>4.8958333333333333E-2</v>
      </c>
      <c r="T34" s="8">
        <v>59944</v>
      </c>
      <c r="U34" s="8">
        <f t="shared" si="1"/>
        <v>59.944000000000003</v>
      </c>
      <c r="V34" s="5">
        <f t="shared" si="12"/>
        <v>124.88333333333334</v>
      </c>
      <c r="W34" s="5">
        <f t="shared" si="2"/>
        <v>0.12488333333333335</v>
      </c>
      <c r="X34" s="5">
        <f t="shared" si="13"/>
        <v>6.2441666666666673E-2</v>
      </c>
    </row>
    <row r="35" spans="1:24" ht="15" customHeight="1" x14ac:dyDescent="0.15">
      <c r="A35" s="7" t="s">
        <v>19</v>
      </c>
      <c r="B35" s="8">
        <v>5000</v>
      </c>
      <c r="C35" s="8">
        <f t="shared" si="0"/>
        <v>6.9444444444444446</v>
      </c>
      <c r="D35" s="9" t="s">
        <v>336</v>
      </c>
      <c r="E35" s="8">
        <v>6370</v>
      </c>
      <c r="F35" s="8">
        <f t="shared" si="3"/>
        <v>13.270833333333334</v>
      </c>
      <c r="G35" s="8">
        <f t="shared" si="4"/>
        <v>6.635416666666667</v>
      </c>
      <c r="H35" s="8">
        <v>0</v>
      </c>
      <c r="I35" s="8">
        <f t="shared" si="5"/>
        <v>0</v>
      </c>
      <c r="J35" s="8">
        <f t="shared" si="6"/>
        <v>0</v>
      </c>
      <c r="K35" s="8">
        <v>670</v>
      </c>
      <c r="L35" s="8">
        <f t="shared" si="7"/>
        <v>1.3958333333333333</v>
      </c>
      <c r="M35" s="8">
        <f t="shared" si="8"/>
        <v>0.69791666666666663</v>
      </c>
      <c r="N35" s="8">
        <v>410</v>
      </c>
      <c r="O35" s="8">
        <f t="shared" si="9"/>
        <v>0.85416666666666663</v>
      </c>
      <c r="P35" s="8">
        <f t="shared" si="10"/>
        <v>0.42708333333333331</v>
      </c>
      <c r="Q35" s="8">
        <v>13</v>
      </c>
      <c r="R35" s="8">
        <f>SUM(Q35/4/120)</f>
        <v>2.7083333333333334E-2</v>
      </c>
      <c r="S35" s="8">
        <f t="shared" si="11"/>
        <v>1.3541666666666667E-2</v>
      </c>
      <c r="T35" s="8">
        <v>16651</v>
      </c>
      <c r="U35" s="8">
        <f t="shared" si="1"/>
        <v>16.651</v>
      </c>
      <c r="V35" s="5">
        <f t="shared" si="12"/>
        <v>34.689583333333331</v>
      </c>
      <c r="W35" s="5">
        <f t="shared" si="2"/>
        <v>3.4689583333333329E-2</v>
      </c>
      <c r="X35" s="5">
        <f t="shared" si="13"/>
        <v>1.7344791666666665E-2</v>
      </c>
    </row>
    <row r="36" spans="1:24" ht="15" customHeight="1" x14ac:dyDescent="0.15">
      <c r="A36" s="7" t="s">
        <v>22</v>
      </c>
      <c r="B36" s="8">
        <v>3000</v>
      </c>
      <c r="C36" s="8">
        <f t="shared" si="0"/>
        <v>4.166666666666667</v>
      </c>
      <c r="D36" s="9" t="s">
        <v>337</v>
      </c>
      <c r="E36" s="8">
        <v>3144</v>
      </c>
      <c r="F36" s="8">
        <f t="shared" si="3"/>
        <v>6.55</v>
      </c>
      <c r="G36" s="8">
        <f t="shared" si="4"/>
        <v>3.2749999999999999</v>
      </c>
      <c r="H36" s="8">
        <v>0</v>
      </c>
      <c r="I36" s="8">
        <f t="shared" si="5"/>
        <v>0</v>
      </c>
      <c r="J36" s="8">
        <f t="shared" si="6"/>
        <v>0</v>
      </c>
      <c r="K36" s="8">
        <v>732</v>
      </c>
      <c r="L36" s="8">
        <f t="shared" si="7"/>
        <v>1.5249999999999999</v>
      </c>
      <c r="M36" s="8">
        <f t="shared" si="8"/>
        <v>0.76249999999999996</v>
      </c>
      <c r="N36" s="8">
        <v>24</v>
      </c>
      <c r="O36" s="8">
        <f t="shared" si="9"/>
        <v>0.05</v>
      </c>
      <c r="P36" s="8">
        <f t="shared" si="10"/>
        <v>2.5000000000000001E-2</v>
      </c>
      <c r="Q36" s="8">
        <v>12.2</v>
      </c>
      <c r="R36" s="8">
        <f>SUM(Q36/4/120)</f>
        <v>2.5416666666666664E-2</v>
      </c>
      <c r="S36" s="8">
        <f t="shared" si="11"/>
        <v>1.2708333333333332E-2</v>
      </c>
      <c r="T36" s="8">
        <v>12975</v>
      </c>
      <c r="U36" s="8">
        <f t="shared" si="1"/>
        <v>12.975</v>
      </c>
      <c r="V36" s="5">
        <f t="shared" si="12"/>
        <v>27.03125</v>
      </c>
      <c r="W36" s="5">
        <f t="shared" si="2"/>
        <v>2.703125E-2</v>
      </c>
      <c r="X36" s="5">
        <f t="shared" si="13"/>
        <v>1.3515625E-2</v>
      </c>
    </row>
    <row r="37" spans="1:24" s="12" customFormat="1" ht="15" customHeight="1" x14ac:dyDescent="0.2">
      <c r="A37" s="10"/>
      <c r="B37" s="10"/>
      <c r="C37" s="7"/>
      <c r="D37" s="11" t="s">
        <v>11</v>
      </c>
      <c r="E37" s="7">
        <v>28609</v>
      </c>
      <c r="F37" s="7">
        <f t="shared" si="3"/>
        <v>59.602083333333333</v>
      </c>
      <c r="G37" s="7">
        <f t="shared" si="4"/>
        <v>29.801041666666666</v>
      </c>
      <c r="H37" s="7">
        <v>0</v>
      </c>
      <c r="I37" s="7">
        <f t="shared" si="5"/>
        <v>0</v>
      </c>
      <c r="J37" s="7">
        <f t="shared" si="6"/>
        <v>0</v>
      </c>
      <c r="K37" s="7">
        <v>5727</v>
      </c>
      <c r="L37" s="7">
        <f t="shared" si="7"/>
        <v>11.93125</v>
      </c>
      <c r="M37" s="7">
        <f t="shared" si="8"/>
        <v>5.9656250000000002</v>
      </c>
      <c r="N37" s="7">
        <v>634</v>
      </c>
      <c r="O37" s="7">
        <f t="shared" si="9"/>
        <v>1.3208333333333333</v>
      </c>
      <c r="P37" s="7">
        <f t="shared" si="10"/>
        <v>0.66041666666666665</v>
      </c>
      <c r="Q37" s="7">
        <v>72</v>
      </c>
      <c r="R37" s="7">
        <f>SUM(Q37/4/120)</f>
        <v>0.15</v>
      </c>
      <c r="S37" s="7">
        <f t="shared" si="11"/>
        <v>7.4999999999999997E-2</v>
      </c>
      <c r="T37" s="7">
        <v>89570</v>
      </c>
      <c r="U37" s="7">
        <f t="shared" si="1"/>
        <v>89.57</v>
      </c>
      <c r="V37" s="12">
        <f t="shared" si="12"/>
        <v>186.60416666666666</v>
      </c>
      <c r="W37" s="12">
        <f t="shared" si="2"/>
        <v>0.18660416666666665</v>
      </c>
      <c r="X37" s="12">
        <f t="shared" si="13"/>
        <v>9.3302083333333327E-2</v>
      </c>
    </row>
    <row r="38" spans="1:24" ht="15" customHeight="1" x14ac:dyDescent="0.2">
      <c r="A38" s="6" t="s">
        <v>854</v>
      </c>
      <c r="B38" s="3"/>
      <c r="C38" s="8"/>
      <c r="D38" s="4"/>
      <c r="E38" s="3"/>
      <c r="F38" s="8"/>
      <c r="G38" s="8"/>
      <c r="H38" s="3"/>
      <c r="I38" s="8"/>
      <c r="J38" s="8"/>
      <c r="K38" s="3"/>
      <c r="L38" s="8"/>
      <c r="M38" s="8"/>
      <c r="N38" s="3"/>
      <c r="O38" s="8"/>
      <c r="P38" s="8"/>
      <c r="Q38" s="3"/>
      <c r="R38" s="8"/>
      <c r="S38" s="8"/>
      <c r="T38" s="3"/>
      <c r="U38" s="8"/>
    </row>
    <row r="39" spans="1:24" ht="15" customHeight="1" x14ac:dyDescent="0.15">
      <c r="A39" s="7" t="s">
        <v>13</v>
      </c>
      <c r="B39" s="8">
        <v>5000</v>
      </c>
      <c r="C39" s="8">
        <f t="shared" si="0"/>
        <v>6.9444444444444446</v>
      </c>
      <c r="D39" s="9" t="s">
        <v>113</v>
      </c>
      <c r="E39" s="8">
        <v>2160</v>
      </c>
      <c r="F39" s="8">
        <f t="shared" si="3"/>
        <v>4.5</v>
      </c>
      <c r="G39" s="8">
        <f t="shared" si="4"/>
        <v>2.25</v>
      </c>
      <c r="H39" s="8">
        <v>0</v>
      </c>
      <c r="I39" s="8">
        <f t="shared" si="5"/>
        <v>0</v>
      </c>
      <c r="J39" s="8">
        <f t="shared" si="6"/>
        <v>0</v>
      </c>
      <c r="K39" s="8">
        <v>540</v>
      </c>
      <c r="L39" s="8">
        <f t="shared" si="7"/>
        <v>1.125</v>
      </c>
      <c r="M39" s="8">
        <f t="shared" si="8"/>
        <v>0.5625</v>
      </c>
      <c r="N39" s="8">
        <v>0</v>
      </c>
      <c r="O39" s="8">
        <f t="shared" si="9"/>
        <v>0</v>
      </c>
      <c r="P39" s="8">
        <f t="shared" si="10"/>
        <v>0</v>
      </c>
      <c r="Q39" s="8">
        <v>17.3</v>
      </c>
      <c r="R39" s="8">
        <f>SUM(Q39/4/120)</f>
        <v>3.6041666666666666E-2</v>
      </c>
      <c r="S39" s="8">
        <f t="shared" si="11"/>
        <v>1.8020833333333333E-2</v>
      </c>
      <c r="T39" s="8">
        <v>18160</v>
      </c>
      <c r="U39" s="8">
        <f t="shared" si="1"/>
        <v>18.16</v>
      </c>
      <c r="V39" s="5">
        <f t="shared" si="12"/>
        <v>37.833333333333336</v>
      </c>
      <c r="W39" s="5">
        <f t="shared" si="2"/>
        <v>3.7833333333333337E-2</v>
      </c>
      <c r="X39" s="5">
        <f t="shared" si="13"/>
        <v>1.8916666666666668E-2</v>
      </c>
    </row>
    <row r="40" spans="1:24" ht="15" customHeight="1" x14ac:dyDescent="0.15">
      <c r="A40" s="7" t="s">
        <v>14</v>
      </c>
      <c r="B40" s="8">
        <v>3000</v>
      </c>
      <c r="C40" s="8">
        <f t="shared" si="0"/>
        <v>4.166666666666667</v>
      </c>
      <c r="D40" s="9" t="s">
        <v>333</v>
      </c>
      <c r="E40" s="8">
        <v>10419</v>
      </c>
      <c r="F40" s="8">
        <f t="shared" si="3"/>
        <v>21.706250000000001</v>
      </c>
      <c r="G40" s="8">
        <f t="shared" si="4"/>
        <v>10.853125</v>
      </c>
      <c r="H40" s="8">
        <v>0</v>
      </c>
      <c r="I40" s="8">
        <f t="shared" si="5"/>
        <v>0</v>
      </c>
      <c r="J40" s="8">
        <f t="shared" si="6"/>
        <v>0</v>
      </c>
      <c r="K40" s="8">
        <v>492</v>
      </c>
      <c r="L40" s="8">
        <f t="shared" si="7"/>
        <v>1.0249999999999999</v>
      </c>
      <c r="M40" s="8">
        <f t="shared" si="8"/>
        <v>0.51249999999999996</v>
      </c>
      <c r="N40" s="8">
        <v>939</v>
      </c>
      <c r="O40" s="8">
        <f t="shared" si="9"/>
        <v>1.95625</v>
      </c>
      <c r="P40" s="8">
        <f t="shared" si="10"/>
        <v>0.97812500000000002</v>
      </c>
      <c r="Q40" s="8">
        <v>10.4</v>
      </c>
      <c r="R40" s="8">
        <f>SUM(Q40/4/120)</f>
        <v>2.1666666666666667E-2</v>
      </c>
      <c r="S40" s="8">
        <f t="shared" si="11"/>
        <v>1.0833333333333334E-2</v>
      </c>
      <c r="T40" s="8">
        <v>10896</v>
      </c>
      <c r="U40" s="8">
        <f t="shared" si="1"/>
        <v>10.896000000000001</v>
      </c>
      <c r="V40" s="5">
        <f t="shared" si="12"/>
        <v>22.7</v>
      </c>
      <c r="W40" s="5">
        <f t="shared" si="2"/>
        <v>2.2699999999999998E-2</v>
      </c>
      <c r="X40" s="5">
        <f t="shared" si="13"/>
        <v>1.1349999999999999E-2</v>
      </c>
    </row>
    <row r="41" spans="1:24" ht="15" customHeight="1" x14ac:dyDescent="0.15">
      <c r="A41" s="7" t="s">
        <v>15</v>
      </c>
      <c r="B41" s="8">
        <v>20520</v>
      </c>
      <c r="C41" s="8">
        <f t="shared" si="0"/>
        <v>28.5</v>
      </c>
      <c r="D41" s="9" t="s">
        <v>334</v>
      </c>
      <c r="E41" s="8">
        <v>26963</v>
      </c>
      <c r="F41" s="8">
        <f t="shared" si="3"/>
        <v>56.172916666666666</v>
      </c>
      <c r="G41" s="8">
        <f t="shared" si="4"/>
        <v>28.086458333333333</v>
      </c>
      <c r="H41" s="8">
        <v>0</v>
      </c>
      <c r="I41" s="8">
        <f t="shared" si="5"/>
        <v>0</v>
      </c>
      <c r="J41" s="8">
        <f t="shared" si="6"/>
        <v>0</v>
      </c>
      <c r="K41" s="8">
        <v>2586</v>
      </c>
      <c r="L41" s="8">
        <f t="shared" si="7"/>
        <v>5.3875000000000002</v>
      </c>
      <c r="M41" s="8">
        <f t="shared" si="8"/>
        <v>2.6937500000000001</v>
      </c>
      <c r="N41" s="8">
        <v>1847</v>
      </c>
      <c r="O41" s="8">
        <f t="shared" si="9"/>
        <v>3.8479166666666669</v>
      </c>
      <c r="P41" s="8">
        <f t="shared" si="10"/>
        <v>1.9239583333333334</v>
      </c>
      <c r="Q41" s="8">
        <v>71</v>
      </c>
      <c r="R41" s="8">
        <f>SUM(Q41/4/120)</f>
        <v>0.14791666666666667</v>
      </c>
      <c r="S41" s="8">
        <f t="shared" si="11"/>
        <v>7.3958333333333334E-2</v>
      </c>
      <c r="T41" s="8">
        <v>74529</v>
      </c>
      <c r="U41" s="8">
        <f t="shared" si="1"/>
        <v>74.528999999999996</v>
      </c>
      <c r="V41" s="5">
        <f t="shared" si="12"/>
        <v>155.26875000000001</v>
      </c>
      <c r="W41" s="5">
        <f t="shared" si="2"/>
        <v>0.15526875000000001</v>
      </c>
      <c r="X41" s="5">
        <f t="shared" si="13"/>
        <v>7.7634375000000005E-2</v>
      </c>
    </row>
    <row r="42" spans="1:24" s="12" customFormat="1" ht="15" customHeight="1" x14ac:dyDescent="0.2">
      <c r="A42" s="10"/>
      <c r="B42" s="10"/>
      <c r="C42" s="7"/>
      <c r="D42" s="11" t="s">
        <v>11</v>
      </c>
      <c r="E42" s="7">
        <v>39542</v>
      </c>
      <c r="F42" s="7">
        <f t="shared" si="3"/>
        <v>82.379166666666663</v>
      </c>
      <c r="G42" s="7">
        <f t="shared" si="4"/>
        <v>41.189583333333331</v>
      </c>
      <c r="H42" s="7">
        <v>0</v>
      </c>
      <c r="I42" s="7">
        <f t="shared" si="5"/>
        <v>0</v>
      </c>
      <c r="J42" s="7">
        <f t="shared" si="6"/>
        <v>0</v>
      </c>
      <c r="K42" s="7">
        <v>3618</v>
      </c>
      <c r="L42" s="7">
        <f t="shared" si="7"/>
        <v>7.5374999999999996</v>
      </c>
      <c r="M42" s="7">
        <f t="shared" si="8"/>
        <v>3.7687499999999998</v>
      </c>
      <c r="N42" s="7">
        <v>2786</v>
      </c>
      <c r="O42" s="7">
        <f t="shared" si="9"/>
        <v>5.8041666666666663</v>
      </c>
      <c r="P42" s="7">
        <f t="shared" si="10"/>
        <v>2.9020833333333331</v>
      </c>
      <c r="Q42" s="7">
        <v>99</v>
      </c>
      <c r="R42" s="7">
        <f>SUM(Q42/4/120)</f>
        <v>0.20624999999999999</v>
      </c>
      <c r="S42" s="7">
        <f t="shared" si="11"/>
        <v>0.10312499999999999</v>
      </c>
      <c r="T42" s="7">
        <v>103585</v>
      </c>
      <c r="U42" s="7">
        <f t="shared" si="1"/>
        <v>103.58499999999999</v>
      </c>
      <c r="V42" s="12">
        <f t="shared" si="12"/>
        <v>215.80208333333334</v>
      </c>
      <c r="W42" s="12">
        <f t="shared" si="2"/>
        <v>0.21580208333333334</v>
      </c>
      <c r="X42" s="12">
        <f t="shared" si="13"/>
        <v>0.10790104166666667</v>
      </c>
    </row>
    <row r="43" spans="1:24" ht="15" customHeight="1" x14ac:dyDescent="0.2">
      <c r="A43" s="6" t="s">
        <v>855</v>
      </c>
      <c r="B43" s="3"/>
      <c r="C43" s="8"/>
      <c r="D43" s="4"/>
      <c r="E43" s="3"/>
      <c r="F43" s="8"/>
      <c r="G43" s="8"/>
      <c r="H43" s="3"/>
      <c r="I43" s="8"/>
      <c r="J43" s="8"/>
      <c r="K43" s="3"/>
      <c r="L43" s="8"/>
      <c r="M43" s="8"/>
      <c r="N43" s="3"/>
      <c r="O43" s="8"/>
      <c r="P43" s="8"/>
      <c r="Q43" s="3"/>
      <c r="R43" s="8"/>
      <c r="S43" s="8"/>
      <c r="T43" s="3"/>
      <c r="U43" s="8"/>
    </row>
    <row r="44" spans="1:24" ht="15" customHeight="1" x14ac:dyDescent="0.15">
      <c r="A44" s="7" t="s">
        <v>153</v>
      </c>
      <c r="B44" s="8">
        <v>450</v>
      </c>
      <c r="C44" s="8">
        <f t="shared" si="0"/>
        <v>0.625</v>
      </c>
      <c r="D44" s="9" t="s">
        <v>389</v>
      </c>
      <c r="E44" s="8">
        <v>375</v>
      </c>
      <c r="F44" s="8">
        <f t="shared" si="3"/>
        <v>0.78125</v>
      </c>
      <c r="G44" s="8">
        <f t="shared" si="4"/>
        <v>0.390625</v>
      </c>
      <c r="H44" s="8">
        <v>9</v>
      </c>
      <c r="I44" s="8">
        <f t="shared" si="5"/>
        <v>1.8749999999999999E-2</v>
      </c>
      <c r="J44" s="8">
        <f t="shared" si="6"/>
        <v>9.3749999999999997E-3</v>
      </c>
      <c r="K44" s="8">
        <v>36.4</v>
      </c>
      <c r="L44" s="8">
        <f t="shared" si="7"/>
        <v>7.5833333333333336E-2</v>
      </c>
      <c r="M44" s="8">
        <f t="shared" si="8"/>
        <v>3.7916666666666668E-2</v>
      </c>
      <c r="N44" s="8">
        <v>21.5</v>
      </c>
      <c r="O44" s="8">
        <f t="shared" si="9"/>
        <v>4.4791666666666667E-2</v>
      </c>
      <c r="P44" s="8">
        <f t="shared" si="10"/>
        <v>2.2395833333333334E-2</v>
      </c>
      <c r="Q44" s="8">
        <v>1</v>
      </c>
      <c r="R44" s="8">
        <f>SUM(Q44/4/120)</f>
        <v>2.0833333333333333E-3</v>
      </c>
      <c r="S44" s="8">
        <f t="shared" si="11"/>
        <v>1.0416666666666667E-3</v>
      </c>
      <c r="T44" s="8">
        <v>1135</v>
      </c>
      <c r="U44" s="8">
        <f t="shared" si="1"/>
        <v>1.135</v>
      </c>
      <c r="V44" s="5">
        <f t="shared" si="12"/>
        <v>2.3645833333333335</v>
      </c>
      <c r="W44" s="5">
        <f t="shared" si="2"/>
        <v>2.3645833333333336E-3</v>
      </c>
      <c r="X44" s="5">
        <f t="shared" si="13"/>
        <v>1.1822916666666668E-3</v>
      </c>
    </row>
    <row r="45" spans="1:24" s="12" customFormat="1" ht="15" customHeight="1" x14ac:dyDescent="0.2">
      <c r="A45" s="10"/>
      <c r="B45" s="10"/>
      <c r="C45" s="7"/>
      <c r="D45" s="11" t="s">
        <v>11</v>
      </c>
      <c r="E45" s="7">
        <v>375</v>
      </c>
      <c r="F45" s="7">
        <f t="shared" si="3"/>
        <v>0.78125</v>
      </c>
      <c r="G45" s="7">
        <f t="shared" si="4"/>
        <v>0.390625</v>
      </c>
      <c r="H45" s="7">
        <v>9</v>
      </c>
      <c r="I45" s="7">
        <f t="shared" si="5"/>
        <v>1.8749999999999999E-2</v>
      </c>
      <c r="J45" s="7">
        <f t="shared" si="6"/>
        <v>9.3749999999999997E-3</v>
      </c>
      <c r="K45" s="7">
        <v>36.4</v>
      </c>
      <c r="L45" s="7">
        <f t="shared" si="7"/>
        <v>7.5833333333333336E-2</v>
      </c>
      <c r="M45" s="7">
        <f t="shared" si="8"/>
        <v>3.7916666666666668E-2</v>
      </c>
      <c r="N45" s="7">
        <v>21.5</v>
      </c>
      <c r="O45" s="7">
        <f t="shared" si="9"/>
        <v>4.4791666666666667E-2</v>
      </c>
      <c r="P45" s="7">
        <f t="shared" si="10"/>
        <v>2.2395833333333334E-2</v>
      </c>
      <c r="Q45" s="7">
        <v>1</v>
      </c>
      <c r="R45" s="7">
        <f>SUM(Q45/4/120)</f>
        <v>2.0833333333333333E-3</v>
      </c>
      <c r="S45" s="7">
        <f t="shared" si="11"/>
        <v>1.0416666666666667E-3</v>
      </c>
      <c r="T45" s="7">
        <v>1135</v>
      </c>
      <c r="U45" s="7">
        <f t="shared" si="1"/>
        <v>1.135</v>
      </c>
      <c r="V45" s="12">
        <f t="shared" si="12"/>
        <v>2.3645833333333335</v>
      </c>
      <c r="W45" s="12">
        <f t="shared" si="2"/>
        <v>2.3645833333333336E-3</v>
      </c>
      <c r="X45" s="12">
        <f t="shared" si="13"/>
        <v>1.1822916666666668E-3</v>
      </c>
    </row>
    <row r="46" spans="1:24" ht="15" customHeight="1" x14ac:dyDescent="0.2">
      <c r="A46" s="6" t="s">
        <v>856</v>
      </c>
      <c r="B46" s="3"/>
      <c r="C46" s="8"/>
      <c r="D46" s="4"/>
      <c r="E46" s="3"/>
      <c r="F46" s="8"/>
      <c r="G46" s="8"/>
      <c r="H46" s="3"/>
      <c r="I46" s="8"/>
      <c r="J46" s="8"/>
      <c r="K46" s="3"/>
      <c r="L46" s="8"/>
      <c r="M46" s="8"/>
      <c r="N46" s="3"/>
      <c r="O46" s="8"/>
      <c r="P46" s="8"/>
      <c r="Q46" s="3"/>
      <c r="R46" s="8"/>
      <c r="S46" s="8"/>
      <c r="T46" s="3"/>
      <c r="U46" s="8"/>
    </row>
    <row r="47" spans="1:24" ht="15" customHeight="1" x14ac:dyDescent="0.15">
      <c r="A47" s="7" t="s">
        <v>208</v>
      </c>
      <c r="B47" s="8">
        <v>800</v>
      </c>
      <c r="C47" s="8">
        <f t="shared" si="0"/>
        <v>1.1111111111111112</v>
      </c>
      <c r="D47" s="9" t="s">
        <v>404</v>
      </c>
      <c r="E47" s="8">
        <v>4850</v>
      </c>
      <c r="F47" s="8">
        <f t="shared" si="3"/>
        <v>10.104166666666666</v>
      </c>
      <c r="G47" s="8">
        <f t="shared" si="4"/>
        <v>5.052083333333333</v>
      </c>
      <c r="H47" s="8">
        <v>98</v>
      </c>
      <c r="I47" s="8">
        <f t="shared" si="5"/>
        <v>0.20416666666666666</v>
      </c>
      <c r="J47" s="8">
        <f t="shared" si="6"/>
        <v>0.10208333333333333</v>
      </c>
      <c r="K47" s="8">
        <v>182</v>
      </c>
      <c r="L47" s="8">
        <f t="shared" si="7"/>
        <v>0.37916666666666665</v>
      </c>
      <c r="M47" s="8">
        <f t="shared" si="8"/>
        <v>0.18958333333333333</v>
      </c>
      <c r="N47" s="8">
        <v>414</v>
      </c>
      <c r="O47" s="8">
        <f t="shared" si="9"/>
        <v>0.86250000000000004</v>
      </c>
      <c r="P47" s="8">
        <f t="shared" si="10"/>
        <v>0.43125000000000002</v>
      </c>
      <c r="Q47" s="8">
        <v>0.66400000000000003</v>
      </c>
      <c r="R47" s="8">
        <f>SUM(Q47/4/120)</f>
        <v>1.3833333333333334E-3</v>
      </c>
      <c r="S47" s="8">
        <f t="shared" si="11"/>
        <v>6.9166666666666671E-4</v>
      </c>
      <c r="T47" s="8">
        <v>2702</v>
      </c>
      <c r="U47" s="8">
        <f t="shared" si="1"/>
        <v>2.702</v>
      </c>
      <c r="V47" s="5">
        <f t="shared" si="12"/>
        <v>5.6291666666666664</v>
      </c>
      <c r="W47" s="5">
        <f t="shared" si="2"/>
        <v>5.629166666666666E-3</v>
      </c>
      <c r="X47" s="5">
        <f t="shared" si="13"/>
        <v>2.814583333333333E-3</v>
      </c>
    </row>
    <row r="48" spans="1:24" s="12" customFormat="1" ht="15" customHeight="1" x14ac:dyDescent="0.2">
      <c r="A48" s="10"/>
      <c r="B48" s="10"/>
      <c r="C48" s="7"/>
      <c r="D48" s="11" t="s">
        <v>11</v>
      </c>
      <c r="E48" s="7">
        <v>4850</v>
      </c>
      <c r="F48" s="7">
        <f t="shared" si="3"/>
        <v>10.104166666666666</v>
      </c>
      <c r="G48" s="7">
        <f t="shared" si="4"/>
        <v>5.052083333333333</v>
      </c>
      <c r="H48" s="7">
        <v>98</v>
      </c>
      <c r="I48" s="7">
        <f t="shared" si="5"/>
        <v>0.20416666666666666</v>
      </c>
      <c r="J48" s="7">
        <f t="shared" si="6"/>
        <v>0.10208333333333333</v>
      </c>
      <c r="K48" s="7">
        <v>182</v>
      </c>
      <c r="L48" s="7">
        <f t="shared" si="7"/>
        <v>0.37916666666666665</v>
      </c>
      <c r="M48" s="7">
        <f t="shared" si="8"/>
        <v>0.18958333333333333</v>
      </c>
      <c r="N48" s="7">
        <v>414</v>
      </c>
      <c r="O48" s="7">
        <f t="shared" si="9"/>
        <v>0.86250000000000004</v>
      </c>
      <c r="P48" s="7">
        <f t="shared" si="10"/>
        <v>0.43125000000000002</v>
      </c>
      <c r="Q48" s="7">
        <v>0.66400000000000003</v>
      </c>
      <c r="R48" s="7">
        <f>SUM(Q48/4/120)</f>
        <v>1.3833333333333334E-3</v>
      </c>
      <c r="S48" s="7">
        <f t="shared" si="11"/>
        <v>6.9166666666666671E-4</v>
      </c>
      <c r="T48" s="7">
        <v>2702</v>
      </c>
      <c r="U48" s="7">
        <f t="shared" si="1"/>
        <v>2.702</v>
      </c>
      <c r="V48" s="12">
        <f t="shared" si="12"/>
        <v>5.6291666666666664</v>
      </c>
      <c r="W48" s="12">
        <f t="shared" si="2"/>
        <v>5.629166666666666E-3</v>
      </c>
      <c r="X48" s="12">
        <f t="shared" si="13"/>
        <v>2.814583333333333E-3</v>
      </c>
    </row>
    <row r="49" spans="1:24" ht="15" customHeight="1" x14ac:dyDescent="0.2">
      <c r="A49" s="6" t="s">
        <v>857</v>
      </c>
      <c r="B49" s="3"/>
      <c r="C49" s="8"/>
      <c r="D49" s="4"/>
      <c r="E49" s="3"/>
      <c r="F49" s="8"/>
      <c r="G49" s="8"/>
      <c r="H49" s="3"/>
      <c r="I49" s="8"/>
      <c r="J49" s="8"/>
      <c r="K49" s="3"/>
      <c r="L49" s="8"/>
      <c r="M49" s="8"/>
      <c r="N49" s="3"/>
      <c r="O49" s="8"/>
      <c r="P49" s="8"/>
      <c r="Q49" s="3"/>
      <c r="R49" s="8"/>
      <c r="S49" s="8"/>
      <c r="T49" s="3"/>
      <c r="U49" s="8"/>
    </row>
    <row r="50" spans="1:24" ht="15" customHeight="1" x14ac:dyDescent="0.15">
      <c r="A50" s="7" t="s">
        <v>152</v>
      </c>
      <c r="B50" s="8">
        <v>3000</v>
      </c>
      <c r="C50" s="8">
        <f t="shared" si="0"/>
        <v>4.166666666666667</v>
      </c>
      <c r="D50" s="9" t="s">
        <v>388</v>
      </c>
      <c r="E50" s="8">
        <v>2404</v>
      </c>
      <c r="F50" s="8">
        <f t="shared" si="3"/>
        <v>5.0083333333333337</v>
      </c>
      <c r="G50" s="8">
        <f t="shared" si="4"/>
        <v>2.5041666666666669</v>
      </c>
      <c r="H50" s="8">
        <v>417</v>
      </c>
      <c r="I50" s="8">
        <f t="shared" si="5"/>
        <v>0.86875000000000002</v>
      </c>
      <c r="J50" s="8">
        <f t="shared" si="6"/>
        <v>0.43437500000000001</v>
      </c>
      <c r="K50" s="8">
        <v>150</v>
      </c>
      <c r="L50" s="8">
        <f t="shared" si="7"/>
        <v>0.3125</v>
      </c>
      <c r="M50" s="8">
        <f t="shared" si="8"/>
        <v>0.15625</v>
      </c>
      <c r="N50" s="8">
        <v>15</v>
      </c>
      <c r="O50" s="8">
        <f t="shared" si="9"/>
        <v>3.125E-2</v>
      </c>
      <c r="P50" s="8">
        <f t="shared" si="10"/>
        <v>1.5625E-2</v>
      </c>
      <c r="Q50" s="8">
        <v>4.4000000000000004</v>
      </c>
      <c r="R50" s="8">
        <f>SUM(Q50/4/120)</f>
        <v>9.1666666666666667E-3</v>
      </c>
      <c r="S50" s="8">
        <f t="shared" si="11"/>
        <v>4.5833333333333334E-3</v>
      </c>
      <c r="T50" s="8">
        <v>2403</v>
      </c>
      <c r="U50" s="8">
        <f t="shared" si="1"/>
        <v>2.403</v>
      </c>
      <c r="V50" s="5">
        <f t="shared" si="12"/>
        <v>5.0062499999999996</v>
      </c>
      <c r="W50" s="5">
        <f t="shared" si="2"/>
        <v>5.0062499999999994E-3</v>
      </c>
      <c r="X50" s="5">
        <f t="shared" si="13"/>
        <v>2.5031249999999997E-3</v>
      </c>
    </row>
    <row r="51" spans="1:24" s="12" customFormat="1" ht="15" customHeight="1" x14ac:dyDescent="0.2">
      <c r="A51" s="10"/>
      <c r="B51" s="10"/>
      <c r="C51" s="7"/>
      <c r="D51" s="11" t="s">
        <v>11</v>
      </c>
      <c r="E51" s="7">
        <v>2404</v>
      </c>
      <c r="F51" s="7">
        <f t="shared" si="3"/>
        <v>5.0083333333333337</v>
      </c>
      <c r="G51" s="7">
        <f t="shared" si="4"/>
        <v>2.5041666666666669</v>
      </c>
      <c r="H51" s="7">
        <v>417</v>
      </c>
      <c r="I51" s="7">
        <f t="shared" si="5"/>
        <v>0.86875000000000002</v>
      </c>
      <c r="J51" s="7">
        <f t="shared" si="6"/>
        <v>0.43437500000000001</v>
      </c>
      <c r="K51" s="7">
        <v>150</v>
      </c>
      <c r="L51" s="7">
        <f t="shared" si="7"/>
        <v>0.3125</v>
      </c>
      <c r="M51" s="7">
        <f t="shared" si="8"/>
        <v>0.15625</v>
      </c>
      <c r="N51" s="7">
        <v>15</v>
      </c>
      <c r="O51" s="7">
        <f t="shared" si="9"/>
        <v>3.125E-2</v>
      </c>
      <c r="P51" s="7">
        <f t="shared" si="10"/>
        <v>1.5625E-2</v>
      </c>
      <c r="Q51" s="7">
        <v>4.4000000000000004</v>
      </c>
      <c r="R51" s="7">
        <f>SUM(Q51/4/120)</f>
        <v>9.1666666666666667E-3</v>
      </c>
      <c r="S51" s="7">
        <f t="shared" si="11"/>
        <v>4.5833333333333334E-3</v>
      </c>
      <c r="T51" s="7">
        <v>2403</v>
      </c>
      <c r="U51" s="7">
        <f t="shared" si="1"/>
        <v>2.403</v>
      </c>
      <c r="V51" s="12">
        <f t="shared" si="12"/>
        <v>5.0062499999999996</v>
      </c>
      <c r="W51" s="12">
        <f t="shared" si="2"/>
        <v>5.0062499999999994E-3</v>
      </c>
      <c r="X51" s="12">
        <f t="shared" si="13"/>
        <v>2.5031249999999997E-3</v>
      </c>
    </row>
    <row r="52" spans="1:24" ht="15" customHeight="1" x14ac:dyDescent="0.2">
      <c r="A52" s="6" t="s">
        <v>858</v>
      </c>
      <c r="B52" s="3"/>
      <c r="C52" s="8"/>
      <c r="D52" s="4"/>
      <c r="E52" s="3"/>
      <c r="F52" s="8"/>
      <c r="G52" s="8"/>
      <c r="H52" s="3"/>
      <c r="I52" s="8"/>
      <c r="J52" s="8"/>
      <c r="K52" s="3"/>
      <c r="L52" s="8"/>
      <c r="M52" s="8"/>
      <c r="N52" s="3"/>
      <c r="O52" s="8"/>
      <c r="P52" s="8"/>
      <c r="Q52" s="3"/>
      <c r="R52" s="8"/>
      <c r="S52" s="8"/>
      <c r="T52" s="3"/>
      <c r="U52" s="8"/>
    </row>
    <row r="53" spans="1:24" ht="15" customHeight="1" x14ac:dyDescent="0.15">
      <c r="A53" s="7" t="s">
        <v>44</v>
      </c>
      <c r="B53" s="8">
        <v>2000</v>
      </c>
      <c r="C53" s="8">
        <f t="shared" si="0"/>
        <v>2.7777777777777777</v>
      </c>
      <c r="D53" s="9" t="s">
        <v>347</v>
      </c>
      <c r="E53" s="8">
        <v>1356</v>
      </c>
      <c r="F53" s="8">
        <f t="shared" si="3"/>
        <v>2.8250000000000002</v>
      </c>
      <c r="G53" s="8">
        <f t="shared" si="4"/>
        <v>1.4125000000000001</v>
      </c>
      <c r="H53" s="8">
        <v>201</v>
      </c>
      <c r="I53" s="8">
        <f t="shared" si="5"/>
        <v>0.41875000000000001</v>
      </c>
      <c r="J53" s="8">
        <f t="shared" si="6"/>
        <v>0.20937500000000001</v>
      </c>
      <c r="K53" s="8">
        <v>106</v>
      </c>
      <c r="L53" s="8">
        <f t="shared" si="7"/>
        <v>0.22083333333333333</v>
      </c>
      <c r="M53" s="8">
        <f t="shared" si="8"/>
        <v>0.11041666666666666</v>
      </c>
      <c r="N53" s="8">
        <v>14</v>
      </c>
      <c r="O53" s="8">
        <f t="shared" si="9"/>
        <v>2.9166666666666667E-2</v>
      </c>
      <c r="P53" s="8">
        <f t="shared" si="10"/>
        <v>1.4583333333333334E-2</v>
      </c>
      <c r="Q53" s="8">
        <v>5.0999999999999996</v>
      </c>
      <c r="R53" s="8">
        <f>SUM(Q53/4/120)</f>
        <v>1.0624999999999999E-2</v>
      </c>
      <c r="S53" s="8">
        <f t="shared" si="11"/>
        <v>5.3124999999999995E-3</v>
      </c>
      <c r="T53" s="8">
        <v>3958</v>
      </c>
      <c r="U53" s="8">
        <f t="shared" si="1"/>
        <v>3.9580000000000002</v>
      </c>
      <c r="V53" s="5">
        <f t="shared" si="12"/>
        <v>8.2458333333333336</v>
      </c>
      <c r="W53" s="5">
        <f t="shared" si="2"/>
        <v>8.2458333333333342E-3</v>
      </c>
      <c r="X53" s="5">
        <f t="shared" si="13"/>
        <v>4.1229166666666671E-3</v>
      </c>
    </row>
    <row r="54" spans="1:24" ht="15" customHeight="1" x14ac:dyDescent="0.15">
      <c r="A54" s="7" t="s">
        <v>79</v>
      </c>
      <c r="B54" s="8">
        <v>2000</v>
      </c>
      <c r="C54" s="8">
        <f t="shared" si="0"/>
        <v>2.7777777777777777</v>
      </c>
      <c r="D54" s="9" t="s">
        <v>365</v>
      </c>
      <c r="E54" s="8">
        <v>695</v>
      </c>
      <c r="F54" s="8">
        <f t="shared" si="3"/>
        <v>1.4479166666666667</v>
      </c>
      <c r="G54" s="8">
        <f t="shared" si="4"/>
        <v>0.72395833333333337</v>
      </c>
      <c r="H54" s="8">
        <v>97</v>
      </c>
      <c r="I54" s="8">
        <f t="shared" si="5"/>
        <v>0.20208333333333334</v>
      </c>
      <c r="J54" s="8">
        <f t="shared" si="6"/>
        <v>0.10104166666666667</v>
      </c>
      <c r="K54" s="8">
        <v>68</v>
      </c>
      <c r="L54" s="8">
        <f t="shared" si="7"/>
        <v>0.14166666666666666</v>
      </c>
      <c r="M54" s="8">
        <f t="shared" si="8"/>
        <v>7.0833333333333331E-2</v>
      </c>
      <c r="N54" s="8">
        <v>4</v>
      </c>
      <c r="O54" s="8">
        <f t="shared" si="9"/>
        <v>8.3333333333333332E-3</v>
      </c>
      <c r="P54" s="8">
        <f t="shared" si="10"/>
        <v>4.1666666666666666E-3</v>
      </c>
      <c r="Q54" s="8">
        <v>5.0999999999999996</v>
      </c>
      <c r="R54" s="8">
        <f>SUM(Q54/4/120)</f>
        <v>1.0624999999999999E-2</v>
      </c>
      <c r="S54" s="8">
        <f t="shared" si="11"/>
        <v>5.3124999999999995E-3</v>
      </c>
      <c r="T54" s="8">
        <v>3958</v>
      </c>
      <c r="U54" s="8">
        <f t="shared" si="1"/>
        <v>3.9580000000000002</v>
      </c>
      <c r="V54" s="5">
        <f t="shared" si="12"/>
        <v>8.2458333333333336</v>
      </c>
      <c r="W54" s="5">
        <f t="shared" si="2"/>
        <v>8.2458333333333342E-3</v>
      </c>
      <c r="X54" s="5">
        <f t="shared" si="13"/>
        <v>4.1229166666666671E-3</v>
      </c>
    </row>
    <row r="55" spans="1:24" s="12" customFormat="1" ht="15" customHeight="1" x14ac:dyDescent="0.2">
      <c r="A55" s="10"/>
      <c r="B55" s="10"/>
      <c r="C55" s="7"/>
      <c r="D55" s="11" t="s">
        <v>11</v>
      </c>
      <c r="E55" s="7">
        <v>2051</v>
      </c>
      <c r="F55" s="7">
        <f t="shared" si="3"/>
        <v>4.2729166666666663</v>
      </c>
      <c r="G55" s="7">
        <f t="shared" si="4"/>
        <v>2.1364583333333331</v>
      </c>
      <c r="H55" s="7">
        <v>298</v>
      </c>
      <c r="I55" s="7">
        <f t="shared" si="5"/>
        <v>0.62083333333333335</v>
      </c>
      <c r="J55" s="7">
        <f t="shared" si="6"/>
        <v>0.31041666666666667</v>
      </c>
      <c r="K55" s="7">
        <v>174</v>
      </c>
      <c r="L55" s="7">
        <f t="shared" si="7"/>
        <v>0.36249999999999999</v>
      </c>
      <c r="M55" s="7">
        <f t="shared" si="8"/>
        <v>0.18124999999999999</v>
      </c>
      <c r="N55" s="7">
        <v>18</v>
      </c>
      <c r="O55" s="7">
        <f t="shared" si="9"/>
        <v>3.7499999999999999E-2</v>
      </c>
      <c r="P55" s="7">
        <f t="shared" si="10"/>
        <v>1.8749999999999999E-2</v>
      </c>
      <c r="Q55" s="7">
        <v>10.199999999999999</v>
      </c>
      <c r="R55" s="7">
        <f>SUM(Q55/4/120)</f>
        <v>2.1249999999999998E-2</v>
      </c>
      <c r="S55" s="7">
        <f t="shared" si="11"/>
        <v>1.0624999999999999E-2</v>
      </c>
      <c r="T55" s="7">
        <v>7916</v>
      </c>
      <c r="U55" s="7">
        <f t="shared" si="1"/>
        <v>7.9160000000000004</v>
      </c>
      <c r="V55" s="12">
        <f t="shared" si="12"/>
        <v>16.491666666666667</v>
      </c>
      <c r="W55" s="12">
        <f t="shared" si="2"/>
        <v>1.6491666666666668E-2</v>
      </c>
      <c r="X55" s="12">
        <f t="shared" si="13"/>
        <v>8.2458333333333342E-3</v>
      </c>
    </row>
    <row r="56" spans="1:24" ht="15" customHeight="1" x14ac:dyDescent="0.2">
      <c r="A56" s="6" t="s">
        <v>207</v>
      </c>
      <c r="B56" s="3"/>
      <c r="C56" s="8"/>
      <c r="D56" s="4"/>
      <c r="E56" s="3"/>
      <c r="F56" s="8"/>
      <c r="G56" s="8"/>
      <c r="H56" s="3"/>
      <c r="I56" s="8"/>
      <c r="J56" s="8"/>
      <c r="K56" s="3"/>
      <c r="L56" s="8"/>
      <c r="M56" s="8"/>
      <c r="N56" s="3"/>
      <c r="O56" s="8"/>
      <c r="P56" s="8"/>
      <c r="Q56" s="3"/>
      <c r="R56" s="8"/>
      <c r="S56" s="8"/>
      <c r="T56" s="3"/>
      <c r="U56" s="8"/>
    </row>
    <row r="57" spans="1:24" s="12" customFormat="1" ht="15" customHeight="1" x14ac:dyDescent="0.2">
      <c r="A57" s="10"/>
      <c r="B57" s="10"/>
      <c r="C57" s="7"/>
      <c r="D57" s="11" t="s">
        <v>11</v>
      </c>
      <c r="E57" s="10"/>
      <c r="F57" s="7">
        <f t="shared" si="3"/>
        <v>0</v>
      </c>
      <c r="G57" s="7">
        <f t="shared" si="4"/>
        <v>0</v>
      </c>
      <c r="H57" s="10">
        <v>0</v>
      </c>
      <c r="I57" s="7">
        <f t="shared" si="5"/>
        <v>0</v>
      </c>
      <c r="J57" s="7">
        <f t="shared" si="6"/>
        <v>0</v>
      </c>
      <c r="K57" s="10">
        <v>0</v>
      </c>
      <c r="L57" s="7">
        <f t="shared" si="7"/>
        <v>0</v>
      </c>
      <c r="M57" s="7">
        <f t="shared" si="8"/>
        <v>0</v>
      </c>
      <c r="N57" s="10">
        <v>0</v>
      </c>
      <c r="O57" s="7">
        <f t="shared" si="9"/>
        <v>0</v>
      </c>
      <c r="P57" s="7">
        <f t="shared" si="10"/>
        <v>0</v>
      </c>
      <c r="Q57" s="10">
        <v>0</v>
      </c>
      <c r="R57" s="7">
        <f>SUM(Q57/4/120)</f>
        <v>0</v>
      </c>
      <c r="S57" s="7">
        <f t="shared" si="11"/>
        <v>0</v>
      </c>
      <c r="T57" s="10">
        <v>0</v>
      </c>
      <c r="U57" s="7">
        <f t="shared" si="1"/>
        <v>0</v>
      </c>
      <c r="V57" s="12">
        <f t="shared" si="12"/>
        <v>0</v>
      </c>
      <c r="W57" s="12">
        <f t="shared" si="2"/>
        <v>0</v>
      </c>
      <c r="X57" s="12">
        <f t="shared" si="13"/>
        <v>0</v>
      </c>
    </row>
    <row r="58" spans="1:24" ht="15" customHeight="1" x14ac:dyDescent="0.2">
      <c r="A58" s="6" t="s">
        <v>859</v>
      </c>
      <c r="B58" s="3"/>
      <c r="C58" s="8"/>
      <c r="D58" s="4"/>
      <c r="E58" s="3"/>
      <c r="F58" s="8"/>
      <c r="G58" s="8"/>
      <c r="H58" s="3"/>
      <c r="I58" s="8"/>
      <c r="J58" s="8"/>
      <c r="K58" s="3"/>
      <c r="L58" s="8"/>
      <c r="M58" s="8"/>
      <c r="N58" s="3"/>
      <c r="O58" s="8"/>
      <c r="P58" s="8"/>
      <c r="Q58" s="3"/>
      <c r="R58" s="8"/>
      <c r="S58" s="8"/>
      <c r="T58" s="3"/>
      <c r="U58" s="8"/>
    </row>
    <row r="59" spans="1:24" ht="15" customHeight="1" x14ac:dyDescent="0.15">
      <c r="A59" s="7" t="s">
        <v>201</v>
      </c>
      <c r="B59" s="8">
        <v>2000</v>
      </c>
      <c r="C59" s="8">
        <f t="shared" si="0"/>
        <v>2.7777777777777777</v>
      </c>
      <c r="D59" s="9" t="s">
        <v>403</v>
      </c>
      <c r="E59" s="8">
        <v>7178</v>
      </c>
      <c r="F59" s="8">
        <f t="shared" si="3"/>
        <v>14.954166666666667</v>
      </c>
      <c r="G59" s="8">
        <f t="shared" si="4"/>
        <v>7.4770833333333337</v>
      </c>
      <c r="H59" s="8">
        <v>1692</v>
      </c>
      <c r="I59" s="8">
        <f t="shared" si="5"/>
        <v>3.5249999999999999</v>
      </c>
      <c r="J59" s="8">
        <f t="shared" si="6"/>
        <v>1.7625</v>
      </c>
      <c r="K59" s="8">
        <v>80</v>
      </c>
      <c r="L59" s="8">
        <f t="shared" si="7"/>
        <v>0.16666666666666666</v>
      </c>
      <c r="M59" s="8">
        <f t="shared" si="8"/>
        <v>8.3333333333333329E-2</v>
      </c>
      <c r="N59" s="8">
        <v>10</v>
      </c>
      <c r="O59" s="8">
        <f t="shared" si="9"/>
        <v>2.0833333333333332E-2</v>
      </c>
      <c r="P59" s="8">
        <f t="shared" si="10"/>
        <v>1.0416666666666666E-2</v>
      </c>
      <c r="Q59" s="8">
        <v>2.4</v>
      </c>
      <c r="R59" s="8">
        <f>SUM(Q59/4/120)</f>
        <v>5.0000000000000001E-3</v>
      </c>
      <c r="S59" s="8">
        <f t="shared" si="11"/>
        <v>2.5000000000000001E-3</v>
      </c>
      <c r="T59" s="8">
        <v>3698</v>
      </c>
      <c r="U59" s="8">
        <f t="shared" si="1"/>
        <v>3.698</v>
      </c>
      <c r="V59" s="5">
        <f t="shared" si="12"/>
        <v>7.7041666666666666</v>
      </c>
      <c r="W59" s="5">
        <f t="shared" si="2"/>
        <v>7.7041666666666665E-3</v>
      </c>
      <c r="X59" s="5">
        <f t="shared" si="13"/>
        <v>3.8520833333333332E-3</v>
      </c>
    </row>
    <row r="60" spans="1:24" ht="15" customHeight="1" x14ac:dyDescent="0.15">
      <c r="A60" s="7" t="s">
        <v>202</v>
      </c>
      <c r="B60" s="8">
        <v>3000</v>
      </c>
      <c r="C60" s="8">
        <f t="shared" si="0"/>
        <v>4.166666666666667</v>
      </c>
      <c r="D60" s="9" t="s">
        <v>113</v>
      </c>
      <c r="E60" s="8">
        <v>9568</v>
      </c>
      <c r="F60" s="8">
        <f t="shared" si="3"/>
        <v>19.933333333333334</v>
      </c>
      <c r="G60" s="8">
        <f t="shared" si="4"/>
        <v>9.9666666666666668</v>
      </c>
      <c r="H60" s="8">
        <v>1909</v>
      </c>
      <c r="I60" s="8">
        <f t="shared" si="5"/>
        <v>3.9770833333333333</v>
      </c>
      <c r="J60" s="8">
        <f t="shared" si="6"/>
        <v>1.9885416666666667</v>
      </c>
      <c r="K60" s="8">
        <v>348</v>
      </c>
      <c r="L60" s="8">
        <f t="shared" si="7"/>
        <v>0.72499999999999998</v>
      </c>
      <c r="M60" s="8">
        <f t="shared" si="8"/>
        <v>0.36249999999999999</v>
      </c>
      <c r="N60" s="8">
        <v>60</v>
      </c>
      <c r="O60" s="8">
        <f t="shared" si="9"/>
        <v>0.125</v>
      </c>
      <c r="P60" s="8">
        <f t="shared" si="10"/>
        <v>6.25E-2</v>
      </c>
      <c r="Q60" s="8">
        <v>3.5</v>
      </c>
      <c r="R60" s="8">
        <f>SUM(Q60/4/120)</f>
        <v>7.2916666666666668E-3</v>
      </c>
      <c r="S60" s="8">
        <f t="shared" si="11"/>
        <v>3.6458333333333334E-3</v>
      </c>
      <c r="T60" s="8">
        <v>5547</v>
      </c>
      <c r="U60" s="8">
        <f t="shared" si="1"/>
        <v>5.5469999999999997</v>
      </c>
      <c r="V60" s="5">
        <f t="shared" si="12"/>
        <v>11.55625</v>
      </c>
      <c r="W60" s="5">
        <f t="shared" si="2"/>
        <v>1.1556250000000001E-2</v>
      </c>
      <c r="X60" s="5">
        <f t="shared" si="13"/>
        <v>5.7781250000000003E-3</v>
      </c>
    </row>
    <row r="61" spans="1:24" ht="15" customHeight="1" x14ac:dyDescent="0.15">
      <c r="A61" s="7" t="s">
        <v>200</v>
      </c>
      <c r="B61" s="8">
        <v>5000</v>
      </c>
      <c r="C61" s="8">
        <f t="shared" si="0"/>
        <v>6.9444444444444446</v>
      </c>
      <c r="D61" s="9" t="s">
        <v>402</v>
      </c>
      <c r="E61" s="8">
        <v>16760</v>
      </c>
      <c r="F61" s="8">
        <f t="shared" si="3"/>
        <v>34.916666666666664</v>
      </c>
      <c r="G61" s="8">
        <f t="shared" si="4"/>
        <v>17.458333333333332</v>
      </c>
      <c r="H61" s="8">
        <v>3445</v>
      </c>
      <c r="I61" s="8">
        <f t="shared" si="5"/>
        <v>7.177083333333333</v>
      </c>
      <c r="J61" s="8">
        <f t="shared" si="6"/>
        <v>3.5885416666666665</v>
      </c>
      <c r="K61" s="8">
        <v>565</v>
      </c>
      <c r="L61" s="8">
        <f t="shared" si="7"/>
        <v>1.1770833333333333</v>
      </c>
      <c r="M61" s="8">
        <f t="shared" si="8"/>
        <v>0.58854166666666663</v>
      </c>
      <c r="N61" s="8">
        <v>80</v>
      </c>
      <c r="O61" s="8">
        <f t="shared" si="9"/>
        <v>0.16666666666666666</v>
      </c>
      <c r="P61" s="8">
        <f t="shared" si="10"/>
        <v>8.3333333333333329E-2</v>
      </c>
      <c r="Q61" s="8">
        <v>5.0999999999999996</v>
      </c>
      <c r="R61" s="8">
        <f>SUM(Q61/4/120)</f>
        <v>1.0624999999999999E-2</v>
      </c>
      <c r="S61" s="8">
        <f t="shared" si="11"/>
        <v>5.3124999999999995E-3</v>
      </c>
      <c r="T61" s="8">
        <v>6640</v>
      </c>
      <c r="U61" s="8">
        <f t="shared" si="1"/>
        <v>6.64</v>
      </c>
      <c r="V61" s="5">
        <f t="shared" si="12"/>
        <v>13.833333333333334</v>
      </c>
      <c r="W61" s="5">
        <f t="shared" si="2"/>
        <v>1.3833333333333335E-2</v>
      </c>
      <c r="X61" s="5">
        <f t="shared" si="13"/>
        <v>6.9166666666666673E-3</v>
      </c>
    </row>
    <row r="62" spans="1:24" ht="15" customHeight="1" x14ac:dyDescent="0.15">
      <c r="A62" s="7" t="s">
        <v>199</v>
      </c>
      <c r="B62" s="8">
        <v>2000</v>
      </c>
      <c r="C62" s="8">
        <f t="shared" si="0"/>
        <v>2.7777777777777777</v>
      </c>
      <c r="D62" s="9" t="s">
        <v>401</v>
      </c>
      <c r="E62" s="8">
        <v>6452</v>
      </c>
      <c r="F62" s="8">
        <f t="shared" si="3"/>
        <v>13.441666666666666</v>
      </c>
      <c r="G62" s="8">
        <f t="shared" si="4"/>
        <v>6.7208333333333332</v>
      </c>
      <c r="H62" s="8">
        <v>1248</v>
      </c>
      <c r="I62" s="8">
        <f t="shared" si="5"/>
        <v>2.6</v>
      </c>
      <c r="J62" s="8">
        <f t="shared" si="6"/>
        <v>1.3</v>
      </c>
      <c r="K62" s="8">
        <v>252</v>
      </c>
      <c r="L62" s="8">
        <f t="shared" si="7"/>
        <v>0.52500000000000002</v>
      </c>
      <c r="M62" s="8">
        <f t="shared" si="8"/>
        <v>0.26250000000000001</v>
      </c>
      <c r="N62" s="8">
        <v>50</v>
      </c>
      <c r="O62" s="8">
        <f t="shared" si="9"/>
        <v>0.10416666666666667</v>
      </c>
      <c r="P62" s="8">
        <f t="shared" si="10"/>
        <v>5.2083333333333336E-2</v>
      </c>
      <c r="Q62" s="8">
        <v>2</v>
      </c>
      <c r="R62" s="8">
        <f>SUM(Q62/4/120)</f>
        <v>4.1666666666666666E-3</v>
      </c>
      <c r="S62" s="8">
        <f t="shared" si="11"/>
        <v>2.0833333333333333E-3</v>
      </c>
      <c r="T62" s="8">
        <v>2656</v>
      </c>
      <c r="U62" s="8">
        <f t="shared" si="1"/>
        <v>2.6560000000000001</v>
      </c>
      <c r="V62" s="5">
        <f t="shared" si="12"/>
        <v>5.5333333333333332</v>
      </c>
      <c r="W62" s="5">
        <f t="shared" si="2"/>
        <v>5.5333333333333328E-3</v>
      </c>
      <c r="X62" s="5">
        <f t="shared" si="13"/>
        <v>2.7666666666666664E-3</v>
      </c>
    </row>
    <row r="63" spans="1:24" s="12" customFormat="1" ht="15" customHeight="1" x14ac:dyDescent="0.2">
      <c r="A63" s="10"/>
      <c r="B63" s="10"/>
      <c r="C63" s="7"/>
      <c r="D63" s="11" t="s">
        <v>11</v>
      </c>
      <c r="E63" s="7">
        <v>39957</v>
      </c>
      <c r="F63" s="7">
        <f t="shared" si="3"/>
        <v>83.243750000000006</v>
      </c>
      <c r="G63" s="7">
        <f t="shared" si="4"/>
        <v>41.621875000000003</v>
      </c>
      <c r="H63" s="7">
        <v>8294</v>
      </c>
      <c r="I63" s="7">
        <f t="shared" si="5"/>
        <v>17.279166666666665</v>
      </c>
      <c r="J63" s="7">
        <f t="shared" si="6"/>
        <v>8.6395833333333325</v>
      </c>
      <c r="K63" s="7">
        <v>1245</v>
      </c>
      <c r="L63" s="7">
        <f t="shared" si="7"/>
        <v>2.59375</v>
      </c>
      <c r="M63" s="7">
        <f t="shared" si="8"/>
        <v>1.296875</v>
      </c>
      <c r="N63" s="7">
        <v>200</v>
      </c>
      <c r="O63" s="7">
        <f t="shared" si="9"/>
        <v>0.41666666666666669</v>
      </c>
      <c r="P63" s="7">
        <f t="shared" si="10"/>
        <v>0.20833333333333334</v>
      </c>
      <c r="Q63" s="7">
        <v>13</v>
      </c>
      <c r="R63" s="7">
        <f>SUM(Q63/4/120)</f>
        <v>2.7083333333333334E-2</v>
      </c>
      <c r="S63" s="7">
        <f t="shared" si="11"/>
        <v>1.3541666666666667E-2</v>
      </c>
      <c r="T63" s="7">
        <v>18541</v>
      </c>
      <c r="U63" s="7">
        <f t="shared" si="1"/>
        <v>18.541</v>
      </c>
      <c r="V63" s="12">
        <f t="shared" si="12"/>
        <v>38.627083333333331</v>
      </c>
      <c r="W63" s="12">
        <f t="shared" si="2"/>
        <v>3.8627083333333333E-2</v>
      </c>
      <c r="X63" s="12">
        <f t="shared" si="13"/>
        <v>1.9313541666666666E-2</v>
      </c>
    </row>
    <row r="64" spans="1:24" ht="15" customHeight="1" x14ac:dyDescent="0.2">
      <c r="A64" s="6" t="s">
        <v>860</v>
      </c>
      <c r="B64" s="3"/>
      <c r="C64" s="8"/>
      <c r="D64" s="4"/>
      <c r="E64" s="3"/>
      <c r="F64" s="8"/>
      <c r="G64" s="8"/>
      <c r="H64" s="3"/>
      <c r="I64" s="8"/>
      <c r="J64" s="8"/>
      <c r="K64" s="3"/>
      <c r="L64" s="8"/>
      <c r="M64" s="8"/>
      <c r="N64" s="3"/>
      <c r="O64" s="8"/>
      <c r="P64" s="8"/>
      <c r="Q64" s="3"/>
      <c r="R64" s="8"/>
      <c r="S64" s="8"/>
      <c r="T64" s="3"/>
      <c r="U64" s="8"/>
    </row>
    <row r="65" spans="1:24" ht="15" customHeight="1" x14ac:dyDescent="0.15">
      <c r="A65" s="7" t="s">
        <v>159</v>
      </c>
      <c r="B65" s="8">
        <v>1000</v>
      </c>
      <c r="C65" s="8">
        <f t="shared" si="0"/>
        <v>1.3888888888888888</v>
      </c>
      <c r="D65" s="9" t="s">
        <v>300</v>
      </c>
      <c r="E65" s="8">
        <v>7445</v>
      </c>
      <c r="F65" s="8">
        <f t="shared" si="3"/>
        <v>15.510416666666666</v>
      </c>
      <c r="G65" s="8">
        <f t="shared" si="4"/>
        <v>7.755208333333333</v>
      </c>
      <c r="H65" s="8">
        <v>5.7</v>
      </c>
      <c r="I65" s="8">
        <f t="shared" si="5"/>
        <v>1.1875E-2</v>
      </c>
      <c r="J65" s="8">
        <f t="shared" si="6"/>
        <v>5.9375000000000001E-3</v>
      </c>
      <c r="K65" s="8">
        <v>6</v>
      </c>
      <c r="L65" s="8">
        <f t="shared" si="7"/>
        <v>1.2500000000000001E-2</v>
      </c>
      <c r="M65" s="8">
        <f t="shared" si="8"/>
        <v>6.2500000000000003E-3</v>
      </c>
      <c r="N65" s="8">
        <v>822</v>
      </c>
      <c r="O65" s="8">
        <f t="shared" si="9"/>
        <v>1.7124999999999999</v>
      </c>
      <c r="P65" s="8">
        <f t="shared" si="10"/>
        <v>0.85624999999999996</v>
      </c>
      <c r="Q65" s="8">
        <v>9</v>
      </c>
      <c r="R65" s="8">
        <f>SUM(Q65/4/120)</f>
        <v>1.8749999999999999E-2</v>
      </c>
      <c r="S65" s="8">
        <f t="shared" si="11"/>
        <v>9.3749999999999997E-3</v>
      </c>
      <c r="T65" s="8">
        <v>5553</v>
      </c>
      <c r="U65" s="8">
        <f t="shared" si="1"/>
        <v>5.5529999999999999</v>
      </c>
      <c r="V65" s="5">
        <f t="shared" si="12"/>
        <v>11.56875</v>
      </c>
      <c r="W65" s="5">
        <f t="shared" si="2"/>
        <v>1.1568749999999999E-2</v>
      </c>
      <c r="X65" s="5">
        <f t="shared" si="13"/>
        <v>5.7843749999999996E-3</v>
      </c>
    </row>
    <row r="66" spans="1:24" ht="15" customHeight="1" x14ac:dyDescent="0.15">
      <c r="A66" s="7" t="s">
        <v>162</v>
      </c>
      <c r="B66" s="8">
        <v>41200</v>
      </c>
      <c r="C66" s="8">
        <f t="shared" si="0"/>
        <v>57.222222222222221</v>
      </c>
      <c r="D66" s="9" t="s">
        <v>392</v>
      </c>
      <c r="E66" s="8">
        <v>19455</v>
      </c>
      <c r="F66" s="8">
        <f t="shared" si="3"/>
        <v>40.53125</v>
      </c>
      <c r="G66" s="8">
        <f t="shared" si="4"/>
        <v>20.265625</v>
      </c>
      <c r="H66" s="8">
        <v>1846</v>
      </c>
      <c r="I66" s="8">
        <f t="shared" si="5"/>
        <v>3.8458333333333332</v>
      </c>
      <c r="J66" s="8">
        <f t="shared" si="6"/>
        <v>1.9229166666666666</v>
      </c>
      <c r="K66" s="8">
        <v>1442</v>
      </c>
      <c r="L66" s="8">
        <f t="shared" si="7"/>
        <v>3.0041666666666669</v>
      </c>
      <c r="M66" s="8">
        <f t="shared" si="8"/>
        <v>1.5020833333333334</v>
      </c>
      <c r="N66" s="8">
        <v>700</v>
      </c>
      <c r="O66" s="8">
        <f t="shared" si="9"/>
        <v>1.4583333333333333</v>
      </c>
      <c r="P66" s="8">
        <f t="shared" si="10"/>
        <v>0.72916666666666663</v>
      </c>
      <c r="Q66" s="8">
        <v>63</v>
      </c>
      <c r="R66" s="8">
        <f>SUM(Q66/4/120)</f>
        <v>0.13125000000000001</v>
      </c>
      <c r="S66" s="8">
        <f t="shared" si="11"/>
        <v>6.5625000000000003E-2</v>
      </c>
      <c r="T66" s="8">
        <v>65879</v>
      </c>
      <c r="U66" s="8">
        <f t="shared" si="1"/>
        <v>65.879000000000005</v>
      </c>
      <c r="V66" s="5">
        <f t="shared" si="12"/>
        <v>137.24791666666667</v>
      </c>
      <c r="W66" s="5">
        <f t="shared" si="2"/>
        <v>0.13724791666666666</v>
      </c>
      <c r="X66" s="5">
        <f t="shared" si="13"/>
        <v>6.8623958333333332E-2</v>
      </c>
    </row>
    <row r="67" spans="1:24" ht="15" customHeight="1" x14ac:dyDescent="0.15">
      <c r="A67" s="7" t="s">
        <v>163</v>
      </c>
      <c r="B67" s="8">
        <v>10000</v>
      </c>
      <c r="C67" s="8">
        <f t="shared" si="0"/>
        <v>13.888888888888889</v>
      </c>
      <c r="D67" s="9" t="s">
        <v>393</v>
      </c>
      <c r="E67" s="8">
        <v>11740</v>
      </c>
      <c r="F67" s="8">
        <f t="shared" si="3"/>
        <v>24.458333333333332</v>
      </c>
      <c r="G67" s="8">
        <f t="shared" si="4"/>
        <v>12.229166666666666</v>
      </c>
      <c r="H67" s="8">
        <v>380</v>
      </c>
      <c r="I67" s="8">
        <f t="shared" si="5"/>
        <v>0.79166666666666663</v>
      </c>
      <c r="J67" s="8">
        <f t="shared" si="6"/>
        <v>0.39583333333333331</v>
      </c>
      <c r="K67" s="8">
        <v>980</v>
      </c>
      <c r="L67" s="8">
        <f t="shared" si="7"/>
        <v>2.0416666666666665</v>
      </c>
      <c r="M67" s="8">
        <f t="shared" si="8"/>
        <v>1.0208333333333333</v>
      </c>
      <c r="N67" s="8">
        <v>700</v>
      </c>
      <c r="O67" s="8">
        <f t="shared" si="9"/>
        <v>1.4583333333333333</v>
      </c>
      <c r="P67" s="8">
        <f t="shared" si="10"/>
        <v>0.72916666666666663</v>
      </c>
      <c r="Q67" s="8">
        <v>20</v>
      </c>
      <c r="R67" s="8">
        <f>SUM(Q67/4/120)</f>
        <v>4.1666666666666664E-2</v>
      </c>
      <c r="S67" s="8">
        <f t="shared" si="11"/>
        <v>2.0833333333333332E-2</v>
      </c>
      <c r="T67" s="8">
        <v>16590</v>
      </c>
      <c r="U67" s="8">
        <f t="shared" si="1"/>
        <v>16.59</v>
      </c>
      <c r="V67" s="5">
        <f t="shared" si="12"/>
        <v>34.5625</v>
      </c>
      <c r="W67" s="5">
        <f t="shared" si="2"/>
        <v>3.4562500000000003E-2</v>
      </c>
      <c r="X67" s="5">
        <f t="shared" si="13"/>
        <v>1.7281250000000001E-2</v>
      </c>
    </row>
    <row r="68" spans="1:24" s="12" customFormat="1" ht="15" customHeight="1" x14ac:dyDescent="0.2">
      <c r="A68" s="10"/>
      <c r="B68" s="10"/>
      <c r="C68" s="7"/>
      <c r="D68" s="11" t="s">
        <v>11</v>
      </c>
      <c r="E68" s="7">
        <v>38639</v>
      </c>
      <c r="F68" s="7">
        <f t="shared" si="3"/>
        <v>80.497916666666669</v>
      </c>
      <c r="G68" s="7">
        <f t="shared" si="4"/>
        <v>40.248958333333334</v>
      </c>
      <c r="H68" s="7">
        <v>2231</v>
      </c>
      <c r="I68" s="7">
        <f t="shared" si="5"/>
        <v>4.6479166666666663</v>
      </c>
      <c r="J68" s="7">
        <f t="shared" si="6"/>
        <v>2.3239583333333331</v>
      </c>
      <c r="K68" s="7">
        <v>2428</v>
      </c>
      <c r="L68" s="7">
        <f t="shared" si="7"/>
        <v>5.0583333333333336</v>
      </c>
      <c r="M68" s="7">
        <f t="shared" si="8"/>
        <v>2.5291666666666668</v>
      </c>
      <c r="N68" s="7">
        <v>2222</v>
      </c>
      <c r="O68" s="7">
        <f t="shared" si="9"/>
        <v>4.6291666666666664</v>
      </c>
      <c r="P68" s="7">
        <f t="shared" si="10"/>
        <v>2.3145833333333332</v>
      </c>
      <c r="Q68" s="7">
        <v>92</v>
      </c>
      <c r="R68" s="7">
        <f>SUM(Q68/4/120)</f>
        <v>0.19166666666666668</v>
      </c>
      <c r="S68" s="7">
        <f t="shared" si="11"/>
        <v>9.583333333333334E-2</v>
      </c>
      <c r="T68" s="7">
        <v>88022</v>
      </c>
      <c r="U68" s="7">
        <f t="shared" si="1"/>
        <v>88.022000000000006</v>
      </c>
      <c r="V68" s="12">
        <f t="shared" si="12"/>
        <v>183.37916666666666</v>
      </c>
      <c r="W68" s="12">
        <f t="shared" si="2"/>
        <v>0.18337916666666668</v>
      </c>
      <c r="X68" s="12">
        <f t="shared" si="13"/>
        <v>9.1689583333333338E-2</v>
      </c>
    </row>
    <row r="69" spans="1:24" ht="15" customHeight="1" x14ac:dyDescent="0.2">
      <c r="A69" s="6" t="s">
        <v>861</v>
      </c>
      <c r="B69" s="3"/>
      <c r="C69" s="8"/>
      <c r="D69" s="4"/>
      <c r="E69" s="3"/>
      <c r="F69" s="8"/>
      <c r="G69" s="8"/>
      <c r="H69" s="3"/>
      <c r="I69" s="8"/>
      <c r="J69" s="8"/>
      <c r="K69" s="3"/>
      <c r="L69" s="8"/>
      <c r="M69" s="8"/>
      <c r="N69" s="3"/>
      <c r="O69" s="8"/>
      <c r="P69" s="8"/>
      <c r="Q69" s="3"/>
      <c r="R69" s="8"/>
      <c r="S69" s="8"/>
      <c r="T69" s="3"/>
      <c r="U69" s="8"/>
    </row>
    <row r="70" spans="1:24" ht="15" customHeight="1" x14ac:dyDescent="0.15">
      <c r="A70" s="7" t="s">
        <v>219</v>
      </c>
      <c r="B70" s="8">
        <v>297</v>
      </c>
      <c r="C70" s="8">
        <f t="shared" ref="C70:C133" si="15">SUM(B70/6/120)</f>
        <v>0.41249999999999998</v>
      </c>
      <c r="D70" s="9" t="s">
        <v>407</v>
      </c>
      <c r="E70" s="8">
        <v>77</v>
      </c>
      <c r="F70" s="8">
        <f t="shared" si="3"/>
        <v>0.16041666666666668</v>
      </c>
      <c r="G70" s="8">
        <f t="shared" si="4"/>
        <v>8.020833333333334E-2</v>
      </c>
      <c r="H70" s="8">
        <v>1.4</v>
      </c>
      <c r="I70" s="8">
        <f t="shared" si="5"/>
        <v>2.9166666666666664E-3</v>
      </c>
      <c r="J70" s="8">
        <f t="shared" si="6"/>
        <v>1.4583333333333332E-3</v>
      </c>
      <c r="K70" s="8">
        <v>7.1</v>
      </c>
      <c r="L70" s="8">
        <f t="shared" si="7"/>
        <v>1.4791666666666667E-2</v>
      </c>
      <c r="M70" s="8">
        <f t="shared" si="8"/>
        <v>7.3958333333333333E-3</v>
      </c>
      <c r="N70" s="8">
        <v>4.8</v>
      </c>
      <c r="O70" s="8">
        <f t="shared" si="9"/>
        <v>0.01</v>
      </c>
      <c r="P70" s="8">
        <f t="shared" si="10"/>
        <v>5.0000000000000001E-3</v>
      </c>
      <c r="Q70" s="8">
        <v>0.26140000000000002</v>
      </c>
      <c r="R70" s="8">
        <f>SUM(Q70/4/120)</f>
        <v>5.4458333333333333E-4</v>
      </c>
      <c r="S70" s="8">
        <f t="shared" si="11"/>
        <v>2.7229166666666667E-4</v>
      </c>
      <c r="T70" s="8">
        <v>1118</v>
      </c>
      <c r="U70" s="8">
        <f t="shared" ref="U70:U133" si="16">SUM(T70/1000)</f>
        <v>1.1180000000000001</v>
      </c>
      <c r="V70" s="5">
        <f t="shared" si="12"/>
        <v>2.3291666666666666</v>
      </c>
      <c r="W70" s="5">
        <f t="shared" ref="W70:W133" si="17">SUM(V70/1000)</f>
        <v>2.3291666666666665E-3</v>
      </c>
      <c r="X70" s="5">
        <f t="shared" si="13"/>
        <v>1.1645833333333332E-3</v>
      </c>
    </row>
    <row r="71" spans="1:24" s="12" customFormat="1" ht="15" customHeight="1" x14ac:dyDescent="0.2">
      <c r="A71" s="10"/>
      <c r="B71" s="10"/>
      <c r="C71" s="7"/>
      <c r="D71" s="11" t="s">
        <v>11</v>
      </c>
      <c r="E71" s="7">
        <v>77</v>
      </c>
      <c r="F71" s="7">
        <f t="shared" ref="F71:F134" si="18">SUM(E71/4/120)</f>
        <v>0.16041666666666668</v>
      </c>
      <c r="G71" s="7">
        <f t="shared" ref="G71:G134" si="19">SUM(F71/2)</f>
        <v>8.020833333333334E-2</v>
      </c>
      <c r="H71" s="7">
        <v>1.4</v>
      </c>
      <c r="I71" s="7">
        <f t="shared" ref="I71:I134" si="20">SUM(H71/4/120)</f>
        <v>2.9166666666666664E-3</v>
      </c>
      <c r="J71" s="7">
        <f t="shared" ref="J71:J134" si="21">SUM(I71/2)</f>
        <v>1.4583333333333332E-3</v>
      </c>
      <c r="K71" s="7">
        <v>7.1</v>
      </c>
      <c r="L71" s="7">
        <f t="shared" ref="L71:L134" si="22">SUM(K71/4/120)</f>
        <v>1.4791666666666667E-2</v>
      </c>
      <c r="M71" s="7">
        <f t="shared" ref="M71:M134" si="23">SUM(L71/2)</f>
        <v>7.3958333333333333E-3</v>
      </c>
      <c r="N71" s="7">
        <v>4.8</v>
      </c>
      <c r="O71" s="7">
        <f t="shared" ref="O71:O134" si="24">SUM(N71/4/120)</f>
        <v>0.01</v>
      </c>
      <c r="P71" s="7">
        <f t="shared" ref="P71:P134" si="25">SUM(O71/2)</f>
        <v>5.0000000000000001E-3</v>
      </c>
      <c r="Q71" s="7">
        <v>0.26140000000000002</v>
      </c>
      <c r="R71" s="7">
        <f>SUM(Q71/4/120)</f>
        <v>5.4458333333333333E-4</v>
      </c>
      <c r="S71" s="7">
        <f t="shared" ref="S71:S134" si="26">SUM(R71/2)</f>
        <v>2.7229166666666667E-4</v>
      </c>
      <c r="T71" s="7">
        <v>1118</v>
      </c>
      <c r="U71" s="7">
        <f t="shared" si="16"/>
        <v>1.1180000000000001</v>
      </c>
      <c r="V71" s="12">
        <f t="shared" ref="V71:V134" si="27">SUM(T71/4/120)</f>
        <v>2.3291666666666666</v>
      </c>
      <c r="W71" s="12">
        <f t="shared" si="17"/>
        <v>2.3291666666666665E-3</v>
      </c>
      <c r="X71" s="12">
        <f t="shared" ref="X71:X134" si="28">SUM(W71/2)</f>
        <v>1.1645833333333332E-3</v>
      </c>
    </row>
    <row r="72" spans="1:24" ht="15" customHeight="1" x14ac:dyDescent="0.2">
      <c r="A72" s="6" t="s">
        <v>862</v>
      </c>
      <c r="B72" s="3"/>
      <c r="C72" s="8"/>
      <c r="D72" s="4"/>
      <c r="E72" s="3"/>
      <c r="F72" s="8"/>
      <c r="G72" s="8"/>
      <c r="H72" s="3"/>
      <c r="I72" s="8"/>
      <c r="J72" s="8"/>
      <c r="K72" s="3"/>
      <c r="L72" s="8"/>
      <c r="M72" s="8"/>
      <c r="N72" s="3"/>
      <c r="O72" s="8"/>
      <c r="P72" s="8"/>
      <c r="Q72" s="3"/>
      <c r="R72" s="8"/>
      <c r="S72" s="8"/>
      <c r="T72" s="3"/>
      <c r="U72" s="8"/>
    </row>
    <row r="73" spans="1:24" ht="15" customHeight="1" x14ac:dyDescent="0.15">
      <c r="A73" s="7" t="s">
        <v>216</v>
      </c>
      <c r="B73" s="8">
        <v>300</v>
      </c>
      <c r="C73" s="8">
        <f t="shared" si="15"/>
        <v>0.41666666666666669</v>
      </c>
      <c r="D73" s="9" t="s">
        <v>407</v>
      </c>
      <c r="E73" s="8">
        <v>123</v>
      </c>
      <c r="F73" s="8">
        <f t="shared" si="18"/>
        <v>0.25624999999999998</v>
      </c>
      <c r="G73" s="8">
        <f t="shared" si="19"/>
        <v>0.12812499999999999</v>
      </c>
      <c r="H73" s="8">
        <v>1.5</v>
      </c>
      <c r="I73" s="8">
        <f t="shared" si="20"/>
        <v>3.1250000000000002E-3</v>
      </c>
      <c r="J73" s="8">
        <f t="shared" si="21"/>
        <v>1.5625000000000001E-3</v>
      </c>
      <c r="K73" s="8">
        <v>4.4000000000000004</v>
      </c>
      <c r="L73" s="8">
        <f t="shared" si="22"/>
        <v>9.1666666666666667E-3</v>
      </c>
      <c r="M73" s="8">
        <f t="shared" si="23"/>
        <v>4.5833333333333334E-3</v>
      </c>
      <c r="N73" s="8">
        <v>11</v>
      </c>
      <c r="O73" s="8">
        <f t="shared" si="24"/>
        <v>2.2916666666666665E-2</v>
      </c>
      <c r="P73" s="8">
        <f t="shared" si="25"/>
        <v>1.1458333333333333E-2</v>
      </c>
      <c r="Q73" s="8">
        <v>0.29699999999999999</v>
      </c>
      <c r="R73" s="8">
        <f>SUM(Q73/4/120)</f>
        <v>6.1874999999999994E-4</v>
      </c>
      <c r="S73" s="8">
        <f t="shared" si="26"/>
        <v>3.0937499999999997E-4</v>
      </c>
      <c r="T73" s="8">
        <v>1129</v>
      </c>
      <c r="U73" s="8">
        <f t="shared" si="16"/>
        <v>1.129</v>
      </c>
      <c r="V73" s="5">
        <f t="shared" si="27"/>
        <v>2.3520833333333333</v>
      </c>
      <c r="W73" s="5">
        <f t="shared" si="17"/>
        <v>2.3520833333333332E-3</v>
      </c>
      <c r="X73" s="5">
        <f t="shared" si="28"/>
        <v>1.1760416666666666E-3</v>
      </c>
    </row>
    <row r="74" spans="1:24" ht="15" customHeight="1" x14ac:dyDescent="0.15">
      <c r="A74" s="7" t="s">
        <v>215</v>
      </c>
      <c r="B74" s="8">
        <v>309</v>
      </c>
      <c r="C74" s="8">
        <f t="shared" si="15"/>
        <v>0.42916666666666664</v>
      </c>
      <c r="D74" s="9" t="s">
        <v>406</v>
      </c>
      <c r="E74" s="8">
        <v>58</v>
      </c>
      <c r="F74" s="8">
        <f t="shared" si="18"/>
        <v>0.12083333333333333</v>
      </c>
      <c r="G74" s="8">
        <f t="shared" si="19"/>
        <v>6.0416666666666667E-2</v>
      </c>
      <c r="H74" s="8">
        <v>8</v>
      </c>
      <c r="I74" s="8">
        <f t="shared" si="20"/>
        <v>1.6666666666666666E-2</v>
      </c>
      <c r="J74" s="8">
        <f t="shared" si="21"/>
        <v>8.3333333333333332E-3</v>
      </c>
      <c r="K74" s="8">
        <v>0.309</v>
      </c>
      <c r="L74" s="8">
        <f t="shared" si="22"/>
        <v>6.4375000000000001E-4</v>
      </c>
      <c r="M74" s="8">
        <f t="shared" si="23"/>
        <v>3.21875E-4</v>
      </c>
      <c r="N74" s="8">
        <v>2.8</v>
      </c>
      <c r="O74" s="8">
        <f t="shared" si="24"/>
        <v>5.8333333333333327E-3</v>
      </c>
      <c r="P74" s="8">
        <f t="shared" si="25"/>
        <v>2.9166666666666664E-3</v>
      </c>
      <c r="Q74" s="8">
        <v>0.12670000000000001</v>
      </c>
      <c r="R74" s="8">
        <f>SUM(Q74/4/120)</f>
        <v>2.6395833333333333E-4</v>
      </c>
      <c r="S74" s="8">
        <f t="shared" si="26"/>
        <v>1.3197916666666666E-4</v>
      </c>
      <c r="T74" s="8">
        <v>1163</v>
      </c>
      <c r="U74" s="8">
        <f t="shared" si="16"/>
        <v>1.163</v>
      </c>
      <c r="V74" s="5">
        <f t="shared" si="27"/>
        <v>2.4229166666666666</v>
      </c>
      <c r="W74" s="5">
        <f t="shared" si="17"/>
        <v>2.4229166666666665E-3</v>
      </c>
      <c r="X74" s="5">
        <f t="shared" si="28"/>
        <v>1.2114583333333333E-3</v>
      </c>
    </row>
    <row r="75" spans="1:24" ht="15" customHeight="1" x14ac:dyDescent="0.15">
      <c r="A75" s="7" t="s">
        <v>218</v>
      </c>
      <c r="B75" s="8">
        <v>297</v>
      </c>
      <c r="C75" s="8">
        <f t="shared" si="15"/>
        <v>0.41249999999999998</v>
      </c>
      <c r="D75" s="9" t="s">
        <v>407</v>
      </c>
      <c r="E75" s="8">
        <v>127</v>
      </c>
      <c r="F75" s="8">
        <f t="shared" si="18"/>
        <v>0.26458333333333334</v>
      </c>
      <c r="G75" s="8">
        <f t="shared" si="19"/>
        <v>0.13229166666666667</v>
      </c>
      <c r="H75" s="8">
        <v>18.7</v>
      </c>
      <c r="I75" s="8">
        <f t="shared" si="20"/>
        <v>3.8958333333333331E-2</v>
      </c>
      <c r="J75" s="8">
        <f t="shared" si="21"/>
        <v>1.9479166666666665E-2</v>
      </c>
      <c r="K75" s="8">
        <v>3</v>
      </c>
      <c r="L75" s="8">
        <f t="shared" si="22"/>
        <v>6.2500000000000003E-3</v>
      </c>
      <c r="M75" s="8">
        <f t="shared" si="23"/>
        <v>3.1250000000000002E-3</v>
      </c>
      <c r="N75" s="8">
        <v>4.5</v>
      </c>
      <c r="O75" s="8">
        <f t="shared" si="24"/>
        <v>9.3749999999999997E-3</v>
      </c>
      <c r="P75" s="8">
        <f t="shared" si="25"/>
        <v>4.6874999999999998E-3</v>
      </c>
      <c r="Q75" s="8">
        <v>0.29399999999999998</v>
      </c>
      <c r="R75" s="8">
        <f>SUM(Q75/4/120)</f>
        <v>6.1249999999999998E-4</v>
      </c>
      <c r="S75" s="8">
        <f t="shared" si="26"/>
        <v>3.0624999999999999E-4</v>
      </c>
      <c r="T75" s="8">
        <v>1118</v>
      </c>
      <c r="U75" s="8">
        <f t="shared" si="16"/>
        <v>1.1180000000000001</v>
      </c>
      <c r="V75" s="5">
        <f t="shared" si="27"/>
        <v>2.3291666666666666</v>
      </c>
      <c r="W75" s="5">
        <f t="shared" si="17"/>
        <v>2.3291666666666665E-3</v>
      </c>
      <c r="X75" s="5">
        <f t="shared" si="28"/>
        <v>1.1645833333333332E-3</v>
      </c>
    </row>
    <row r="76" spans="1:24" s="12" customFormat="1" ht="15" customHeight="1" x14ac:dyDescent="0.2">
      <c r="A76" s="10"/>
      <c r="B76" s="10"/>
      <c r="C76" s="7"/>
      <c r="D76" s="11" t="s">
        <v>11</v>
      </c>
      <c r="E76" s="7">
        <v>308</v>
      </c>
      <c r="F76" s="7">
        <f t="shared" si="18"/>
        <v>0.64166666666666672</v>
      </c>
      <c r="G76" s="7">
        <f t="shared" si="19"/>
        <v>0.32083333333333336</v>
      </c>
      <c r="H76" s="7">
        <v>28.2</v>
      </c>
      <c r="I76" s="7">
        <f t="shared" si="20"/>
        <v>5.8749999999999997E-2</v>
      </c>
      <c r="J76" s="7">
        <f t="shared" si="21"/>
        <v>2.9374999999999998E-2</v>
      </c>
      <c r="K76" s="7">
        <v>7.7</v>
      </c>
      <c r="L76" s="7">
        <f t="shared" si="22"/>
        <v>1.6041666666666666E-2</v>
      </c>
      <c r="M76" s="7">
        <f t="shared" si="23"/>
        <v>8.0208333333333329E-3</v>
      </c>
      <c r="N76" s="7">
        <v>18.3</v>
      </c>
      <c r="O76" s="7">
        <f t="shared" si="24"/>
        <v>3.8124999999999999E-2</v>
      </c>
      <c r="P76" s="7">
        <f t="shared" si="25"/>
        <v>1.90625E-2</v>
      </c>
      <c r="Q76" s="7">
        <v>0.7177</v>
      </c>
      <c r="R76" s="7">
        <f>SUM(Q76/4/120)</f>
        <v>1.4952083333333334E-3</v>
      </c>
      <c r="S76" s="7">
        <f t="shared" si="26"/>
        <v>7.4760416666666671E-4</v>
      </c>
      <c r="T76" s="7">
        <v>3409</v>
      </c>
      <c r="U76" s="7">
        <f t="shared" si="16"/>
        <v>3.4089999999999998</v>
      </c>
      <c r="V76" s="12">
        <f t="shared" si="27"/>
        <v>7.1020833333333337</v>
      </c>
      <c r="W76" s="12">
        <f t="shared" si="17"/>
        <v>7.1020833333333335E-3</v>
      </c>
      <c r="X76" s="12">
        <f t="shared" si="28"/>
        <v>3.5510416666666668E-3</v>
      </c>
    </row>
    <row r="77" spans="1:24" ht="15" customHeight="1" x14ac:dyDescent="0.2">
      <c r="A77" s="6" t="s">
        <v>863</v>
      </c>
      <c r="B77" s="3"/>
      <c r="C77" s="8"/>
      <c r="D77" s="4"/>
      <c r="E77" s="3"/>
      <c r="F77" s="8"/>
      <c r="G77" s="8"/>
      <c r="H77" s="3"/>
      <c r="I77" s="8"/>
      <c r="J77" s="8"/>
      <c r="K77" s="3"/>
      <c r="L77" s="8"/>
      <c r="M77" s="8"/>
      <c r="N77" s="3"/>
      <c r="O77" s="8"/>
      <c r="P77" s="8"/>
      <c r="Q77" s="3"/>
      <c r="R77" s="8"/>
      <c r="S77" s="8"/>
      <c r="T77" s="3"/>
      <c r="U77" s="8"/>
    </row>
    <row r="78" spans="1:24" s="12" customFormat="1" ht="15" customHeight="1" x14ac:dyDescent="0.2">
      <c r="A78" s="10"/>
      <c r="B78" s="10"/>
      <c r="C78" s="7"/>
      <c r="D78" s="11" t="s">
        <v>11</v>
      </c>
      <c r="E78" s="10">
        <v>0</v>
      </c>
      <c r="F78" s="7">
        <f t="shared" si="18"/>
        <v>0</v>
      </c>
      <c r="G78" s="7">
        <f t="shared" si="19"/>
        <v>0</v>
      </c>
      <c r="H78" s="10">
        <v>0</v>
      </c>
      <c r="I78" s="7">
        <f t="shared" si="20"/>
        <v>0</v>
      </c>
      <c r="J78" s="7">
        <f t="shared" si="21"/>
        <v>0</v>
      </c>
      <c r="K78" s="10">
        <v>0</v>
      </c>
      <c r="L78" s="7">
        <f t="shared" si="22"/>
        <v>0</v>
      </c>
      <c r="M78" s="7">
        <f t="shared" si="23"/>
        <v>0</v>
      </c>
      <c r="N78" s="10">
        <v>0</v>
      </c>
      <c r="O78" s="7">
        <f t="shared" si="24"/>
        <v>0</v>
      </c>
      <c r="P78" s="7">
        <f t="shared" si="25"/>
        <v>0</v>
      </c>
      <c r="Q78" s="10">
        <v>0</v>
      </c>
      <c r="R78" s="7">
        <f>SUM(Q78/4/120)</f>
        <v>0</v>
      </c>
      <c r="S78" s="7">
        <f t="shared" si="26"/>
        <v>0</v>
      </c>
      <c r="T78" s="10">
        <v>0</v>
      </c>
      <c r="U78" s="7">
        <f t="shared" si="16"/>
        <v>0</v>
      </c>
      <c r="V78" s="12">
        <f t="shared" si="27"/>
        <v>0</v>
      </c>
      <c r="W78" s="12">
        <f t="shared" si="17"/>
        <v>0</v>
      </c>
      <c r="X78" s="12">
        <f t="shared" si="28"/>
        <v>0</v>
      </c>
    </row>
    <row r="79" spans="1:24" ht="15" customHeight="1" x14ac:dyDescent="0.2">
      <c r="A79" s="6" t="s">
        <v>864</v>
      </c>
      <c r="B79" s="3"/>
      <c r="C79" s="8"/>
      <c r="D79" s="4"/>
      <c r="E79" s="3"/>
      <c r="F79" s="8"/>
      <c r="G79" s="8"/>
      <c r="H79" s="3"/>
      <c r="I79" s="8"/>
      <c r="J79" s="8"/>
      <c r="K79" s="3"/>
      <c r="L79" s="8"/>
      <c r="M79" s="8"/>
      <c r="N79" s="3"/>
      <c r="O79" s="8"/>
      <c r="P79" s="8"/>
      <c r="Q79" s="3"/>
      <c r="R79" s="8"/>
      <c r="S79" s="8"/>
      <c r="T79" s="3"/>
      <c r="U79" s="8"/>
    </row>
    <row r="80" spans="1:24" ht="15" customHeight="1" x14ac:dyDescent="0.15">
      <c r="A80" s="7" t="s">
        <v>195</v>
      </c>
      <c r="B80" s="8">
        <v>3000</v>
      </c>
      <c r="C80" s="8">
        <f t="shared" si="15"/>
        <v>4.166666666666667</v>
      </c>
      <c r="D80" s="9" t="s">
        <v>400</v>
      </c>
      <c r="E80" s="8">
        <v>10031</v>
      </c>
      <c r="F80" s="8">
        <f t="shared" si="18"/>
        <v>20.897916666666667</v>
      </c>
      <c r="G80" s="8">
        <f t="shared" si="19"/>
        <v>10.448958333333334</v>
      </c>
      <c r="H80" s="8">
        <v>2068</v>
      </c>
      <c r="I80" s="8">
        <f t="shared" si="20"/>
        <v>4.3083333333333336</v>
      </c>
      <c r="J80" s="8">
        <f t="shared" si="21"/>
        <v>2.1541666666666668</v>
      </c>
      <c r="K80" s="8">
        <v>366</v>
      </c>
      <c r="L80" s="8">
        <f t="shared" si="22"/>
        <v>0.76249999999999996</v>
      </c>
      <c r="M80" s="8">
        <f t="shared" si="23"/>
        <v>0.38124999999999998</v>
      </c>
      <c r="N80" s="8">
        <v>33</v>
      </c>
      <c r="O80" s="8">
        <f t="shared" si="24"/>
        <v>6.8750000000000006E-2</v>
      </c>
      <c r="P80" s="8">
        <f t="shared" si="25"/>
        <v>3.4375000000000003E-2</v>
      </c>
      <c r="Q80" s="8">
        <v>7.7</v>
      </c>
      <c r="R80" s="8">
        <f>SUM(Q80/4/120)</f>
        <v>1.6041666666666666E-2</v>
      </c>
      <c r="S80" s="8">
        <f t="shared" si="26"/>
        <v>8.0208333333333329E-3</v>
      </c>
      <c r="T80" s="8">
        <v>7491</v>
      </c>
      <c r="U80" s="8">
        <f t="shared" si="16"/>
        <v>7.4909999999999997</v>
      </c>
      <c r="V80" s="5">
        <f t="shared" si="27"/>
        <v>15.606249999999999</v>
      </c>
      <c r="W80" s="5">
        <f t="shared" si="17"/>
        <v>1.5606249999999999E-2</v>
      </c>
      <c r="X80" s="5">
        <f t="shared" si="28"/>
        <v>7.8031249999999993E-3</v>
      </c>
    </row>
    <row r="81" spans="1:24" ht="15" customHeight="1" x14ac:dyDescent="0.15">
      <c r="A81" s="7" t="s">
        <v>194</v>
      </c>
      <c r="B81" s="8">
        <v>3000</v>
      </c>
      <c r="C81" s="8">
        <f t="shared" si="15"/>
        <v>4.166666666666667</v>
      </c>
      <c r="D81" s="9" t="s">
        <v>319</v>
      </c>
      <c r="E81" s="8">
        <v>9733</v>
      </c>
      <c r="F81" s="8">
        <f t="shared" si="18"/>
        <v>20.277083333333334</v>
      </c>
      <c r="G81" s="8">
        <f t="shared" si="19"/>
        <v>10.138541666666667</v>
      </c>
      <c r="H81" s="8">
        <v>2101</v>
      </c>
      <c r="I81" s="8">
        <f t="shared" si="20"/>
        <v>4.3770833333333332</v>
      </c>
      <c r="J81" s="8">
        <f t="shared" si="21"/>
        <v>2.1885416666666666</v>
      </c>
      <c r="K81" s="8">
        <v>231</v>
      </c>
      <c r="L81" s="8">
        <f t="shared" si="22"/>
        <v>0.48125000000000001</v>
      </c>
      <c r="M81" s="8">
        <f t="shared" si="23"/>
        <v>0.24062500000000001</v>
      </c>
      <c r="N81" s="8">
        <v>45</v>
      </c>
      <c r="O81" s="8">
        <f t="shared" si="24"/>
        <v>9.375E-2</v>
      </c>
      <c r="P81" s="8">
        <f t="shared" si="25"/>
        <v>4.6875E-2</v>
      </c>
      <c r="Q81" s="8">
        <v>7.7</v>
      </c>
      <c r="R81" s="8">
        <f>SUM(Q81/4/120)</f>
        <v>1.6041666666666666E-2</v>
      </c>
      <c r="S81" s="8">
        <f t="shared" si="26"/>
        <v>8.0208333333333329E-3</v>
      </c>
      <c r="T81" s="8">
        <v>7491</v>
      </c>
      <c r="U81" s="8">
        <f t="shared" si="16"/>
        <v>7.4909999999999997</v>
      </c>
      <c r="V81" s="5">
        <f t="shared" si="27"/>
        <v>15.606249999999999</v>
      </c>
      <c r="W81" s="5">
        <f t="shared" si="17"/>
        <v>1.5606249999999999E-2</v>
      </c>
      <c r="X81" s="5">
        <f t="shared" si="28"/>
        <v>7.8031249999999993E-3</v>
      </c>
    </row>
    <row r="82" spans="1:24" ht="15" customHeight="1" x14ac:dyDescent="0.15">
      <c r="A82" s="7" t="s">
        <v>192</v>
      </c>
      <c r="B82" s="8">
        <v>3000</v>
      </c>
      <c r="C82" s="8">
        <f t="shared" si="15"/>
        <v>4.166666666666667</v>
      </c>
      <c r="D82" s="9" t="s">
        <v>319</v>
      </c>
      <c r="E82" s="8">
        <v>9992</v>
      </c>
      <c r="F82" s="8">
        <f t="shared" si="18"/>
        <v>20.816666666666666</v>
      </c>
      <c r="G82" s="8">
        <f t="shared" si="19"/>
        <v>10.408333333333333</v>
      </c>
      <c r="H82" s="8">
        <v>2268</v>
      </c>
      <c r="I82" s="8">
        <f t="shared" si="20"/>
        <v>4.7249999999999996</v>
      </c>
      <c r="J82" s="8">
        <f t="shared" si="21"/>
        <v>2.3624999999999998</v>
      </c>
      <c r="K82" s="8">
        <v>204</v>
      </c>
      <c r="L82" s="8">
        <f t="shared" si="22"/>
        <v>0.42499999999999999</v>
      </c>
      <c r="M82" s="8">
        <f t="shared" si="23"/>
        <v>0.21249999999999999</v>
      </c>
      <c r="N82" s="8">
        <v>11.7</v>
      </c>
      <c r="O82" s="8">
        <f t="shared" si="24"/>
        <v>2.4374999999999997E-2</v>
      </c>
      <c r="P82" s="8">
        <f t="shared" si="25"/>
        <v>1.2187499999999999E-2</v>
      </c>
      <c r="Q82" s="8">
        <v>7.7</v>
      </c>
      <c r="R82" s="8">
        <f>SUM(Q82/4/120)</f>
        <v>1.6041666666666666E-2</v>
      </c>
      <c r="S82" s="8">
        <f t="shared" si="26"/>
        <v>8.0208333333333329E-3</v>
      </c>
      <c r="T82" s="8">
        <v>7491</v>
      </c>
      <c r="U82" s="8">
        <f t="shared" si="16"/>
        <v>7.4909999999999997</v>
      </c>
      <c r="V82" s="5">
        <f t="shared" si="27"/>
        <v>15.606249999999999</v>
      </c>
      <c r="W82" s="5">
        <f t="shared" si="17"/>
        <v>1.5606249999999999E-2</v>
      </c>
      <c r="X82" s="5">
        <f t="shared" si="28"/>
        <v>7.8031249999999993E-3</v>
      </c>
    </row>
    <row r="83" spans="1:24" s="12" customFormat="1" ht="15" customHeight="1" x14ac:dyDescent="0.2">
      <c r="A83" s="10"/>
      <c r="B83" s="10"/>
      <c r="C83" s="7"/>
      <c r="D83" s="11" t="s">
        <v>11</v>
      </c>
      <c r="E83" s="7">
        <v>29756</v>
      </c>
      <c r="F83" s="7">
        <f t="shared" si="18"/>
        <v>61.991666666666667</v>
      </c>
      <c r="G83" s="7">
        <f t="shared" si="19"/>
        <v>30.995833333333334</v>
      </c>
      <c r="H83" s="7">
        <v>6437</v>
      </c>
      <c r="I83" s="7">
        <f t="shared" si="20"/>
        <v>13.410416666666666</v>
      </c>
      <c r="J83" s="7">
        <f t="shared" si="21"/>
        <v>6.7052083333333332</v>
      </c>
      <c r="K83" s="7">
        <v>801</v>
      </c>
      <c r="L83" s="7">
        <f t="shared" si="22"/>
        <v>1.66875</v>
      </c>
      <c r="M83" s="7">
        <f t="shared" si="23"/>
        <v>0.83437499999999998</v>
      </c>
      <c r="N83" s="7">
        <v>90</v>
      </c>
      <c r="O83" s="7">
        <f t="shared" si="24"/>
        <v>0.1875</v>
      </c>
      <c r="P83" s="7">
        <f t="shared" si="25"/>
        <v>9.375E-2</v>
      </c>
      <c r="Q83" s="7">
        <v>23</v>
      </c>
      <c r="R83" s="7">
        <f>SUM(Q83/4/120)</f>
        <v>4.791666666666667E-2</v>
      </c>
      <c r="S83" s="7">
        <f t="shared" si="26"/>
        <v>2.3958333333333335E-2</v>
      </c>
      <c r="T83" s="7">
        <v>22473</v>
      </c>
      <c r="U83" s="7">
        <f t="shared" si="16"/>
        <v>22.472999999999999</v>
      </c>
      <c r="V83" s="12">
        <f t="shared" si="27"/>
        <v>46.818750000000001</v>
      </c>
      <c r="W83" s="12">
        <f t="shared" si="17"/>
        <v>4.6818749999999999E-2</v>
      </c>
      <c r="X83" s="12">
        <f t="shared" si="28"/>
        <v>2.3409375E-2</v>
      </c>
    </row>
    <row r="84" spans="1:24" ht="15" customHeight="1" x14ac:dyDescent="0.2">
      <c r="A84" s="6" t="s">
        <v>865</v>
      </c>
      <c r="B84" s="3"/>
      <c r="C84" s="8"/>
      <c r="D84" s="4"/>
      <c r="E84" s="3"/>
      <c r="F84" s="8"/>
      <c r="G84" s="8"/>
      <c r="H84" s="3"/>
      <c r="I84" s="8"/>
      <c r="J84" s="8"/>
      <c r="K84" s="3"/>
      <c r="L84" s="8"/>
      <c r="M84" s="8"/>
      <c r="N84" s="3"/>
      <c r="O84" s="8"/>
      <c r="P84" s="8"/>
      <c r="Q84" s="3"/>
      <c r="R84" s="8"/>
      <c r="S84" s="8"/>
      <c r="T84" s="3"/>
      <c r="U84" s="8"/>
    </row>
    <row r="85" spans="1:24" ht="15" customHeight="1" x14ac:dyDescent="0.15">
      <c r="A85" s="7" t="s">
        <v>203</v>
      </c>
      <c r="B85" s="8">
        <v>4000</v>
      </c>
      <c r="C85" s="8">
        <f t="shared" si="15"/>
        <v>5.5555555555555554</v>
      </c>
      <c r="D85" s="9" t="s">
        <v>196</v>
      </c>
      <c r="E85" s="8">
        <v>14946</v>
      </c>
      <c r="F85" s="8">
        <f t="shared" si="18"/>
        <v>31.137499999999999</v>
      </c>
      <c r="G85" s="8">
        <f t="shared" si="19"/>
        <v>15.56875</v>
      </c>
      <c r="H85" s="8">
        <v>2572</v>
      </c>
      <c r="I85" s="8">
        <f t="shared" si="20"/>
        <v>5.3583333333333334</v>
      </c>
      <c r="J85" s="8">
        <f t="shared" si="21"/>
        <v>2.6791666666666667</v>
      </c>
      <c r="K85" s="8">
        <v>436</v>
      </c>
      <c r="L85" s="8">
        <f t="shared" si="22"/>
        <v>0.90833333333333333</v>
      </c>
      <c r="M85" s="8">
        <f t="shared" si="23"/>
        <v>0.45416666666666666</v>
      </c>
      <c r="N85" s="8">
        <v>324</v>
      </c>
      <c r="O85" s="8">
        <f t="shared" si="24"/>
        <v>0.67500000000000004</v>
      </c>
      <c r="P85" s="8">
        <f t="shared" si="25"/>
        <v>0.33750000000000002</v>
      </c>
      <c r="Q85" s="8">
        <v>1.5</v>
      </c>
      <c r="R85" s="8">
        <f>SUM(Q85/4/120)</f>
        <v>3.1250000000000002E-3</v>
      </c>
      <c r="S85" s="8">
        <f t="shared" si="26"/>
        <v>1.5625000000000001E-3</v>
      </c>
      <c r="T85" s="8">
        <v>9664</v>
      </c>
      <c r="U85" s="8">
        <f t="shared" si="16"/>
        <v>9.6639999999999997</v>
      </c>
      <c r="V85" s="5">
        <f t="shared" si="27"/>
        <v>20.133333333333333</v>
      </c>
      <c r="W85" s="5">
        <f t="shared" si="17"/>
        <v>2.0133333333333333E-2</v>
      </c>
      <c r="X85" s="5">
        <f t="shared" si="28"/>
        <v>1.0066666666666666E-2</v>
      </c>
    </row>
    <row r="86" spans="1:24" s="12" customFormat="1" ht="15" customHeight="1" x14ac:dyDescent="0.2">
      <c r="A86" s="10"/>
      <c r="B86" s="10"/>
      <c r="C86" s="7"/>
      <c r="D86" s="11" t="s">
        <v>11</v>
      </c>
      <c r="E86" s="7">
        <v>14946</v>
      </c>
      <c r="F86" s="7">
        <f t="shared" si="18"/>
        <v>31.137499999999999</v>
      </c>
      <c r="G86" s="7">
        <f t="shared" si="19"/>
        <v>15.56875</v>
      </c>
      <c r="H86" s="7">
        <v>2572</v>
      </c>
      <c r="I86" s="7">
        <f t="shared" si="20"/>
        <v>5.3583333333333334</v>
      </c>
      <c r="J86" s="7">
        <f t="shared" si="21"/>
        <v>2.6791666666666667</v>
      </c>
      <c r="K86" s="7">
        <v>436</v>
      </c>
      <c r="L86" s="7">
        <f t="shared" si="22"/>
        <v>0.90833333333333333</v>
      </c>
      <c r="M86" s="7">
        <f t="shared" si="23"/>
        <v>0.45416666666666666</v>
      </c>
      <c r="N86" s="7">
        <v>324</v>
      </c>
      <c r="O86" s="7">
        <f t="shared" si="24"/>
        <v>0.67500000000000004</v>
      </c>
      <c r="P86" s="7">
        <f t="shared" si="25"/>
        <v>0.33750000000000002</v>
      </c>
      <c r="Q86" s="7">
        <v>1.5</v>
      </c>
      <c r="R86" s="7">
        <f>SUM(Q86/4/120)</f>
        <v>3.1250000000000002E-3</v>
      </c>
      <c r="S86" s="7">
        <f t="shared" si="26"/>
        <v>1.5625000000000001E-3</v>
      </c>
      <c r="T86" s="7">
        <v>9664</v>
      </c>
      <c r="U86" s="7">
        <f t="shared" si="16"/>
        <v>9.6639999999999997</v>
      </c>
      <c r="V86" s="12">
        <f t="shared" si="27"/>
        <v>20.133333333333333</v>
      </c>
      <c r="W86" s="12">
        <f t="shared" si="17"/>
        <v>2.0133333333333333E-2</v>
      </c>
      <c r="X86" s="12">
        <f t="shared" si="28"/>
        <v>1.0066666666666666E-2</v>
      </c>
    </row>
    <row r="87" spans="1:24" ht="15" customHeight="1" x14ac:dyDescent="0.2">
      <c r="A87" s="6" t="s">
        <v>866</v>
      </c>
      <c r="B87" s="3"/>
      <c r="C87" s="8"/>
      <c r="D87" s="4"/>
      <c r="E87" s="3"/>
      <c r="F87" s="8"/>
      <c r="G87" s="8"/>
      <c r="H87" s="3"/>
      <c r="I87" s="8"/>
      <c r="J87" s="8"/>
      <c r="K87" s="3"/>
      <c r="L87" s="8"/>
      <c r="M87" s="8"/>
      <c r="N87" s="3"/>
      <c r="O87" s="8"/>
      <c r="P87" s="8"/>
      <c r="Q87" s="3"/>
      <c r="R87" s="8"/>
      <c r="S87" s="8"/>
      <c r="T87" s="3"/>
      <c r="U87" s="8"/>
    </row>
    <row r="88" spans="1:24" ht="15" customHeight="1" x14ac:dyDescent="0.15">
      <c r="A88" s="7" t="s">
        <v>39</v>
      </c>
      <c r="B88" s="8">
        <v>5000</v>
      </c>
      <c r="C88" s="8">
        <f t="shared" si="15"/>
        <v>6.9444444444444446</v>
      </c>
      <c r="D88" s="9" t="s">
        <v>344</v>
      </c>
      <c r="E88" s="8">
        <v>4309</v>
      </c>
      <c r="F88" s="8">
        <f t="shared" si="18"/>
        <v>8.9770833333333329</v>
      </c>
      <c r="G88" s="8">
        <f t="shared" si="19"/>
        <v>4.4885416666666664</v>
      </c>
      <c r="H88" s="8">
        <v>984</v>
      </c>
      <c r="I88" s="8">
        <f t="shared" si="20"/>
        <v>2.0499999999999998</v>
      </c>
      <c r="J88" s="8">
        <f t="shared" si="21"/>
        <v>1.0249999999999999</v>
      </c>
      <c r="K88" s="8">
        <v>60</v>
      </c>
      <c r="L88" s="8">
        <f t="shared" si="22"/>
        <v>0.125</v>
      </c>
      <c r="M88" s="8">
        <f t="shared" si="23"/>
        <v>6.25E-2</v>
      </c>
      <c r="N88" s="8">
        <v>15</v>
      </c>
      <c r="O88" s="8">
        <f t="shared" si="24"/>
        <v>3.125E-2</v>
      </c>
      <c r="P88" s="8">
        <f t="shared" si="25"/>
        <v>1.5625E-2</v>
      </c>
      <c r="Q88" s="8">
        <v>2.5</v>
      </c>
      <c r="R88" s="8">
        <f>SUM(Q88/4/120)</f>
        <v>5.208333333333333E-3</v>
      </c>
      <c r="S88" s="8">
        <f t="shared" si="26"/>
        <v>2.6041666666666665E-3</v>
      </c>
      <c r="T88" s="8">
        <v>1915</v>
      </c>
      <c r="U88" s="8">
        <f t="shared" si="16"/>
        <v>1.915</v>
      </c>
      <c r="V88" s="5">
        <f t="shared" si="27"/>
        <v>3.9895833333333335</v>
      </c>
      <c r="W88" s="5">
        <f t="shared" si="17"/>
        <v>3.9895833333333337E-3</v>
      </c>
      <c r="X88" s="5">
        <f t="shared" si="28"/>
        <v>1.9947916666666668E-3</v>
      </c>
    </row>
    <row r="89" spans="1:24" ht="15" customHeight="1" x14ac:dyDescent="0.15">
      <c r="A89" s="7" t="s">
        <v>40</v>
      </c>
      <c r="B89" s="8">
        <v>10000</v>
      </c>
      <c r="C89" s="8">
        <f t="shared" si="15"/>
        <v>13.888888888888889</v>
      </c>
      <c r="D89" s="9" t="s">
        <v>345</v>
      </c>
      <c r="E89" s="8">
        <v>8010</v>
      </c>
      <c r="F89" s="8">
        <f t="shared" si="18"/>
        <v>16.6875</v>
      </c>
      <c r="G89" s="8">
        <f t="shared" si="19"/>
        <v>8.34375</v>
      </c>
      <c r="H89" s="8">
        <v>1790</v>
      </c>
      <c r="I89" s="8">
        <f t="shared" si="20"/>
        <v>3.7291666666666665</v>
      </c>
      <c r="J89" s="8">
        <f t="shared" si="21"/>
        <v>1.8645833333333333</v>
      </c>
      <c r="K89" s="8">
        <v>190</v>
      </c>
      <c r="L89" s="8">
        <f t="shared" si="22"/>
        <v>0.39583333333333331</v>
      </c>
      <c r="M89" s="8">
        <f t="shared" si="23"/>
        <v>0.19791666666666666</v>
      </c>
      <c r="N89" s="8">
        <v>10</v>
      </c>
      <c r="O89" s="8">
        <f t="shared" si="24"/>
        <v>2.0833333333333332E-2</v>
      </c>
      <c r="P89" s="8">
        <f t="shared" si="25"/>
        <v>1.0416666666666666E-2</v>
      </c>
      <c r="Q89" s="8">
        <v>6</v>
      </c>
      <c r="R89" s="8">
        <f>SUM(Q89/4/120)</f>
        <v>1.2500000000000001E-2</v>
      </c>
      <c r="S89" s="8">
        <f t="shared" si="26"/>
        <v>6.2500000000000003E-3</v>
      </c>
      <c r="T89" s="8">
        <v>111909</v>
      </c>
      <c r="U89" s="8">
        <f t="shared" si="16"/>
        <v>111.90900000000001</v>
      </c>
      <c r="V89" s="5">
        <f t="shared" si="27"/>
        <v>233.14375000000001</v>
      </c>
      <c r="W89" s="5">
        <f t="shared" si="17"/>
        <v>0.23314375000000001</v>
      </c>
      <c r="X89" s="5">
        <f t="shared" si="28"/>
        <v>0.11657187500000001</v>
      </c>
    </row>
    <row r="90" spans="1:24" ht="15" customHeight="1" x14ac:dyDescent="0.15">
      <c r="A90" s="7" t="s">
        <v>41</v>
      </c>
      <c r="B90" s="8">
        <v>5000</v>
      </c>
      <c r="C90" s="8">
        <f t="shared" si="15"/>
        <v>6.9444444444444446</v>
      </c>
      <c r="D90" s="9" t="s">
        <v>346</v>
      </c>
      <c r="E90" s="8">
        <v>3329</v>
      </c>
      <c r="F90" s="8">
        <f t="shared" si="18"/>
        <v>6.9354166666666668</v>
      </c>
      <c r="G90" s="8">
        <f t="shared" si="19"/>
        <v>3.4677083333333334</v>
      </c>
      <c r="H90" s="8">
        <v>736</v>
      </c>
      <c r="I90" s="8">
        <f t="shared" si="20"/>
        <v>1.5333333333333334</v>
      </c>
      <c r="J90" s="8">
        <f t="shared" si="21"/>
        <v>0.76666666666666672</v>
      </c>
      <c r="K90" s="8">
        <v>85</v>
      </c>
      <c r="L90" s="8">
        <f t="shared" si="22"/>
        <v>0.17708333333333334</v>
      </c>
      <c r="M90" s="8">
        <f t="shared" si="23"/>
        <v>8.8541666666666671E-2</v>
      </c>
      <c r="N90" s="8">
        <v>5</v>
      </c>
      <c r="O90" s="8">
        <f t="shared" si="24"/>
        <v>1.0416666666666666E-2</v>
      </c>
      <c r="P90" s="8">
        <f t="shared" si="25"/>
        <v>5.208333333333333E-3</v>
      </c>
      <c r="Q90" s="8">
        <v>3</v>
      </c>
      <c r="R90" s="8">
        <f>SUM(Q90/4/120)</f>
        <v>6.2500000000000003E-3</v>
      </c>
      <c r="S90" s="8">
        <f t="shared" si="26"/>
        <v>3.1250000000000002E-3</v>
      </c>
      <c r="T90" s="8">
        <v>55955</v>
      </c>
      <c r="U90" s="8">
        <f t="shared" si="16"/>
        <v>55.954999999999998</v>
      </c>
      <c r="V90" s="5">
        <f t="shared" si="27"/>
        <v>116.57291666666667</v>
      </c>
      <c r="W90" s="5">
        <f t="shared" si="17"/>
        <v>0.11657291666666666</v>
      </c>
      <c r="X90" s="5">
        <f t="shared" si="28"/>
        <v>5.8286458333333332E-2</v>
      </c>
    </row>
    <row r="91" spans="1:24" s="12" customFormat="1" ht="15" customHeight="1" x14ac:dyDescent="0.2">
      <c r="A91" s="10"/>
      <c r="B91" s="10"/>
      <c r="C91" s="7"/>
      <c r="D91" s="11" t="s">
        <v>11</v>
      </c>
      <c r="E91" s="7">
        <v>15648</v>
      </c>
      <c r="F91" s="7">
        <f t="shared" si="18"/>
        <v>32.6</v>
      </c>
      <c r="G91" s="7">
        <f t="shared" si="19"/>
        <v>16.3</v>
      </c>
      <c r="H91" s="7">
        <v>3510</v>
      </c>
      <c r="I91" s="7">
        <f t="shared" si="20"/>
        <v>7.3125</v>
      </c>
      <c r="J91" s="7">
        <f t="shared" si="21"/>
        <v>3.65625</v>
      </c>
      <c r="K91" s="7">
        <v>335</v>
      </c>
      <c r="L91" s="7">
        <f t="shared" si="22"/>
        <v>0.69791666666666663</v>
      </c>
      <c r="M91" s="7">
        <f t="shared" si="23"/>
        <v>0.34895833333333331</v>
      </c>
      <c r="N91" s="7">
        <v>30</v>
      </c>
      <c r="O91" s="7">
        <f t="shared" si="24"/>
        <v>6.25E-2</v>
      </c>
      <c r="P91" s="7">
        <f t="shared" si="25"/>
        <v>3.125E-2</v>
      </c>
      <c r="Q91" s="7">
        <v>11.5</v>
      </c>
      <c r="R91" s="7">
        <f>SUM(Q91/4/120)</f>
        <v>2.3958333333333335E-2</v>
      </c>
      <c r="S91" s="7">
        <f t="shared" si="26"/>
        <v>1.1979166666666667E-2</v>
      </c>
      <c r="T91" s="7">
        <v>169779</v>
      </c>
      <c r="U91" s="7">
        <f t="shared" si="16"/>
        <v>169.779</v>
      </c>
      <c r="V91" s="12">
        <f t="shared" si="27"/>
        <v>353.70625000000001</v>
      </c>
      <c r="W91" s="12">
        <f t="shared" si="17"/>
        <v>0.35370625</v>
      </c>
      <c r="X91" s="12">
        <f t="shared" si="28"/>
        <v>0.176853125</v>
      </c>
    </row>
    <row r="92" spans="1:24" ht="15" customHeight="1" x14ac:dyDescent="0.2">
      <c r="A92" s="6" t="s">
        <v>867</v>
      </c>
      <c r="B92" s="3"/>
      <c r="C92" s="8"/>
      <c r="D92" s="4"/>
      <c r="E92" s="3"/>
      <c r="F92" s="8"/>
      <c r="G92" s="8"/>
      <c r="H92" s="3"/>
      <c r="I92" s="8"/>
      <c r="J92" s="8"/>
      <c r="K92" s="3"/>
      <c r="L92" s="8"/>
      <c r="M92" s="8"/>
      <c r="N92" s="3"/>
      <c r="O92" s="8"/>
      <c r="P92" s="8"/>
      <c r="Q92" s="3"/>
      <c r="R92" s="8"/>
      <c r="S92" s="8"/>
      <c r="T92" s="3"/>
      <c r="U92" s="8"/>
    </row>
    <row r="93" spans="1:24" ht="15" customHeight="1" x14ac:dyDescent="0.15">
      <c r="A93" s="7" t="s">
        <v>156</v>
      </c>
      <c r="B93" s="8">
        <v>8000</v>
      </c>
      <c r="C93" s="8">
        <f t="shared" si="15"/>
        <v>11.111111111111111</v>
      </c>
      <c r="D93" s="9" t="s">
        <v>390</v>
      </c>
      <c r="E93" s="8">
        <v>18581</v>
      </c>
      <c r="F93" s="8">
        <f t="shared" si="18"/>
        <v>38.710416666666667</v>
      </c>
      <c r="G93" s="8">
        <f t="shared" si="19"/>
        <v>19.355208333333334</v>
      </c>
      <c r="H93" s="8">
        <v>3571</v>
      </c>
      <c r="I93" s="8">
        <f t="shared" si="20"/>
        <v>7.4395833333333332</v>
      </c>
      <c r="J93" s="8">
        <f t="shared" si="21"/>
        <v>3.7197916666666666</v>
      </c>
      <c r="K93" s="8">
        <v>696</v>
      </c>
      <c r="L93" s="8">
        <f t="shared" si="22"/>
        <v>1.45</v>
      </c>
      <c r="M93" s="8">
        <f t="shared" si="23"/>
        <v>0.72499999999999998</v>
      </c>
      <c r="N93" s="8">
        <v>168</v>
      </c>
      <c r="O93" s="8">
        <f t="shared" si="24"/>
        <v>0.35</v>
      </c>
      <c r="P93" s="8">
        <f t="shared" si="25"/>
        <v>0.17499999999999999</v>
      </c>
      <c r="Q93" s="8">
        <v>7.5</v>
      </c>
      <c r="R93" s="8">
        <f>SUM(Q93/4/120)</f>
        <v>1.5625E-2</v>
      </c>
      <c r="S93" s="8">
        <f t="shared" si="26"/>
        <v>7.8125E-3</v>
      </c>
      <c r="T93" s="8">
        <v>8248</v>
      </c>
      <c r="U93" s="8">
        <f t="shared" si="16"/>
        <v>8.2479999999999993</v>
      </c>
      <c r="V93" s="5">
        <f t="shared" si="27"/>
        <v>17.183333333333334</v>
      </c>
      <c r="W93" s="5">
        <f t="shared" si="17"/>
        <v>1.7183333333333335E-2</v>
      </c>
      <c r="X93" s="5">
        <f t="shared" si="28"/>
        <v>8.5916666666666676E-3</v>
      </c>
    </row>
    <row r="94" spans="1:24" ht="15" customHeight="1" x14ac:dyDescent="0.15">
      <c r="A94" s="7" t="s">
        <v>158</v>
      </c>
      <c r="B94" s="8">
        <v>5600</v>
      </c>
      <c r="C94" s="8">
        <f t="shared" si="15"/>
        <v>7.7777777777777777</v>
      </c>
      <c r="D94" s="9" t="s">
        <v>391</v>
      </c>
      <c r="E94" s="8">
        <v>11420</v>
      </c>
      <c r="F94" s="8">
        <f t="shared" si="18"/>
        <v>23.791666666666668</v>
      </c>
      <c r="G94" s="8">
        <f t="shared" si="19"/>
        <v>11.895833333333334</v>
      </c>
      <c r="H94" s="8">
        <v>2160</v>
      </c>
      <c r="I94" s="8">
        <f t="shared" si="20"/>
        <v>4.5</v>
      </c>
      <c r="J94" s="8">
        <f t="shared" si="21"/>
        <v>2.25</v>
      </c>
      <c r="K94" s="8">
        <v>442</v>
      </c>
      <c r="L94" s="8">
        <f t="shared" si="22"/>
        <v>0.92083333333333328</v>
      </c>
      <c r="M94" s="8">
        <f t="shared" si="23"/>
        <v>0.46041666666666664</v>
      </c>
      <c r="N94" s="8">
        <v>112</v>
      </c>
      <c r="O94" s="8">
        <f t="shared" si="24"/>
        <v>0.23333333333333334</v>
      </c>
      <c r="P94" s="8">
        <f t="shared" si="25"/>
        <v>0.11666666666666667</v>
      </c>
      <c r="Q94" s="8">
        <v>5.2</v>
      </c>
      <c r="R94" s="8">
        <f>SUM(Q94/4/120)</f>
        <v>1.0833333333333334E-2</v>
      </c>
      <c r="S94" s="8">
        <f t="shared" si="26"/>
        <v>5.4166666666666669E-3</v>
      </c>
      <c r="T94" s="8">
        <v>5774</v>
      </c>
      <c r="U94" s="8">
        <f t="shared" si="16"/>
        <v>5.774</v>
      </c>
      <c r="V94" s="5">
        <f t="shared" si="27"/>
        <v>12.029166666666667</v>
      </c>
      <c r="W94" s="5">
        <f t="shared" si="17"/>
        <v>1.2029166666666667E-2</v>
      </c>
      <c r="X94" s="5">
        <f t="shared" si="28"/>
        <v>6.0145833333333336E-3</v>
      </c>
    </row>
    <row r="95" spans="1:24" s="12" customFormat="1" ht="15" customHeight="1" x14ac:dyDescent="0.2">
      <c r="A95" s="10"/>
      <c r="B95" s="10"/>
      <c r="C95" s="7"/>
      <c r="D95" s="11" t="s">
        <v>11</v>
      </c>
      <c r="E95" s="7">
        <v>30000</v>
      </c>
      <c r="F95" s="7">
        <f t="shared" si="18"/>
        <v>62.5</v>
      </c>
      <c r="G95" s="7">
        <f t="shared" si="19"/>
        <v>31.25</v>
      </c>
      <c r="H95" s="7">
        <v>5732</v>
      </c>
      <c r="I95" s="7">
        <f t="shared" si="20"/>
        <v>11.941666666666666</v>
      </c>
      <c r="J95" s="7">
        <f t="shared" si="21"/>
        <v>5.9708333333333332</v>
      </c>
      <c r="K95" s="7">
        <v>1138</v>
      </c>
      <c r="L95" s="7">
        <f t="shared" si="22"/>
        <v>2.3708333333333331</v>
      </c>
      <c r="M95" s="7">
        <f t="shared" si="23"/>
        <v>1.1854166666666666</v>
      </c>
      <c r="N95" s="7">
        <v>280</v>
      </c>
      <c r="O95" s="7">
        <f t="shared" si="24"/>
        <v>0.58333333333333337</v>
      </c>
      <c r="P95" s="7">
        <f t="shared" si="25"/>
        <v>0.29166666666666669</v>
      </c>
      <c r="Q95" s="7">
        <v>12.7</v>
      </c>
      <c r="R95" s="7">
        <f>SUM(Q95/4/120)</f>
        <v>2.645833333333333E-2</v>
      </c>
      <c r="S95" s="7">
        <f t="shared" si="26"/>
        <v>1.3229166666666665E-2</v>
      </c>
      <c r="T95" s="7">
        <v>14022</v>
      </c>
      <c r="U95" s="7">
        <f t="shared" si="16"/>
        <v>14.022</v>
      </c>
      <c r="V95" s="12">
        <f t="shared" si="27"/>
        <v>29.212499999999999</v>
      </c>
      <c r="W95" s="12">
        <f t="shared" si="17"/>
        <v>2.9212499999999999E-2</v>
      </c>
      <c r="X95" s="12">
        <f t="shared" si="28"/>
        <v>1.4606249999999999E-2</v>
      </c>
    </row>
    <row r="96" spans="1:24" ht="15" customHeight="1" x14ac:dyDescent="0.2">
      <c r="A96" s="6" t="s">
        <v>895</v>
      </c>
      <c r="B96" s="3"/>
      <c r="C96" s="8"/>
      <c r="D96" s="4"/>
      <c r="E96" s="3"/>
      <c r="F96" s="8"/>
      <c r="G96" s="8"/>
      <c r="H96" s="3"/>
      <c r="I96" s="8"/>
      <c r="J96" s="8"/>
      <c r="K96" s="3"/>
      <c r="L96" s="8"/>
      <c r="M96" s="8"/>
      <c r="N96" s="3"/>
      <c r="O96" s="8"/>
      <c r="P96" s="8"/>
      <c r="Q96" s="3"/>
      <c r="R96" s="8"/>
      <c r="S96" s="8"/>
      <c r="T96" s="3"/>
      <c r="U96" s="8"/>
    </row>
    <row r="97" spans="1:24" ht="15" customHeight="1" x14ac:dyDescent="0.2">
      <c r="A97" s="3"/>
      <c r="B97" s="3"/>
      <c r="C97" s="8"/>
      <c r="D97" s="9" t="s">
        <v>11</v>
      </c>
      <c r="E97" s="3"/>
      <c r="F97" s="8">
        <f t="shared" si="18"/>
        <v>0</v>
      </c>
      <c r="G97" s="8">
        <f t="shared" si="19"/>
        <v>0</v>
      </c>
      <c r="H97" s="3"/>
      <c r="I97" s="8">
        <f t="shared" si="20"/>
        <v>0</v>
      </c>
      <c r="J97" s="8">
        <f t="shared" si="21"/>
        <v>0</v>
      </c>
      <c r="K97" s="3"/>
      <c r="L97" s="8">
        <f t="shared" si="22"/>
        <v>0</v>
      </c>
      <c r="M97" s="8">
        <f t="shared" si="23"/>
        <v>0</v>
      </c>
      <c r="N97" s="3"/>
      <c r="O97" s="8">
        <f t="shared" si="24"/>
        <v>0</v>
      </c>
      <c r="P97" s="8">
        <f t="shared" si="25"/>
        <v>0</v>
      </c>
      <c r="Q97" s="3"/>
      <c r="R97" s="8">
        <f>SUM(Q97/4/120)</f>
        <v>0</v>
      </c>
      <c r="S97" s="8">
        <f t="shared" si="26"/>
        <v>0</v>
      </c>
      <c r="T97" s="3"/>
      <c r="U97" s="8">
        <f t="shared" si="16"/>
        <v>0</v>
      </c>
      <c r="V97" s="5">
        <f t="shared" si="27"/>
        <v>0</v>
      </c>
      <c r="W97" s="5">
        <f t="shared" si="17"/>
        <v>0</v>
      </c>
      <c r="X97" s="5">
        <f t="shared" si="28"/>
        <v>0</v>
      </c>
    </row>
    <row r="98" spans="1:24" ht="15" customHeight="1" x14ac:dyDescent="0.2">
      <c r="A98" s="6" t="s">
        <v>868</v>
      </c>
      <c r="B98" s="3"/>
      <c r="C98" s="8"/>
      <c r="D98" s="4"/>
      <c r="E98" s="3"/>
      <c r="F98" s="8"/>
      <c r="G98" s="8"/>
      <c r="H98" s="3"/>
      <c r="I98" s="8"/>
      <c r="J98" s="8"/>
      <c r="K98" s="3"/>
      <c r="L98" s="8"/>
      <c r="M98" s="8"/>
      <c r="N98" s="3"/>
      <c r="O98" s="8"/>
      <c r="P98" s="8"/>
      <c r="Q98" s="3"/>
      <c r="R98" s="8"/>
      <c r="S98" s="8"/>
      <c r="T98" s="3"/>
      <c r="U98" s="8"/>
    </row>
    <row r="99" spans="1:24" ht="15" customHeight="1" x14ac:dyDescent="0.2">
      <c r="A99" s="3"/>
      <c r="B99" s="3"/>
      <c r="C99" s="8"/>
      <c r="D99" s="9" t="s">
        <v>11</v>
      </c>
      <c r="E99" s="3"/>
      <c r="F99" s="8">
        <f t="shared" si="18"/>
        <v>0</v>
      </c>
      <c r="G99" s="8">
        <f t="shared" si="19"/>
        <v>0</v>
      </c>
      <c r="H99" s="3"/>
      <c r="I99" s="8">
        <f t="shared" si="20"/>
        <v>0</v>
      </c>
      <c r="J99" s="8">
        <f t="shared" si="21"/>
        <v>0</v>
      </c>
      <c r="K99" s="3"/>
      <c r="L99" s="8">
        <f t="shared" si="22"/>
        <v>0</v>
      </c>
      <c r="M99" s="8">
        <f t="shared" si="23"/>
        <v>0</v>
      </c>
      <c r="N99" s="3"/>
      <c r="O99" s="8">
        <f t="shared" si="24"/>
        <v>0</v>
      </c>
      <c r="P99" s="8">
        <f t="shared" si="25"/>
        <v>0</v>
      </c>
      <c r="Q99" s="3"/>
      <c r="R99" s="8">
        <f>SUM(Q99/4/120)</f>
        <v>0</v>
      </c>
      <c r="S99" s="8">
        <f t="shared" si="26"/>
        <v>0</v>
      </c>
      <c r="T99" s="3"/>
      <c r="U99" s="8">
        <f t="shared" si="16"/>
        <v>0</v>
      </c>
      <c r="V99" s="5">
        <f t="shared" si="27"/>
        <v>0</v>
      </c>
      <c r="W99" s="5">
        <f t="shared" si="17"/>
        <v>0</v>
      </c>
      <c r="X99" s="5">
        <f t="shared" si="28"/>
        <v>0</v>
      </c>
    </row>
    <row r="100" spans="1:24" ht="15" customHeight="1" x14ac:dyDescent="0.2">
      <c r="A100" s="6" t="s">
        <v>869</v>
      </c>
      <c r="B100" s="3"/>
      <c r="C100" s="8"/>
      <c r="D100" s="4"/>
      <c r="E100" s="3"/>
      <c r="F100" s="8"/>
      <c r="G100" s="8"/>
      <c r="H100" s="3"/>
      <c r="I100" s="8"/>
      <c r="J100" s="8"/>
      <c r="K100" s="3"/>
      <c r="L100" s="8"/>
      <c r="M100" s="8"/>
      <c r="N100" s="3"/>
      <c r="O100" s="8"/>
      <c r="P100" s="8"/>
      <c r="Q100" s="3"/>
      <c r="R100" s="8"/>
      <c r="S100" s="8"/>
      <c r="T100" s="3"/>
      <c r="U100" s="8"/>
    </row>
    <row r="101" spans="1:24" ht="15" customHeight="1" x14ac:dyDescent="0.2">
      <c r="A101" s="3"/>
      <c r="B101" s="3"/>
      <c r="C101" s="8"/>
      <c r="D101" s="9" t="s">
        <v>11</v>
      </c>
      <c r="E101" s="3"/>
      <c r="F101" s="8">
        <f t="shared" si="18"/>
        <v>0</v>
      </c>
      <c r="G101" s="8">
        <f t="shared" si="19"/>
        <v>0</v>
      </c>
      <c r="H101" s="3"/>
      <c r="I101" s="8">
        <f t="shared" si="20"/>
        <v>0</v>
      </c>
      <c r="J101" s="8">
        <f t="shared" si="21"/>
        <v>0</v>
      </c>
      <c r="K101" s="3"/>
      <c r="L101" s="8">
        <f t="shared" si="22"/>
        <v>0</v>
      </c>
      <c r="M101" s="8">
        <f t="shared" si="23"/>
        <v>0</v>
      </c>
      <c r="N101" s="3"/>
      <c r="O101" s="8">
        <f t="shared" si="24"/>
        <v>0</v>
      </c>
      <c r="P101" s="8">
        <f t="shared" si="25"/>
        <v>0</v>
      </c>
      <c r="Q101" s="3"/>
      <c r="R101" s="8">
        <f>SUM(Q101/4/120)</f>
        <v>0</v>
      </c>
      <c r="S101" s="8">
        <f t="shared" si="26"/>
        <v>0</v>
      </c>
      <c r="T101" s="3"/>
      <c r="U101" s="8">
        <f t="shared" si="16"/>
        <v>0</v>
      </c>
      <c r="V101" s="5">
        <f t="shared" si="27"/>
        <v>0</v>
      </c>
      <c r="W101" s="5">
        <f t="shared" si="17"/>
        <v>0</v>
      </c>
      <c r="X101" s="5">
        <f t="shared" si="28"/>
        <v>0</v>
      </c>
    </row>
    <row r="102" spans="1:24" ht="15" customHeight="1" x14ac:dyDescent="0.2">
      <c r="A102" s="6" t="s">
        <v>870</v>
      </c>
      <c r="B102" s="3"/>
      <c r="C102" s="8"/>
      <c r="D102" s="4"/>
      <c r="E102" s="3"/>
      <c r="F102" s="8"/>
      <c r="G102" s="8"/>
      <c r="H102" s="3"/>
      <c r="I102" s="8"/>
      <c r="J102" s="8"/>
      <c r="K102" s="3"/>
      <c r="L102" s="8"/>
      <c r="M102" s="8"/>
      <c r="N102" s="3"/>
      <c r="O102" s="8"/>
      <c r="P102" s="8"/>
      <c r="Q102" s="3"/>
      <c r="R102" s="8"/>
      <c r="S102" s="8"/>
      <c r="T102" s="3"/>
      <c r="U102" s="8"/>
    </row>
    <row r="103" spans="1:24" ht="15" customHeight="1" x14ac:dyDescent="0.15">
      <c r="A103" s="7" t="s">
        <v>182</v>
      </c>
      <c r="B103" s="8">
        <v>10000</v>
      </c>
      <c r="C103" s="8">
        <f t="shared" si="15"/>
        <v>13.888888888888889</v>
      </c>
      <c r="D103" s="9" t="s">
        <v>397</v>
      </c>
      <c r="E103" s="8">
        <v>89910</v>
      </c>
      <c r="F103" s="8">
        <f t="shared" si="18"/>
        <v>187.3125</v>
      </c>
      <c r="G103" s="8">
        <f t="shared" si="19"/>
        <v>93.65625</v>
      </c>
      <c r="H103" s="8">
        <v>0</v>
      </c>
      <c r="I103" s="8">
        <f t="shared" si="20"/>
        <v>0</v>
      </c>
      <c r="J103" s="8">
        <f t="shared" si="21"/>
        <v>0</v>
      </c>
      <c r="K103" s="8">
        <v>0</v>
      </c>
      <c r="L103" s="8">
        <f t="shared" si="22"/>
        <v>0</v>
      </c>
      <c r="M103" s="8">
        <f t="shared" si="23"/>
        <v>0</v>
      </c>
      <c r="N103" s="8">
        <v>9990</v>
      </c>
      <c r="O103" s="8">
        <f t="shared" si="24"/>
        <v>20.8125</v>
      </c>
      <c r="P103" s="8">
        <f t="shared" si="25"/>
        <v>10.40625</v>
      </c>
      <c r="Q103" s="8">
        <v>32.700000000000003</v>
      </c>
      <c r="R103" s="8">
        <f>SUM(Q103/4/120)</f>
        <v>6.8125000000000005E-2</v>
      </c>
      <c r="S103" s="8">
        <f t="shared" si="26"/>
        <v>3.4062500000000002E-2</v>
      </c>
      <c r="T103" s="8">
        <v>144155</v>
      </c>
      <c r="U103" s="8">
        <f t="shared" si="16"/>
        <v>144.155</v>
      </c>
      <c r="V103" s="5">
        <f t="shared" si="27"/>
        <v>300.32291666666669</v>
      </c>
      <c r="W103" s="5">
        <f t="shared" si="17"/>
        <v>0.30032291666666666</v>
      </c>
      <c r="X103" s="5">
        <f t="shared" si="28"/>
        <v>0.15016145833333333</v>
      </c>
    </row>
    <row r="104" spans="1:24" s="12" customFormat="1" ht="15" customHeight="1" x14ac:dyDescent="0.2">
      <c r="A104" s="10"/>
      <c r="B104" s="10"/>
      <c r="C104" s="7"/>
      <c r="D104" s="11" t="s">
        <v>11</v>
      </c>
      <c r="E104" s="7">
        <v>89910</v>
      </c>
      <c r="F104" s="7">
        <f t="shared" si="18"/>
        <v>187.3125</v>
      </c>
      <c r="G104" s="7">
        <f t="shared" si="19"/>
        <v>93.65625</v>
      </c>
      <c r="H104" s="7">
        <v>0</v>
      </c>
      <c r="I104" s="7">
        <f t="shared" si="20"/>
        <v>0</v>
      </c>
      <c r="J104" s="7">
        <f t="shared" si="21"/>
        <v>0</v>
      </c>
      <c r="K104" s="7">
        <v>0</v>
      </c>
      <c r="L104" s="7">
        <f t="shared" si="22"/>
        <v>0</v>
      </c>
      <c r="M104" s="7">
        <f t="shared" si="23"/>
        <v>0</v>
      </c>
      <c r="N104" s="7">
        <v>9990</v>
      </c>
      <c r="O104" s="7">
        <f t="shared" si="24"/>
        <v>20.8125</v>
      </c>
      <c r="P104" s="7">
        <f t="shared" si="25"/>
        <v>10.40625</v>
      </c>
      <c r="Q104" s="7">
        <v>32.700000000000003</v>
      </c>
      <c r="R104" s="7">
        <f>SUM(Q104/4/120)</f>
        <v>6.8125000000000005E-2</v>
      </c>
      <c r="S104" s="7">
        <f t="shared" si="26"/>
        <v>3.4062500000000002E-2</v>
      </c>
      <c r="T104" s="7">
        <v>144155</v>
      </c>
      <c r="U104" s="7">
        <f t="shared" si="16"/>
        <v>144.155</v>
      </c>
      <c r="V104" s="12">
        <f t="shared" si="27"/>
        <v>300.32291666666669</v>
      </c>
      <c r="W104" s="12">
        <f t="shared" si="17"/>
        <v>0.30032291666666666</v>
      </c>
      <c r="X104" s="12">
        <f t="shared" si="28"/>
        <v>0.15016145833333333</v>
      </c>
    </row>
    <row r="105" spans="1:24" ht="15" customHeight="1" x14ac:dyDescent="0.2">
      <c r="A105" s="6" t="s">
        <v>871</v>
      </c>
      <c r="B105" s="3"/>
      <c r="C105" s="8"/>
      <c r="D105" s="4"/>
      <c r="E105" s="3"/>
      <c r="F105" s="8"/>
      <c r="G105" s="8"/>
      <c r="H105" s="3"/>
      <c r="I105" s="8"/>
      <c r="J105" s="8"/>
      <c r="K105" s="3"/>
      <c r="L105" s="8"/>
      <c r="M105" s="8"/>
      <c r="N105" s="3"/>
      <c r="O105" s="8"/>
      <c r="P105" s="8"/>
      <c r="Q105" s="3"/>
      <c r="R105" s="8"/>
      <c r="S105" s="8"/>
      <c r="T105" s="3"/>
      <c r="U105" s="8"/>
    </row>
    <row r="106" spans="1:24" s="12" customFormat="1" ht="15" customHeight="1" x14ac:dyDescent="0.2">
      <c r="A106" s="10"/>
      <c r="B106" s="10"/>
      <c r="C106" s="7"/>
      <c r="D106" s="11" t="s">
        <v>11</v>
      </c>
      <c r="E106" s="10"/>
      <c r="F106" s="7">
        <f t="shared" si="18"/>
        <v>0</v>
      </c>
      <c r="G106" s="7">
        <f t="shared" si="19"/>
        <v>0</v>
      </c>
      <c r="H106" s="10">
        <v>0</v>
      </c>
      <c r="I106" s="7">
        <f t="shared" si="20"/>
        <v>0</v>
      </c>
      <c r="J106" s="7">
        <f t="shared" si="21"/>
        <v>0</v>
      </c>
      <c r="K106" s="10">
        <v>0</v>
      </c>
      <c r="L106" s="7">
        <f t="shared" si="22"/>
        <v>0</v>
      </c>
      <c r="M106" s="7">
        <f t="shared" si="23"/>
        <v>0</v>
      </c>
      <c r="N106" s="10">
        <v>0</v>
      </c>
      <c r="O106" s="7">
        <f t="shared" si="24"/>
        <v>0</v>
      </c>
      <c r="P106" s="7">
        <f t="shared" si="25"/>
        <v>0</v>
      </c>
      <c r="Q106" s="10">
        <v>0</v>
      </c>
      <c r="R106" s="7">
        <f>SUM(Q106/4/120)</f>
        <v>0</v>
      </c>
      <c r="S106" s="7">
        <f t="shared" si="26"/>
        <v>0</v>
      </c>
      <c r="T106" s="10">
        <v>0</v>
      </c>
      <c r="U106" s="7">
        <f t="shared" si="16"/>
        <v>0</v>
      </c>
      <c r="V106" s="12">
        <f t="shared" si="27"/>
        <v>0</v>
      </c>
      <c r="W106" s="12">
        <f t="shared" si="17"/>
        <v>0</v>
      </c>
      <c r="X106" s="12">
        <f t="shared" si="28"/>
        <v>0</v>
      </c>
    </row>
    <row r="107" spans="1:24" ht="15" customHeight="1" x14ac:dyDescent="0.2">
      <c r="A107" s="6" t="s">
        <v>872</v>
      </c>
      <c r="B107" s="3"/>
      <c r="C107" s="8"/>
      <c r="D107" s="4"/>
      <c r="E107" s="3"/>
      <c r="F107" s="8"/>
      <c r="G107" s="8"/>
      <c r="H107" s="3"/>
      <c r="I107" s="8"/>
      <c r="J107" s="8"/>
      <c r="K107" s="3"/>
      <c r="L107" s="8"/>
      <c r="M107" s="8"/>
      <c r="N107" s="3"/>
      <c r="O107" s="8"/>
      <c r="P107" s="8"/>
      <c r="Q107" s="3"/>
      <c r="R107" s="8"/>
      <c r="S107" s="8"/>
      <c r="T107" s="3"/>
      <c r="U107" s="8"/>
    </row>
    <row r="108" spans="1:24" s="12" customFormat="1" ht="15" customHeight="1" x14ac:dyDescent="0.2">
      <c r="A108" s="10"/>
      <c r="B108" s="10"/>
      <c r="C108" s="7"/>
      <c r="D108" s="11" t="s">
        <v>11</v>
      </c>
      <c r="E108" s="10"/>
      <c r="F108" s="7">
        <f t="shared" si="18"/>
        <v>0</v>
      </c>
      <c r="G108" s="7">
        <f t="shared" si="19"/>
        <v>0</v>
      </c>
      <c r="H108" s="10">
        <v>0</v>
      </c>
      <c r="I108" s="7">
        <f t="shared" si="20"/>
        <v>0</v>
      </c>
      <c r="J108" s="7">
        <f t="shared" si="21"/>
        <v>0</v>
      </c>
      <c r="K108" s="10">
        <v>0</v>
      </c>
      <c r="L108" s="7">
        <f t="shared" si="22"/>
        <v>0</v>
      </c>
      <c r="M108" s="7">
        <f t="shared" si="23"/>
        <v>0</v>
      </c>
      <c r="N108" s="10">
        <v>0</v>
      </c>
      <c r="O108" s="7">
        <f t="shared" si="24"/>
        <v>0</v>
      </c>
      <c r="P108" s="7">
        <f t="shared" si="25"/>
        <v>0</v>
      </c>
      <c r="Q108" s="10">
        <v>0</v>
      </c>
      <c r="R108" s="7">
        <f>SUM(Q108/4/120)</f>
        <v>0</v>
      </c>
      <c r="S108" s="7">
        <f t="shared" si="26"/>
        <v>0</v>
      </c>
      <c r="T108" s="10">
        <v>0</v>
      </c>
      <c r="U108" s="7">
        <f t="shared" si="16"/>
        <v>0</v>
      </c>
      <c r="V108" s="12">
        <f t="shared" si="27"/>
        <v>0</v>
      </c>
      <c r="W108" s="12">
        <f t="shared" si="17"/>
        <v>0</v>
      </c>
      <c r="X108" s="12">
        <f t="shared" si="28"/>
        <v>0</v>
      </c>
    </row>
    <row r="109" spans="1:24" ht="15" customHeight="1" x14ac:dyDescent="0.2">
      <c r="A109" s="6" t="s">
        <v>874</v>
      </c>
      <c r="B109" s="3"/>
      <c r="C109" s="8"/>
      <c r="D109" s="4"/>
      <c r="E109" s="3"/>
      <c r="F109" s="8"/>
      <c r="G109" s="8"/>
      <c r="H109" s="3"/>
      <c r="I109" s="8"/>
      <c r="J109" s="8"/>
      <c r="K109" s="3"/>
      <c r="L109" s="8"/>
      <c r="M109" s="8"/>
      <c r="N109" s="3"/>
      <c r="O109" s="8"/>
      <c r="P109" s="8"/>
      <c r="Q109" s="3"/>
      <c r="R109" s="8"/>
      <c r="S109" s="8"/>
      <c r="T109" s="3"/>
      <c r="U109" s="8"/>
    </row>
    <row r="110" spans="1:24" ht="15" customHeight="1" x14ac:dyDescent="0.15">
      <c r="A110" s="7" t="s">
        <v>110</v>
      </c>
      <c r="B110" s="8">
        <v>1000</v>
      </c>
      <c r="C110" s="8">
        <f t="shared" si="15"/>
        <v>1.3888888888888888</v>
      </c>
      <c r="D110" s="9" t="s">
        <v>380</v>
      </c>
      <c r="E110" s="8">
        <v>136</v>
      </c>
      <c r="F110" s="8">
        <f t="shared" si="18"/>
        <v>0.28333333333333333</v>
      </c>
      <c r="G110" s="8">
        <f t="shared" si="19"/>
        <v>0.14166666666666666</v>
      </c>
      <c r="H110" s="8">
        <v>29</v>
      </c>
      <c r="I110" s="8">
        <f t="shared" si="20"/>
        <v>6.0416666666666667E-2</v>
      </c>
      <c r="J110" s="8">
        <f t="shared" si="21"/>
        <v>3.0208333333333334E-2</v>
      </c>
      <c r="K110" s="8">
        <v>5</v>
      </c>
      <c r="L110" s="8">
        <f t="shared" si="22"/>
        <v>1.0416666666666666E-2</v>
      </c>
      <c r="M110" s="8">
        <f t="shared" si="23"/>
        <v>5.208333333333333E-3</v>
      </c>
      <c r="N110" s="8">
        <v>0</v>
      </c>
      <c r="O110" s="8">
        <f t="shared" si="24"/>
        <v>0</v>
      </c>
      <c r="P110" s="8">
        <f t="shared" si="25"/>
        <v>0</v>
      </c>
      <c r="Q110" s="8">
        <v>0.154</v>
      </c>
      <c r="R110" s="8">
        <f>SUM(Q110/4/120)</f>
        <v>3.2083333333333334E-4</v>
      </c>
      <c r="S110" s="8">
        <f t="shared" si="26"/>
        <v>1.6041666666666667E-4</v>
      </c>
      <c r="T110" s="8">
        <v>713</v>
      </c>
      <c r="U110" s="8">
        <f t="shared" si="16"/>
        <v>0.71299999999999997</v>
      </c>
      <c r="V110" s="5">
        <f t="shared" si="27"/>
        <v>1.4854166666666666</v>
      </c>
      <c r="W110" s="5">
        <f t="shared" si="17"/>
        <v>1.4854166666666666E-3</v>
      </c>
      <c r="X110" s="5">
        <f t="shared" si="28"/>
        <v>7.4270833333333328E-4</v>
      </c>
    </row>
    <row r="111" spans="1:24" ht="15" customHeight="1" x14ac:dyDescent="0.15">
      <c r="A111" s="7" t="s">
        <v>112</v>
      </c>
      <c r="B111" s="8">
        <v>1000</v>
      </c>
      <c r="C111" s="8">
        <f t="shared" si="15"/>
        <v>1.3888888888888888</v>
      </c>
      <c r="D111" s="9" t="s">
        <v>146</v>
      </c>
      <c r="E111" s="8">
        <v>233</v>
      </c>
      <c r="F111" s="8">
        <f t="shared" si="18"/>
        <v>0.48541666666666666</v>
      </c>
      <c r="G111" s="8">
        <f t="shared" si="19"/>
        <v>0.24270833333333333</v>
      </c>
      <c r="H111" s="8">
        <v>36</v>
      </c>
      <c r="I111" s="8">
        <f t="shared" si="20"/>
        <v>7.4999999999999997E-2</v>
      </c>
      <c r="J111" s="8">
        <f t="shared" si="21"/>
        <v>3.7499999999999999E-2</v>
      </c>
      <c r="K111" s="8">
        <v>11</v>
      </c>
      <c r="L111" s="8">
        <f t="shared" si="22"/>
        <v>2.2916666666666665E-2</v>
      </c>
      <c r="M111" s="8">
        <f t="shared" si="23"/>
        <v>1.1458333333333333E-2</v>
      </c>
      <c r="N111" s="8">
        <v>5</v>
      </c>
      <c r="O111" s="8">
        <f t="shared" si="24"/>
        <v>1.0416666666666666E-2</v>
      </c>
      <c r="P111" s="8">
        <f t="shared" si="25"/>
        <v>5.208333333333333E-3</v>
      </c>
      <c r="Q111" s="8">
        <v>0.96</v>
      </c>
      <c r="R111" s="8">
        <f>SUM(Q111/4/120)</f>
        <v>2E-3</v>
      </c>
      <c r="S111" s="8">
        <f t="shared" si="26"/>
        <v>1E-3</v>
      </c>
      <c r="T111" s="8">
        <v>214</v>
      </c>
      <c r="U111" s="8">
        <f t="shared" si="16"/>
        <v>0.214</v>
      </c>
      <c r="V111" s="5">
        <f t="shared" si="27"/>
        <v>0.44583333333333336</v>
      </c>
      <c r="W111" s="5">
        <f t="shared" si="17"/>
        <v>4.4583333333333335E-4</v>
      </c>
      <c r="X111" s="5">
        <f t="shared" si="28"/>
        <v>2.2291666666666667E-4</v>
      </c>
    </row>
    <row r="112" spans="1:24" ht="15" customHeight="1" x14ac:dyDescent="0.15">
      <c r="A112" s="7" t="s">
        <v>114</v>
      </c>
      <c r="B112" s="8">
        <v>3000</v>
      </c>
      <c r="C112" s="8">
        <f t="shared" si="15"/>
        <v>4.166666666666667</v>
      </c>
      <c r="D112" s="9" t="s">
        <v>115</v>
      </c>
      <c r="E112" s="8">
        <v>615</v>
      </c>
      <c r="F112" s="8">
        <f t="shared" si="18"/>
        <v>1.28125</v>
      </c>
      <c r="G112" s="8">
        <f t="shared" si="19"/>
        <v>0.640625</v>
      </c>
      <c r="H112" s="8">
        <v>114</v>
      </c>
      <c r="I112" s="8">
        <f t="shared" si="20"/>
        <v>0.23749999999999999</v>
      </c>
      <c r="J112" s="8">
        <f t="shared" si="21"/>
        <v>0.11874999999999999</v>
      </c>
      <c r="K112" s="8">
        <v>33</v>
      </c>
      <c r="L112" s="8">
        <f t="shared" si="22"/>
        <v>6.8750000000000006E-2</v>
      </c>
      <c r="M112" s="8">
        <f t="shared" si="23"/>
        <v>3.4375000000000003E-2</v>
      </c>
      <c r="N112" s="8">
        <v>3</v>
      </c>
      <c r="O112" s="8">
        <f t="shared" si="24"/>
        <v>6.2500000000000003E-3</v>
      </c>
      <c r="P112" s="8">
        <f t="shared" si="25"/>
        <v>3.1250000000000002E-3</v>
      </c>
      <c r="Q112" s="8">
        <v>0.46200000000000002</v>
      </c>
      <c r="R112" s="8">
        <f>SUM(Q112/4/120)</f>
        <v>9.6250000000000003E-4</v>
      </c>
      <c r="S112" s="8">
        <f t="shared" si="26"/>
        <v>4.8125000000000002E-4</v>
      </c>
      <c r="T112" s="8">
        <v>2139</v>
      </c>
      <c r="U112" s="8">
        <f t="shared" si="16"/>
        <v>2.1389999999999998</v>
      </c>
      <c r="V112" s="5">
        <f t="shared" si="27"/>
        <v>4.4562499999999998</v>
      </c>
      <c r="W112" s="5">
        <f t="shared" si="17"/>
        <v>4.4562500000000001E-3</v>
      </c>
      <c r="X112" s="5">
        <f t="shared" si="28"/>
        <v>2.2281250000000001E-3</v>
      </c>
    </row>
    <row r="113" spans="1:24" s="12" customFormat="1" ht="15" customHeight="1" x14ac:dyDescent="0.2">
      <c r="A113" s="10"/>
      <c r="B113" s="10"/>
      <c r="C113" s="7"/>
      <c r="D113" s="11" t="s">
        <v>11</v>
      </c>
      <c r="E113" s="7">
        <v>984</v>
      </c>
      <c r="F113" s="7">
        <f t="shared" si="18"/>
        <v>2.0499999999999998</v>
      </c>
      <c r="G113" s="7">
        <f t="shared" si="19"/>
        <v>1.0249999999999999</v>
      </c>
      <c r="H113" s="7">
        <v>179</v>
      </c>
      <c r="I113" s="7">
        <f t="shared" si="20"/>
        <v>0.37291666666666667</v>
      </c>
      <c r="J113" s="7">
        <f t="shared" si="21"/>
        <v>0.18645833333333334</v>
      </c>
      <c r="K113" s="7">
        <v>49</v>
      </c>
      <c r="L113" s="7">
        <f t="shared" si="22"/>
        <v>0.10208333333333333</v>
      </c>
      <c r="M113" s="7">
        <f t="shared" si="23"/>
        <v>5.1041666666666666E-2</v>
      </c>
      <c r="N113" s="7">
        <v>8</v>
      </c>
      <c r="O113" s="7">
        <f t="shared" si="24"/>
        <v>1.6666666666666666E-2</v>
      </c>
      <c r="P113" s="7">
        <f t="shared" si="25"/>
        <v>8.3333333333333332E-3</v>
      </c>
      <c r="Q113" s="7">
        <v>1.6</v>
      </c>
      <c r="R113" s="7">
        <f>SUM(Q113/4/120)</f>
        <v>3.3333333333333335E-3</v>
      </c>
      <c r="S113" s="7">
        <f t="shared" si="26"/>
        <v>1.6666666666666668E-3</v>
      </c>
      <c r="T113" s="7">
        <v>3066</v>
      </c>
      <c r="U113" s="7">
        <f t="shared" si="16"/>
        <v>3.0659999999999998</v>
      </c>
      <c r="V113" s="12">
        <f t="shared" si="27"/>
        <v>6.3875000000000002</v>
      </c>
      <c r="W113" s="12">
        <f t="shared" si="17"/>
        <v>6.3874999999999999E-3</v>
      </c>
      <c r="X113" s="12">
        <f t="shared" si="28"/>
        <v>3.19375E-3</v>
      </c>
    </row>
    <row r="114" spans="1:24" ht="15" customHeight="1" x14ac:dyDescent="0.2">
      <c r="A114" s="6" t="s">
        <v>875</v>
      </c>
      <c r="B114" s="3"/>
      <c r="C114" s="8"/>
      <c r="D114" s="4"/>
      <c r="E114" s="3"/>
      <c r="F114" s="8"/>
      <c r="G114" s="8"/>
      <c r="H114" s="3"/>
      <c r="I114" s="8"/>
      <c r="J114" s="8"/>
      <c r="K114" s="3"/>
      <c r="L114" s="8"/>
      <c r="M114" s="8"/>
      <c r="N114" s="3"/>
      <c r="O114" s="8"/>
      <c r="P114" s="8"/>
      <c r="Q114" s="3"/>
      <c r="R114" s="8"/>
      <c r="S114" s="8"/>
      <c r="T114" s="3"/>
      <c r="U114" s="8"/>
    </row>
    <row r="115" spans="1:24" ht="15" customHeight="1" x14ac:dyDescent="0.15">
      <c r="A115" s="7" t="s">
        <v>70</v>
      </c>
      <c r="B115" s="8">
        <v>4000</v>
      </c>
      <c r="C115" s="8">
        <f t="shared" si="15"/>
        <v>5.5555555555555554</v>
      </c>
      <c r="D115" s="9" t="s">
        <v>358</v>
      </c>
      <c r="E115" s="8">
        <v>1224</v>
      </c>
      <c r="F115" s="8">
        <f t="shared" si="18"/>
        <v>2.5499999999999998</v>
      </c>
      <c r="G115" s="8">
        <f t="shared" si="19"/>
        <v>1.2749999999999999</v>
      </c>
      <c r="H115" s="8">
        <v>170</v>
      </c>
      <c r="I115" s="8">
        <f t="shared" si="20"/>
        <v>0.35416666666666669</v>
      </c>
      <c r="J115" s="8">
        <f t="shared" si="21"/>
        <v>0.17708333333333334</v>
      </c>
      <c r="K115" s="8">
        <v>100</v>
      </c>
      <c r="L115" s="8">
        <f t="shared" si="22"/>
        <v>0.20833333333333334</v>
      </c>
      <c r="M115" s="8">
        <f t="shared" si="23"/>
        <v>0.10416666666666667</v>
      </c>
      <c r="N115" s="8">
        <v>16</v>
      </c>
      <c r="O115" s="8">
        <f t="shared" si="24"/>
        <v>3.3333333333333333E-2</v>
      </c>
      <c r="P115" s="8">
        <f t="shared" si="25"/>
        <v>1.6666666666666666E-2</v>
      </c>
      <c r="Q115" s="8">
        <v>1.2</v>
      </c>
      <c r="R115" s="8">
        <f t="shared" ref="R115:R120" si="29">SUM(Q115/4/120)</f>
        <v>2.5000000000000001E-3</v>
      </c>
      <c r="S115" s="8">
        <f t="shared" si="26"/>
        <v>1.25E-3</v>
      </c>
      <c r="T115" s="8">
        <v>1140</v>
      </c>
      <c r="U115" s="8">
        <f t="shared" si="16"/>
        <v>1.1399999999999999</v>
      </c>
      <c r="V115" s="5">
        <f t="shared" si="27"/>
        <v>2.375</v>
      </c>
      <c r="W115" s="5">
        <f t="shared" si="17"/>
        <v>2.3749999999999999E-3</v>
      </c>
      <c r="X115" s="5">
        <f t="shared" si="28"/>
        <v>1.1875E-3</v>
      </c>
    </row>
    <row r="116" spans="1:24" ht="15" customHeight="1" x14ac:dyDescent="0.15">
      <c r="A116" s="7" t="s">
        <v>78</v>
      </c>
      <c r="B116" s="8">
        <v>5000</v>
      </c>
      <c r="C116" s="8">
        <f t="shared" si="15"/>
        <v>6.9444444444444446</v>
      </c>
      <c r="D116" s="9" t="s">
        <v>364</v>
      </c>
      <c r="E116" s="8">
        <v>1746</v>
      </c>
      <c r="F116" s="8">
        <f t="shared" si="18"/>
        <v>3.6375000000000002</v>
      </c>
      <c r="G116" s="8">
        <f t="shared" si="19"/>
        <v>1.8187500000000001</v>
      </c>
      <c r="H116" s="8">
        <v>154</v>
      </c>
      <c r="I116" s="8">
        <f t="shared" si="20"/>
        <v>0.32083333333333336</v>
      </c>
      <c r="J116" s="8">
        <f t="shared" si="21"/>
        <v>0.16041666666666668</v>
      </c>
      <c r="K116" s="8">
        <v>215</v>
      </c>
      <c r="L116" s="8">
        <f t="shared" si="22"/>
        <v>0.44791666666666669</v>
      </c>
      <c r="M116" s="8">
        <f t="shared" si="23"/>
        <v>0.22395833333333334</v>
      </c>
      <c r="N116" s="8">
        <v>30</v>
      </c>
      <c r="O116" s="8">
        <f t="shared" si="24"/>
        <v>6.25E-2</v>
      </c>
      <c r="P116" s="8">
        <f t="shared" si="25"/>
        <v>3.125E-2</v>
      </c>
      <c r="Q116" s="8">
        <v>3</v>
      </c>
      <c r="R116" s="8">
        <f t="shared" si="29"/>
        <v>6.2500000000000003E-3</v>
      </c>
      <c r="S116" s="8">
        <f t="shared" si="26"/>
        <v>3.1250000000000002E-3</v>
      </c>
      <c r="T116" s="8">
        <v>1625</v>
      </c>
      <c r="U116" s="8">
        <f t="shared" si="16"/>
        <v>1.625</v>
      </c>
      <c r="V116" s="5">
        <f t="shared" si="27"/>
        <v>3.3854166666666665</v>
      </c>
      <c r="W116" s="5">
        <f t="shared" si="17"/>
        <v>3.3854166666666663E-3</v>
      </c>
      <c r="X116" s="5">
        <f t="shared" si="28"/>
        <v>1.6927083333333332E-3</v>
      </c>
    </row>
    <row r="117" spans="1:24" ht="15" customHeight="1" x14ac:dyDescent="0.15">
      <c r="A117" s="7" t="s">
        <v>77</v>
      </c>
      <c r="B117" s="8">
        <v>3000</v>
      </c>
      <c r="C117" s="8">
        <f t="shared" si="15"/>
        <v>4.166666666666667</v>
      </c>
      <c r="D117" s="9" t="s">
        <v>363</v>
      </c>
      <c r="E117" s="8">
        <v>1050</v>
      </c>
      <c r="F117" s="8">
        <f t="shared" si="18"/>
        <v>2.1875</v>
      </c>
      <c r="G117" s="8">
        <f t="shared" si="19"/>
        <v>1.09375</v>
      </c>
      <c r="H117" s="8">
        <v>93</v>
      </c>
      <c r="I117" s="8">
        <f t="shared" si="20"/>
        <v>0.19375000000000001</v>
      </c>
      <c r="J117" s="8">
        <f t="shared" si="21"/>
        <v>9.6875000000000003E-2</v>
      </c>
      <c r="K117" s="8">
        <v>129</v>
      </c>
      <c r="L117" s="8">
        <f t="shared" si="22"/>
        <v>0.26874999999999999</v>
      </c>
      <c r="M117" s="8">
        <f t="shared" si="23"/>
        <v>0.13437499999999999</v>
      </c>
      <c r="N117" s="8">
        <v>18</v>
      </c>
      <c r="O117" s="8">
        <f t="shared" si="24"/>
        <v>3.7499999999999999E-2</v>
      </c>
      <c r="P117" s="8">
        <f t="shared" si="25"/>
        <v>1.8749999999999999E-2</v>
      </c>
      <c r="Q117" s="8">
        <v>1.8</v>
      </c>
      <c r="R117" s="8">
        <f t="shared" si="29"/>
        <v>3.7500000000000003E-3</v>
      </c>
      <c r="S117" s="8">
        <f t="shared" si="26"/>
        <v>1.8750000000000001E-3</v>
      </c>
      <c r="T117" s="8">
        <v>975</v>
      </c>
      <c r="U117" s="8">
        <f t="shared" si="16"/>
        <v>0.97499999999999998</v>
      </c>
      <c r="V117" s="5">
        <f t="shared" si="27"/>
        <v>2.03125</v>
      </c>
      <c r="W117" s="5">
        <f t="shared" si="17"/>
        <v>2.0312500000000001E-3</v>
      </c>
      <c r="X117" s="5">
        <f t="shared" si="28"/>
        <v>1.015625E-3</v>
      </c>
    </row>
    <row r="118" spans="1:24" ht="15" customHeight="1" x14ac:dyDescent="0.15">
      <c r="A118" s="7" t="s">
        <v>72</v>
      </c>
      <c r="B118" s="8">
        <v>1000</v>
      </c>
      <c r="C118" s="8">
        <f t="shared" si="15"/>
        <v>1.3888888888888888</v>
      </c>
      <c r="D118" s="9" t="s">
        <v>360</v>
      </c>
      <c r="E118" s="8">
        <v>336</v>
      </c>
      <c r="F118" s="8">
        <f t="shared" si="18"/>
        <v>0.7</v>
      </c>
      <c r="G118" s="8">
        <f t="shared" si="19"/>
        <v>0.35</v>
      </c>
      <c r="H118" s="8">
        <v>13.9</v>
      </c>
      <c r="I118" s="8">
        <f t="shared" si="20"/>
        <v>2.8958333333333332E-2</v>
      </c>
      <c r="J118" s="8">
        <f t="shared" si="21"/>
        <v>1.4479166666666666E-2</v>
      </c>
      <c r="K118" s="8">
        <v>34</v>
      </c>
      <c r="L118" s="8">
        <f t="shared" si="22"/>
        <v>7.0833333333333331E-2</v>
      </c>
      <c r="M118" s="8">
        <f t="shared" si="23"/>
        <v>3.5416666666666666E-2</v>
      </c>
      <c r="N118" s="8">
        <v>16</v>
      </c>
      <c r="O118" s="8">
        <f t="shared" si="24"/>
        <v>3.3333333333333333E-2</v>
      </c>
      <c r="P118" s="8">
        <f t="shared" si="25"/>
        <v>1.6666666666666666E-2</v>
      </c>
      <c r="Q118" s="8">
        <v>1.5</v>
      </c>
      <c r="R118" s="8">
        <f t="shared" si="29"/>
        <v>3.1250000000000002E-3</v>
      </c>
      <c r="S118" s="8">
        <f t="shared" si="26"/>
        <v>1.5625000000000001E-3</v>
      </c>
      <c r="T118" s="8">
        <v>0</v>
      </c>
      <c r="U118" s="8">
        <f t="shared" si="16"/>
        <v>0</v>
      </c>
      <c r="V118" s="5">
        <f t="shared" si="27"/>
        <v>0</v>
      </c>
      <c r="W118" s="5">
        <f t="shared" si="17"/>
        <v>0</v>
      </c>
      <c r="X118" s="5">
        <f t="shared" si="28"/>
        <v>0</v>
      </c>
    </row>
    <row r="119" spans="1:24" ht="15" customHeight="1" x14ac:dyDescent="0.15">
      <c r="A119" s="7" t="s">
        <v>74</v>
      </c>
      <c r="B119" s="8">
        <v>1000</v>
      </c>
      <c r="C119" s="8">
        <f t="shared" si="15"/>
        <v>1.3888888888888888</v>
      </c>
      <c r="D119" s="9" t="s">
        <v>361</v>
      </c>
      <c r="E119" s="8">
        <v>336</v>
      </c>
      <c r="F119" s="8">
        <f t="shared" si="18"/>
        <v>0.7</v>
      </c>
      <c r="G119" s="8">
        <f t="shared" si="19"/>
        <v>0.35</v>
      </c>
      <c r="H119" s="8">
        <v>14</v>
      </c>
      <c r="I119" s="8">
        <f t="shared" si="20"/>
        <v>2.9166666666666667E-2</v>
      </c>
      <c r="J119" s="8">
        <f t="shared" si="21"/>
        <v>1.4583333333333334E-2</v>
      </c>
      <c r="K119" s="8">
        <v>34</v>
      </c>
      <c r="L119" s="8">
        <f t="shared" si="22"/>
        <v>7.0833333333333331E-2</v>
      </c>
      <c r="M119" s="8">
        <f t="shared" si="23"/>
        <v>3.5416666666666666E-2</v>
      </c>
      <c r="N119" s="8">
        <v>16</v>
      </c>
      <c r="O119" s="8">
        <f t="shared" si="24"/>
        <v>3.3333333333333333E-2</v>
      </c>
      <c r="P119" s="8">
        <f t="shared" si="25"/>
        <v>1.6666666666666666E-2</v>
      </c>
      <c r="Q119" s="8">
        <v>0.68</v>
      </c>
      <c r="R119" s="8">
        <f t="shared" si="29"/>
        <v>1.4166666666666668E-3</v>
      </c>
      <c r="S119" s="8">
        <f t="shared" si="26"/>
        <v>7.0833333333333338E-4</v>
      </c>
      <c r="T119" s="8">
        <v>339</v>
      </c>
      <c r="U119" s="8">
        <f t="shared" si="16"/>
        <v>0.33900000000000002</v>
      </c>
      <c r="V119" s="5">
        <f t="shared" si="27"/>
        <v>0.70625000000000004</v>
      </c>
      <c r="W119" s="5">
        <f t="shared" si="17"/>
        <v>7.0625000000000006E-4</v>
      </c>
      <c r="X119" s="5">
        <f t="shared" si="28"/>
        <v>3.5312500000000003E-4</v>
      </c>
    </row>
    <row r="120" spans="1:24" s="12" customFormat="1" ht="15" customHeight="1" x14ac:dyDescent="0.2">
      <c r="A120" s="10"/>
      <c r="B120" s="10"/>
      <c r="C120" s="7"/>
      <c r="D120" s="11" t="s">
        <v>11</v>
      </c>
      <c r="E120" s="7">
        <v>4692</v>
      </c>
      <c r="F120" s="7">
        <f t="shared" si="18"/>
        <v>9.7750000000000004</v>
      </c>
      <c r="G120" s="7">
        <f t="shared" si="19"/>
        <v>4.8875000000000002</v>
      </c>
      <c r="H120" s="7">
        <v>445</v>
      </c>
      <c r="I120" s="7">
        <f t="shared" si="20"/>
        <v>0.92708333333333337</v>
      </c>
      <c r="J120" s="7">
        <f t="shared" si="21"/>
        <v>0.46354166666666669</v>
      </c>
      <c r="K120" s="7">
        <v>512</v>
      </c>
      <c r="L120" s="7">
        <f t="shared" si="22"/>
        <v>1.0666666666666667</v>
      </c>
      <c r="M120" s="7">
        <f t="shared" si="23"/>
        <v>0.53333333333333333</v>
      </c>
      <c r="N120" s="7">
        <v>96</v>
      </c>
      <c r="O120" s="7">
        <f t="shared" si="24"/>
        <v>0.2</v>
      </c>
      <c r="P120" s="7">
        <f t="shared" si="25"/>
        <v>0.1</v>
      </c>
      <c r="Q120" s="7">
        <v>8.1999999999999993</v>
      </c>
      <c r="R120" s="7">
        <f t="shared" si="29"/>
        <v>1.7083333333333332E-2</v>
      </c>
      <c r="S120" s="7">
        <f t="shared" si="26"/>
        <v>8.5416666666666662E-3</v>
      </c>
      <c r="T120" s="7">
        <v>4079</v>
      </c>
      <c r="U120" s="7">
        <f t="shared" si="16"/>
        <v>4.0789999999999997</v>
      </c>
      <c r="V120" s="12">
        <f t="shared" si="27"/>
        <v>8.4979166666666668</v>
      </c>
      <c r="W120" s="12">
        <f t="shared" si="17"/>
        <v>8.4979166666666675E-3</v>
      </c>
      <c r="X120" s="12">
        <f t="shared" si="28"/>
        <v>4.2489583333333338E-3</v>
      </c>
    </row>
    <row r="121" spans="1:24" ht="15" customHeight="1" x14ac:dyDescent="0.2">
      <c r="A121" s="6" t="s">
        <v>876</v>
      </c>
      <c r="B121" s="3"/>
      <c r="C121" s="8"/>
      <c r="D121" s="4"/>
      <c r="E121" s="3"/>
      <c r="F121" s="8"/>
      <c r="G121" s="8"/>
      <c r="H121" s="3"/>
      <c r="I121" s="8"/>
      <c r="J121" s="8"/>
      <c r="K121" s="3"/>
      <c r="L121" s="8"/>
      <c r="M121" s="8"/>
      <c r="N121" s="3"/>
      <c r="O121" s="8"/>
      <c r="P121" s="8"/>
      <c r="Q121" s="3"/>
      <c r="R121" s="8"/>
      <c r="S121" s="8"/>
      <c r="T121" s="3"/>
      <c r="U121" s="8"/>
    </row>
    <row r="122" spans="1:24" ht="15" customHeight="1" x14ac:dyDescent="0.15">
      <c r="A122" s="7" t="s">
        <v>47</v>
      </c>
      <c r="B122" s="8">
        <v>3000</v>
      </c>
      <c r="C122" s="8">
        <f t="shared" si="15"/>
        <v>4.166666666666667</v>
      </c>
      <c r="D122" s="9" t="s">
        <v>348</v>
      </c>
      <c r="E122" s="8">
        <v>1076</v>
      </c>
      <c r="F122" s="8">
        <f t="shared" si="18"/>
        <v>2.2416666666666667</v>
      </c>
      <c r="G122" s="8">
        <f t="shared" si="19"/>
        <v>1.1208333333333333</v>
      </c>
      <c r="H122" s="8">
        <v>232</v>
      </c>
      <c r="I122" s="8">
        <f t="shared" si="20"/>
        <v>0.48333333333333334</v>
      </c>
      <c r="J122" s="8">
        <f t="shared" si="21"/>
        <v>0.24166666666666667</v>
      </c>
      <c r="K122" s="8">
        <v>30</v>
      </c>
      <c r="L122" s="8">
        <f t="shared" si="22"/>
        <v>6.25E-2</v>
      </c>
      <c r="M122" s="8">
        <f t="shared" si="23"/>
        <v>3.125E-2</v>
      </c>
      <c r="N122" s="8">
        <v>3</v>
      </c>
      <c r="O122" s="8">
        <f t="shared" si="24"/>
        <v>6.2500000000000003E-3</v>
      </c>
      <c r="P122" s="8">
        <f t="shared" si="25"/>
        <v>3.1250000000000002E-3</v>
      </c>
      <c r="Q122" s="8">
        <v>2.2999999999999998</v>
      </c>
      <c r="R122" s="8">
        <f>SUM(Q122/4/120)</f>
        <v>4.7916666666666663E-3</v>
      </c>
      <c r="S122" s="8">
        <f t="shared" si="26"/>
        <v>2.3958333333333331E-3</v>
      </c>
      <c r="T122" s="8">
        <v>871</v>
      </c>
      <c r="U122" s="8">
        <f t="shared" si="16"/>
        <v>0.871</v>
      </c>
      <c r="V122" s="5">
        <f t="shared" si="27"/>
        <v>1.8145833333333334</v>
      </c>
      <c r="W122" s="5">
        <f t="shared" si="17"/>
        <v>1.8145833333333334E-3</v>
      </c>
      <c r="X122" s="5">
        <f t="shared" si="28"/>
        <v>9.0729166666666671E-4</v>
      </c>
    </row>
    <row r="123" spans="1:24" ht="15" customHeight="1" x14ac:dyDescent="0.15">
      <c r="A123" s="7" t="s">
        <v>50</v>
      </c>
      <c r="B123" s="8">
        <v>3000</v>
      </c>
      <c r="C123" s="8">
        <f t="shared" si="15"/>
        <v>4.166666666666667</v>
      </c>
      <c r="D123" s="9" t="s">
        <v>349</v>
      </c>
      <c r="E123" s="8">
        <v>1046</v>
      </c>
      <c r="F123" s="8">
        <f t="shared" si="18"/>
        <v>2.1791666666666667</v>
      </c>
      <c r="G123" s="8">
        <f t="shared" si="19"/>
        <v>1.0895833333333333</v>
      </c>
      <c r="H123" s="8">
        <v>222</v>
      </c>
      <c r="I123" s="8">
        <f t="shared" si="20"/>
        <v>0.46250000000000002</v>
      </c>
      <c r="J123" s="8">
        <f t="shared" si="21"/>
        <v>0.23125000000000001</v>
      </c>
      <c r="K123" s="8">
        <v>30</v>
      </c>
      <c r="L123" s="8">
        <f t="shared" si="22"/>
        <v>6.25E-2</v>
      </c>
      <c r="M123" s="8">
        <f t="shared" si="23"/>
        <v>3.125E-2</v>
      </c>
      <c r="N123" s="8">
        <v>4.2</v>
      </c>
      <c r="O123" s="8">
        <f t="shared" si="24"/>
        <v>8.7500000000000008E-3</v>
      </c>
      <c r="P123" s="8">
        <f t="shared" si="25"/>
        <v>4.3750000000000004E-3</v>
      </c>
      <c r="Q123" s="8">
        <v>2.2999999999999998</v>
      </c>
      <c r="R123" s="8">
        <f>SUM(Q123/4/120)</f>
        <v>4.7916666666666663E-3</v>
      </c>
      <c r="S123" s="8">
        <f t="shared" si="26"/>
        <v>2.3958333333333331E-3</v>
      </c>
      <c r="T123" s="8">
        <v>871</v>
      </c>
      <c r="U123" s="8">
        <f t="shared" si="16"/>
        <v>0.871</v>
      </c>
      <c r="V123" s="5">
        <f t="shared" si="27"/>
        <v>1.8145833333333334</v>
      </c>
      <c r="W123" s="5">
        <f t="shared" si="17"/>
        <v>1.8145833333333334E-3</v>
      </c>
      <c r="X123" s="5">
        <f t="shared" si="28"/>
        <v>9.0729166666666671E-4</v>
      </c>
    </row>
    <row r="124" spans="1:24" ht="15" customHeight="1" x14ac:dyDescent="0.15">
      <c r="A124" s="7" t="s">
        <v>55</v>
      </c>
      <c r="B124" s="8">
        <v>1000</v>
      </c>
      <c r="C124" s="8">
        <f t="shared" si="15"/>
        <v>1.3888888888888888</v>
      </c>
      <c r="D124" s="9" t="s">
        <v>352</v>
      </c>
      <c r="E124" s="8">
        <v>240</v>
      </c>
      <c r="F124" s="8">
        <f t="shared" si="18"/>
        <v>0.5</v>
      </c>
      <c r="G124" s="8">
        <f t="shared" si="19"/>
        <v>0.25</v>
      </c>
      <c r="H124" s="8">
        <v>41</v>
      </c>
      <c r="I124" s="8">
        <f t="shared" si="20"/>
        <v>8.5416666666666669E-2</v>
      </c>
      <c r="J124" s="8">
        <f t="shared" si="21"/>
        <v>4.2708333333333334E-2</v>
      </c>
      <c r="K124" s="8">
        <v>15</v>
      </c>
      <c r="L124" s="8">
        <f t="shared" si="22"/>
        <v>3.125E-2</v>
      </c>
      <c r="M124" s="8">
        <f t="shared" si="23"/>
        <v>1.5625E-2</v>
      </c>
      <c r="N124" s="8">
        <v>2</v>
      </c>
      <c r="O124" s="8">
        <f t="shared" si="24"/>
        <v>4.1666666666666666E-3</v>
      </c>
      <c r="P124" s="8">
        <f t="shared" si="25"/>
        <v>2.0833333333333333E-3</v>
      </c>
      <c r="Q124" s="8">
        <v>0.71</v>
      </c>
      <c r="R124" s="8">
        <f>SUM(Q124/4/120)</f>
        <v>1.4791666666666666E-3</v>
      </c>
      <c r="S124" s="8">
        <f t="shared" si="26"/>
        <v>7.395833333333333E-4</v>
      </c>
      <c r="T124" s="8">
        <v>339</v>
      </c>
      <c r="U124" s="8">
        <f t="shared" si="16"/>
        <v>0.33900000000000002</v>
      </c>
      <c r="V124" s="5">
        <f t="shared" si="27"/>
        <v>0.70625000000000004</v>
      </c>
      <c r="W124" s="5">
        <f t="shared" si="17"/>
        <v>7.0625000000000006E-4</v>
      </c>
      <c r="X124" s="5">
        <f t="shared" si="28"/>
        <v>3.5312500000000003E-4</v>
      </c>
    </row>
    <row r="125" spans="1:24" s="12" customFormat="1" ht="15" customHeight="1" x14ac:dyDescent="0.2">
      <c r="A125" s="10"/>
      <c r="B125" s="10"/>
      <c r="C125" s="7"/>
      <c r="D125" s="11" t="s">
        <v>11</v>
      </c>
      <c r="E125" s="7">
        <v>2362</v>
      </c>
      <c r="F125" s="7">
        <f t="shared" si="18"/>
        <v>4.9208333333333334</v>
      </c>
      <c r="G125" s="7">
        <f t="shared" si="19"/>
        <v>2.4604166666666667</v>
      </c>
      <c r="H125" s="7">
        <v>495</v>
      </c>
      <c r="I125" s="7">
        <f t="shared" si="20"/>
        <v>1.03125</v>
      </c>
      <c r="J125" s="7">
        <f t="shared" si="21"/>
        <v>0.515625</v>
      </c>
      <c r="K125" s="7">
        <v>75</v>
      </c>
      <c r="L125" s="7">
        <f t="shared" si="22"/>
        <v>0.15625</v>
      </c>
      <c r="M125" s="7">
        <f t="shared" si="23"/>
        <v>7.8125E-2</v>
      </c>
      <c r="N125" s="7">
        <v>9.1999999999999993</v>
      </c>
      <c r="O125" s="7">
        <f t="shared" si="24"/>
        <v>1.9166666666666665E-2</v>
      </c>
      <c r="P125" s="7">
        <f t="shared" si="25"/>
        <v>9.5833333333333326E-3</v>
      </c>
      <c r="Q125" s="7">
        <v>5.3</v>
      </c>
      <c r="R125" s="7">
        <f>SUM(Q125/4/120)</f>
        <v>1.1041666666666667E-2</v>
      </c>
      <c r="S125" s="7">
        <f t="shared" si="26"/>
        <v>5.5208333333333333E-3</v>
      </c>
      <c r="T125" s="7">
        <v>2081</v>
      </c>
      <c r="U125" s="7">
        <f t="shared" si="16"/>
        <v>2.081</v>
      </c>
      <c r="V125" s="12">
        <f t="shared" si="27"/>
        <v>4.3354166666666663</v>
      </c>
      <c r="W125" s="12">
        <f t="shared" si="17"/>
        <v>4.3354166666666662E-3</v>
      </c>
      <c r="X125" s="12">
        <f t="shared" si="28"/>
        <v>2.1677083333333331E-3</v>
      </c>
    </row>
    <row r="126" spans="1:24" ht="15" customHeight="1" x14ac:dyDescent="0.2">
      <c r="A126" s="6" t="s">
        <v>877</v>
      </c>
      <c r="B126" s="3"/>
      <c r="C126" s="8"/>
      <c r="D126" s="4"/>
      <c r="E126" s="3"/>
      <c r="F126" s="8"/>
      <c r="G126" s="8"/>
      <c r="H126" s="3"/>
      <c r="I126" s="8"/>
      <c r="J126" s="8"/>
      <c r="K126" s="3"/>
      <c r="L126" s="8"/>
      <c r="M126" s="8"/>
      <c r="N126" s="3"/>
      <c r="O126" s="8"/>
      <c r="P126" s="8"/>
      <c r="Q126" s="3"/>
      <c r="R126" s="8"/>
      <c r="S126" s="8"/>
      <c r="T126" s="3"/>
      <c r="U126" s="8"/>
    </row>
    <row r="127" spans="1:24" ht="15" customHeight="1" x14ac:dyDescent="0.15">
      <c r="A127" s="7" t="s">
        <v>57</v>
      </c>
      <c r="B127" s="8">
        <v>500</v>
      </c>
      <c r="C127" s="8">
        <f t="shared" si="15"/>
        <v>0.69444444444444442</v>
      </c>
      <c r="D127" s="9" t="s">
        <v>353</v>
      </c>
      <c r="E127" s="8">
        <v>222</v>
      </c>
      <c r="F127" s="8">
        <f t="shared" si="18"/>
        <v>0.46250000000000002</v>
      </c>
      <c r="G127" s="8">
        <f t="shared" si="19"/>
        <v>0.23125000000000001</v>
      </c>
      <c r="H127" s="8">
        <v>37.6</v>
      </c>
      <c r="I127" s="8">
        <f t="shared" si="20"/>
        <v>7.8333333333333338E-2</v>
      </c>
      <c r="J127" s="8">
        <f t="shared" si="21"/>
        <v>3.9166666666666669E-2</v>
      </c>
      <c r="K127" s="8">
        <v>9</v>
      </c>
      <c r="L127" s="8">
        <f t="shared" si="22"/>
        <v>1.8749999999999999E-2</v>
      </c>
      <c r="M127" s="8">
        <f t="shared" si="23"/>
        <v>9.3749999999999997E-3</v>
      </c>
      <c r="N127" s="8">
        <v>4</v>
      </c>
      <c r="O127" s="8">
        <f t="shared" si="24"/>
        <v>8.3333333333333332E-3</v>
      </c>
      <c r="P127" s="8">
        <f t="shared" si="25"/>
        <v>4.1666666666666666E-3</v>
      </c>
      <c r="Q127" s="8">
        <v>0.44</v>
      </c>
      <c r="R127" s="8">
        <f>SUM(Q127/4/120)</f>
        <v>9.1666666666666665E-4</v>
      </c>
      <c r="S127" s="8">
        <f t="shared" si="26"/>
        <v>4.5833333333333332E-4</v>
      </c>
      <c r="T127" s="8">
        <v>829</v>
      </c>
      <c r="U127" s="8">
        <f t="shared" si="16"/>
        <v>0.82899999999999996</v>
      </c>
      <c r="V127" s="5">
        <f t="shared" si="27"/>
        <v>1.7270833333333333</v>
      </c>
      <c r="W127" s="5">
        <f t="shared" si="17"/>
        <v>1.7270833333333333E-3</v>
      </c>
      <c r="X127" s="5">
        <f t="shared" si="28"/>
        <v>8.6354166666666665E-4</v>
      </c>
    </row>
    <row r="128" spans="1:24" ht="15" customHeight="1" x14ac:dyDescent="0.15">
      <c r="A128" s="7" t="s">
        <v>58</v>
      </c>
      <c r="B128" s="8">
        <v>1000</v>
      </c>
      <c r="C128" s="8">
        <f t="shared" si="15"/>
        <v>1.3888888888888888</v>
      </c>
      <c r="D128" s="9" t="s">
        <v>354</v>
      </c>
      <c r="E128" s="8">
        <v>968</v>
      </c>
      <c r="F128" s="8">
        <f t="shared" si="18"/>
        <v>2.0166666666666666</v>
      </c>
      <c r="G128" s="8">
        <f t="shared" si="19"/>
        <v>1.0083333333333333</v>
      </c>
      <c r="H128" s="8">
        <v>149</v>
      </c>
      <c r="I128" s="8">
        <f t="shared" si="20"/>
        <v>0.31041666666666667</v>
      </c>
      <c r="J128" s="8">
        <f t="shared" si="21"/>
        <v>0.15520833333333334</v>
      </c>
      <c r="K128" s="8">
        <v>79</v>
      </c>
      <c r="L128" s="8">
        <f t="shared" si="22"/>
        <v>0.16458333333333333</v>
      </c>
      <c r="M128" s="8">
        <f t="shared" si="23"/>
        <v>8.2291666666666666E-2</v>
      </c>
      <c r="N128" s="8">
        <v>6</v>
      </c>
      <c r="O128" s="8">
        <f t="shared" si="24"/>
        <v>1.2500000000000001E-2</v>
      </c>
      <c r="P128" s="8">
        <f t="shared" si="25"/>
        <v>6.2500000000000003E-3</v>
      </c>
      <c r="Q128" s="8">
        <v>0.56999999999999995</v>
      </c>
      <c r="R128" s="8">
        <f>SUM(Q128/4/120)</f>
        <v>1.1875E-3</v>
      </c>
      <c r="S128" s="8">
        <f t="shared" si="26"/>
        <v>5.9374999999999999E-4</v>
      </c>
      <c r="T128" s="8">
        <v>589</v>
      </c>
      <c r="U128" s="8">
        <f t="shared" si="16"/>
        <v>0.58899999999999997</v>
      </c>
      <c r="V128" s="5">
        <f t="shared" si="27"/>
        <v>1.2270833333333333</v>
      </c>
      <c r="W128" s="5">
        <f t="shared" si="17"/>
        <v>1.2270833333333333E-3</v>
      </c>
      <c r="X128" s="5">
        <f t="shared" si="28"/>
        <v>6.1354166666666664E-4</v>
      </c>
    </row>
    <row r="129" spans="1:24" ht="15" customHeight="1" x14ac:dyDescent="0.15">
      <c r="A129" s="7" t="s">
        <v>69</v>
      </c>
      <c r="B129" s="8">
        <v>2000</v>
      </c>
      <c r="C129" s="8">
        <f t="shared" si="15"/>
        <v>2.7777777777777777</v>
      </c>
      <c r="D129" s="9" t="s">
        <v>256</v>
      </c>
      <c r="E129" s="8">
        <v>344</v>
      </c>
      <c r="F129" s="8">
        <f t="shared" si="18"/>
        <v>0.71666666666666667</v>
      </c>
      <c r="G129" s="8">
        <f t="shared" si="19"/>
        <v>0.35833333333333334</v>
      </c>
      <c r="H129" s="8">
        <v>44</v>
      </c>
      <c r="I129" s="8">
        <f t="shared" si="20"/>
        <v>9.166666666666666E-2</v>
      </c>
      <c r="J129" s="8">
        <f t="shared" si="21"/>
        <v>4.583333333333333E-2</v>
      </c>
      <c r="K129" s="8">
        <v>24</v>
      </c>
      <c r="L129" s="8">
        <f t="shared" si="22"/>
        <v>0.05</v>
      </c>
      <c r="M129" s="8">
        <f t="shared" si="23"/>
        <v>2.5000000000000001E-2</v>
      </c>
      <c r="N129" s="8">
        <v>8</v>
      </c>
      <c r="O129" s="8">
        <f t="shared" si="24"/>
        <v>1.6666666666666666E-2</v>
      </c>
      <c r="P129" s="8">
        <f t="shared" si="25"/>
        <v>8.3333333333333332E-3</v>
      </c>
      <c r="Q129" s="8">
        <v>2</v>
      </c>
      <c r="R129" s="8">
        <f>SUM(Q129/4/120)</f>
        <v>4.1666666666666666E-3</v>
      </c>
      <c r="S129" s="8">
        <f t="shared" si="26"/>
        <v>2.0833333333333333E-3</v>
      </c>
      <c r="T129" s="8">
        <v>0</v>
      </c>
      <c r="U129" s="8">
        <f t="shared" si="16"/>
        <v>0</v>
      </c>
      <c r="V129" s="5">
        <f t="shared" si="27"/>
        <v>0</v>
      </c>
      <c r="W129" s="5">
        <f t="shared" si="17"/>
        <v>0</v>
      </c>
      <c r="X129" s="5">
        <f t="shared" si="28"/>
        <v>0</v>
      </c>
    </row>
    <row r="130" spans="1:24" ht="15" customHeight="1" x14ac:dyDescent="0.15">
      <c r="A130" s="7" t="s">
        <v>71</v>
      </c>
      <c r="B130" s="8">
        <v>4000</v>
      </c>
      <c r="C130" s="8">
        <f t="shared" si="15"/>
        <v>5.5555555555555554</v>
      </c>
      <c r="D130" s="9" t="s">
        <v>359</v>
      </c>
      <c r="E130" s="8">
        <v>1397</v>
      </c>
      <c r="F130" s="8">
        <f t="shared" si="18"/>
        <v>2.9104166666666669</v>
      </c>
      <c r="G130" s="8">
        <f t="shared" si="19"/>
        <v>1.4552083333333334</v>
      </c>
      <c r="H130" s="8">
        <v>293</v>
      </c>
      <c r="I130" s="8">
        <f t="shared" si="20"/>
        <v>0.61041666666666672</v>
      </c>
      <c r="J130" s="8">
        <f t="shared" si="21"/>
        <v>0.30520833333333336</v>
      </c>
      <c r="K130" s="8">
        <v>20</v>
      </c>
      <c r="L130" s="8">
        <f t="shared" si="22"/>
        <v>4.1666666666666664E-2</v>
      </c>
      <c r="M130" s="8">
        <f t="shared" si="23"/>
        <v>2.0833333333333332E-2</v>
      </c>
      <c r="N130" s="8">
        <v>16</v>
      </c>
      <c r="O130" s="8">
        <f t="shared" si="24"/>
        <v>3.3333333333333333E-2</v>
      </c>
      <c r="P130" s="8">
        <f t="shared" si="25"/>
        <v>1.6666666666666666E-2</v>
      </c>
      <c r="Q130" s="8">
        <v>5.0999999999999996</v>
      </c>
      <c r="R130" s="8">
        <f>SUM(Q130/4/120)</f>
        <v>1.0624999999999999E-2</v>
      </c>
      <c r="S130" s="8">
        <f t="shared" si="26"/>
        <v>5.3124999999999995E-3</v>
      </c>
      <c r="T130" s="8">
        <v>780</v>
      </c>
      <c r="U130" s="8">
        <f t="shared" si="16"/>
        <v>0.78</v>
      </c>
      <c r="V130" s="5">
        <f t="shared" si="27"/>
        <v>1.625</v>
      </c>
      <c r="W130" s="5">
        <f t="shared" si="17"/>
        <v>1.6249999999999999E-3</v>
      </c>
      <c r="X130" s="5">
        <f t="shared" si="28"/>
        <v>8.1249999999999996E-4</v>
      </c>
    </row>
    <row r="131" spans="1:24" s="12" customFormat="1" ht="15" customHeight="1" x14ac:dyDescent="0.2">
      <c r="A131" s="10"/>
      <c r="B131" s="10"/>
      <c r="C131" s="7"/>
      <c r="D131" s="11" t="s">
        <v>11</v>
      </c>
      <c r="E131" s="7">
        <v>2931</v>
      </c>
      <c r="F131" s="7">
        <f t="shared" si="18"/>
        <v>6.1062500000000002</v>
      </c>
      <c r="G131" s="7">
        <f t="shared" si="19"/>
        <v>3.0531250000000001</v>
      </c>
      <c r="H131" s="7">
        <v>524</v>
      </c>
      <c r="I131" s="7">
        <f t="shared" si="20"/>
        <v>1.0916666666666666</v>
      </c>
      <c r="J131" s="7">
        <f t="shared" si="21"/>
        <v>0.54583333333333328</v>
      </c>
      <c r="K131" s="7">
        <v>132</v>
      </c>
      <c r="L131" s="7">
        <f t="shared" si="22"/>
        <v>0.27500000000000002</v>
      </c>
      <c r="M131" s="7">
        <f t="shared" si="23"/>
        <v>0.13750000000000001</v>
      </c>
      <c r="N131" s="7">
        <v>34</v>
      </c>
      <c r="O131" s="7">
        <f t="shared" si="24"/>
        <v>7.0833333333333331E-2</v>
      </c>
      <c r="P131" s="7">
        <f t="shared" si="25"/>
        <v>3.5416666666666666E-2</v>
      </c>
      <c r="Q131" s="7">
        <v>8.1</v>
      </c>
      <c r="R131" s="7">
        <f>SUM(Q131/4/120)</f>
        <v>1.6874999999999998E-2</v>
      </c>
      <c r="S131" s="7">
        <f t="shared" si="26"/>
        <v>8.4374999999999988E-3</v>
      </c>
      <c r="T131" s="7">
        <v>2198</v>
      </c>
      <c r="U131" s="7">
        <f t="shared" si="16"/>
        <v>2.198</v>
      </c>
      <c r="V131" s="12">
        <f t="shared" si="27"/>
        <v>4.5791666666666666</v>
      </c>
      <c r="W131" s="12">
        <f t="shared" si="17"/>
        <v>4.5791666666666663E-3</v>
      </c>
      <c r="X131" s="12">
        <f t="shared" si="28"/>
        <v>2.2895833333333331E-3</v>
      </c>
    </row>
    <row r="132" spans="1:24" ht="15" customHeight="1" x14ac:dyDescent="0.2">
      <c r="A132" s="6" t="s">
        <v>878</v>
      </c>
      <c r="B132" s="3"/>
      <c r="C132" s="8"/>
      <c r="D132" s="4"/>
      <c r="E132" s="3"/>
      <c r="F132" s="8"/>
      <c r="G132" s="8"/>
      <c r="H132" s="3"/>
      <c r="I132" s="8"/>
      <c r="J132" s="8"/>
      <c r="K132" s="3"/>
      <c r="L132" s="8"/>
      <c r="M132" s="8"/>
      <c r="N132" s="3"/>
      <c r="O132" s="8"/>
      <c r="P132" s="8"/>
      <c r="Q132" s="3"/>
      <c r="R132" s="8"/>
      <c r="S132" s="8"/>
      <c r="T132" s="3"/>
      <c r="U132" s="8"/>
    </row>
    <row r="133" spans="1:24" ht="15" customHeight="1" x14ac:dyDescent="0.15">
      <c r="A133" s="7" t="s">
        <v>35</v>
      </c>
      <c r="B133" s="8">
        <v>200</v>
      </c>
      <c r="C133" s="8">
        <f t="shared" si="15"/>
        <v>0.27777777777777779</v>
      </c>
      <c r="D133" s="9" t="s">
        <v>24</v>
      </c>
      <c r="E133" s="8">
        <v>17.2</v>
      </c>
      <c r="F133" s="8">
        <f t="shared" si="18"/>
        <v>3.5833333333333335E-2</v>
      </c>
      <c r="G133" s="8">
        <f t="shared" si="19"/>
        <v>1.7916666666666668E-2</v>
      </c>
      <c r="H133" s="8">
        <v>3.5</v>
      </c>
      <c r="I133" s="8">
        <f t="shared" si="20"/>
        <v>7.2916666666666668E-3</v>
      </c>
      <c r="J133" s="8">
        <f t="shared" si="21"/>
        <v>3.6458333333333334E-3</v>
      </c>
      <c r="K133" s="8">
        <v>0.57350000000000001</v>
      </c>
      <c r="L133" s="8">
        <f t="shared" si="22"/>
        <v>1.1947916666666667E-3</v>
      </c>
      <c r="M133" s="8">
        <f t="shared" si="23"/>
        <v>5.9739583333333335E-4</v>
      </c>
      <c r="N133" s="8">
        <v>0.1517</v>
      </c>
      <c r="O133" s="8">
        <f t="shared" si="24"/>
        <v>3.1604166666666667E-4</v>
      </c>
      <c r="P133" s="8">
        <f t="shared" si="25"/>
        <v>1.5802083333333334E-4</v>
      </c>
      <c r="Q133" s="8">
        <v>0.36</v>
      </c>
      <c r="R133" s="8">
        <f t="shared" ref="R133:R143" si="30">SUM(Q133/4/120)</f>
        <v>7.5000000000000002E-4</v>
      </c>
      <c r="S133" s="8">
        <f t="shared" si="26"/>
        <v>3.7500000000000001E-4</v>
      </c>
      <c r="T133" s="8">
        <v>0</v>
      </c>
      <c r="U133" s="8">
        <f t="shared" si="16"/>
        <v>0</v>
      </c>
      <c r="V133" s="5">
        <f t="shared" si="27"/>
        <v>0</v>
      </c>
      <c r="W133" s="5">
        <f t="shared" si="17"/>
        <v>0</v>
      </c>
      <c r="X133" s="5">
        <f t="shared" si="28"/>
        <v>0</v>
      </c>
    </row>
    <row r="134" spans="1:24" ht="15" customHeight="1" x14ac:dyDescent="0.15">
      <c r="A134" s="7" t="s">
        <v>38</v>
      </c>
      <c r="B134" s="8">
        <v>2000</v>
      </c>
      <c r="C134" s="8">
        <f t="shared" ref="C134:C197" si="31">SUM(B134/6/120)</f>
        <v>2.7777777777777777</v>
      </c>
      <c r="D134" s="9" t="s">
        <v>343</v>
      </c>
      <c r="E134" s="8">
        <v>331</v>
      </c>
      <c r="F134" s="8">
        <f t="shared" si="18"/>
        <v>0.68958333333333333</v>
      </c>
      <c r="G134" s="8">
        <f t="shared" si="19"/>
        <v>0.34479166666666666</v>
      </c>
      <c r="H134" s="8">
        <v>3.8</v>
      </c>
      <c r="I134" s="8">
        <f t="shared" si="20"/>
        <v>7.9166666666666656E-3</v>
      </c>
      <c r="J134" s="8">
        <f t="shared" si="21"/>
        <v>3.9583333333333328E-3</v>
      </c>
      <c r="K134" s="8">
        <v>52</v>
      </c>
      <c r="L134" s="8">
        <f t="shared" si="22"/>
        <v>0.10833333333333334</v>
      </c>
      <c r="M134" s="8">
        <f t="shared" si="23"/>
        <v>5.4166666666666669E-2</v>
      </c>
      <c r="N134" s="8">
        <v>12</v>
      </c>
      <c r="O134" s="8">
        <f t="shared" si="24"/>
        <v>2.5000000000000001E-2</v>
      </c>
      <c r="P134" s="8">
        <f t="shared" si="25"/>
        <v>1.2500000000000001E-2</v>
      </c>
      <c r="Q134" s="8">
        <v>0.68</v>
      </c>
      <c r="R134" s="8">
        <f t="shared" si="30"/>
        <v>1.4166666666666668E-3</v>
      </c>
      <c r="S134" s="8">
        <f t="shared" si="26"/>
        <v>7.0833333333333338E-4</v>
      </c>
      <c r="T134" s="8">
        <v>584</v>
      </c>
      <c r="U134" s="8">
        <f t="shared" ref="U134:U197" si="32">SUM(T134/1000)</f>
        <v>0.58399999999999996</v>
      </c>
      <c r="V134" s="5">
        <f t="shared" si="27"/>
        <v>1.2166666666666666</v>
      </c>
      <c r="W134" s="5">
        <f t="shared" ref="W134:W197" si="33">SUM(V134/1000)</f>
        <v>1.2166666666666665E-3</v>
      </c>
      <c r="X134" s="5">
        <f t="shared" si="28"/>
        <v>6.0833333333333323E-4</v>
      </c>
    </row>
    <row r="135" spans="1:24" ht="15" customHeight="1" x14ac:dyDescent="0.15">
      <c r="A135" s="7" t="s">
        <v>42</v>
      </c>
      <c r="B135" s="8">
        <v>3000</v>
      </c>
      <c r="C135" s="8">
        <f t="shared" si="31"/>
        <v>4.166666666666667</v>
      </c>
      <c r="D135" s="9" t="s">
        <v>227</v>
      </c>
      <c r="E135" s="8">
        <v>777</v>
      </c>
      <c r="F135" s="8">
        <f t="shared" ref="F135:F198" si="34">SUM(E135/4/120)</f>
        <v>1.6187499999999999</v>
      </c>
      <c r="G135" s="8">
        <f t="shared" ref="G135:G198" si="35">SUM(F135/2)</f>
        <v>0.80937499999999996</v>
      </c>
      <c r="H135" s="8">
        <v>144</v>
      </c>
      <c r="I135" s="8">
        <f t="shared" ref="I135:I198" si="36">SUM(H135/4/120)</f>
        <v>0.3</v>
      </c>
      <c r="J135" s="8">
        <f t="shared" ref="J135:J198" si="37">SUM(I135/2)</f>
        <v>0.15</v>
      </c>
      <c r="K135" s="8">
        <v>30</v>
      </c>
      <c r="L135" s="8">
        <f t="shared" ref="L135:L198" si="38">SUM(K135/4/120)</f>
        <v>6.25E-2</v>
      </c>
      <c r="M135" s="8">
        <f t="shared" ref="M135:M198" si="39">SUM(L135/2)</f>
        <v>3.125E-2</v>
      </c>
      <c r="N135" s="8">
        <v>9</v>
      </c>
      <c r="O135" s="8">
        <f t="shared" ref="O135:O198" si="40">SUM(N135/4/120)</f>
        <v>1.8749999999999999E-2</v>
      </c>
      <c r="P135" s="8">
        <f t="shared" ref="P135:P198" si="41">SUM(O135/2)</f>
        <v>9.3749999999999997E-3</v>
      </c>
      <c r="Q135" s="8">
        <v>2</v>
      </c>
      <c r="R135" s="8">
        <f t="shared" si="30"/>
        <v>4.1666666666666666E-3</v>
      </c>
      <c r="S135" s="8">
        <f t="shared" ref="S135:S198" si="42">SUM(R135/2)</f>
        <v>2.0833333333333333E-3</v>
      </c>
      <c r="T135" s="8">
        <v>22095</v>
      </c>
      <c r="U135" s="8">
        <f t="shared" si="32"/>
        <v>22.094999999999999</v>
      </c>
      <c r="V135" s="5">
        <f t="shared" ref="V135:V198" si="43">SUM(T135/4/120)</f>
        <v>46.03125</v>
      </c>
      <c r="W135" s="5">
        <f t="shared" si="33"/>
        <v>4.6031250000000003E-2</v>
      </c>
      <c r="X135" s="5">
        <f t="shared" ref="X135:X198" si="44">SUM(W135/2)</f>
        <v>2.3015625000000001E-2</v>
      </c>
    </row>
    <row r="136" spans="1:24" ht="15" customHeight="1" x14ac:dyDescent="0.15">
      <c r="A136" s="7" t="s">
        <v>51</v>
      </c>
      <c r="B136" s="8">
        <v>120</v>
      </c>
      <c r="C136" s="8">
        <f t="shared" si="31"/>
        <v>0.16666666666666666</v>
      </c>
      <c r="D136" s="9" t="s">
        <v>350</v>
      </c>
      <c r="E136" s="8">
        <v>13.6</v>
      </c>
      <c r="F136" s="8">
        <f t="shared" si="34"/>
        <v>2.8333333333333332E-2</v>
      </c>
      <c r="G136" s="8">
        <f t="shared" si="35"/>
        <v>1.4166666666666666E-2</v>
      </c>
      <c r="H136" s="8">
        <v>1.7</v>
      </c>
      <c r="I136" s="8">
        <f t="shared" si="36"/>
        <v>3.5416666666666665E-3</v>
      </c>
      <c r="J136" s="8">
        <f t="shared" si="37"/>
        <v>1.7708333333333332E-3</v>
      </c>
      <c r="K136" s="8">
        <v>1.4</v>
      </c>
      <c r="L136" s="8">
        <f t="shared" si="38"/>
        <v>2.9166666666666664E-3</v>
      </c>
      <c r="M136" s="8">
        <f t="shared" si="39"/>
        <v>1.4583333333333332E-3</v>
      </c>
      <c r="N136" s="8">
        <v>0.12</v>
      </c>
      <c r="O136" s="8">
        <f t="shared" si="40"/>
        <v>2.5000000000000001E-4</v>
      </c>
      <c r="P136" s="8">
        <f t="shared" si="41"/>
        <v>1.25E-4</v>
      </c>
      <c r="Q136" s="8">
        <v>0.32040000000000002</v>
      </c>
      <c r="R136" s="8">
        <f t="shared" si="30"/>
        <v>6.6750000000000002E-4</v>
      </c>
      <c r="S136" s="8">
        <f t="shared" si="42"/>
        <v>3.3375000000000001E-4</v>
      </c>
      <c r="T136" s="8">
        <v>28.4</v>
      </c>
      <c r="U136" s="8">
        <f t="shared" si="32"/>
        <v>2.8399999999999998E-2</v>
      </c>
      <c r="V136" s="5">
        <f t="shared" si="43"/>
        <v>5.9166666666666666E-2</v>
      </c>
      <c r="W136" s="5">
        <f t="shared" si="33"/>
        <v>5.9166666666666664E-5</v>
      </c>
      <c r="X136" s="5">
        <f t="shared" si="44"/>
        <v>2.9583333333333332E-5</v>
      </c>
    </row>
    <row r="137" spans="1:24" ht="15" customHeight="1" x14ac:dyDescent="0.15">
      <c r="A137" s="7" t="s">
        <v>54</v>
      </c>
      <c r="B137" s="8">
        <v>650</v>
      </c>
      <c r="C137" s="8">
        <f t="shared" si="31"/>
        <v>0.90277777777777779</v>
      </c>
      <c r="D137" s="9" t="s">
        <v>351</v>
      </c>
      <c r="E137" s="8">
        <v>85</v>
      </c>
      <c r="F137" s="8">
        <f t="shared" si="34"/>
        <v>0.17708333333333334</v>
      </c>
      <c r="G137" s="8">
        <f t="shared" si="35"/>
        <v>8.8541666666666671E-2</v>
      </c>
      <c r="H137" s="8">
        <v>12.4</v>
      </c>
      <c r="I137" s="8">
        <f t="shared" si="36"/>
        <v>2.5833333333333333E-2</v>
      </c>
      <c r="J137" s="8">
        <f t="shared" si="37"/>
        <v>1.2916666666666667E-2</v>
      </c>
      <c r="K137" s="8">
        <v>4.5999999999999996</v>
      </c>
      <c r="L137" s="8">
        <f t="shared" si="38"/>
        <v>9.5833333333333326E-3</v>
      </c>
      <c r="M137" s="8">
        <f t="shared" si="39"/>
        <v>4.7916666666666663E-3</v>
      </c>
      <c r="N137" s="8">
        <v>2</v>
      </c>
      <c r="O137" s="8">
        <f t="shared" si="40"/>
        <v>4.1666666666666666E-3</v>
      </c>
      <c r="P137" s="8">
        <f t="shared" si="41"/>
        <v>2.0833333333333333E-3</v>
      </c>
      <c r="Q137" s="8">
        <v>1.7</v>
      </c>
      <c r="R137" s="8">
        <f t="shared" si="30"/>
        <v>3.5416666666666665E-3</v>
      </c>
      <c r="S137" s="8">
        <f t="shared" si="42"/>
        <v>1.7708333333333332E-3</v>
      </c>
      <c r="T137" s="8">
        <v>154</v>
      </c>
      <c r="U137" s="8">
        <f t="shared" si="32"/>
        <v>0.154</v>
      </c>
      <c r="V137" s="5">
        <f t="shared" si="43"/>
        <v>0.32083333333333336</v>
      </c>
      <c r="W137" s="5">
        <f t="shared" si="33"/>
        <v>3.2083333333333334E-4</v>
      </c>
      <c r="X137" s="5">
        <f t="shared" si="44"/>
        <v>1.6041666666666667E-4</v>
      </c>
    </row>
    <row r="138" spans="1:24" ht="15" customHeight="1" x14ac:dyDescent="0.15">
      <c r="A138" s="7" t="s">
        <v>60</v>
      </c>
      <c r="B138" s="8">
        <v>1000</v>
      </c>
      <c r="C138" s="8">
        <f t="shared" si="31"/>
        <v>1.3888888888888888</v>
      </c>
      <c r="D138" s="9" t="s">
        <v>355</v>
      </c>
      <c r="E138" s="8">
        <v>126</v>
      </c>
      <c r="F138" s="8">
        <f t="shared" si="34"/>
        <v>0.26250000000000001</v>
      </c>
      <c r="G138" s="8">
        <f t="shared" si="35"/>
        <v>0.13125000000000001</v>
      </c>
      <c r="H138" s="8">
        <v>17.899999999999999</v>
      </c>
      <c r="I138" s="8">
        <f t="shared" si="36"/>
        <v>3.729166666666666E-2</v>
      </c>
      <c r="J138" s="8">
        <f t="shared" si="37"/>
        <v>1.864583333333333E-2</v>
      </c>
      <c r="K138" s="8">
        <v>9</v>
      </c>
      <c r="L138" s="8">
        <f t="shared" si="38"/>
        <v>1.8749999999999999E-2</v>
      </c>
      <c r="M138" s="8">
        <f t="shared" si="39"/>
        <v>9.3749999999999997E-3</v>
      </c>
      <c r="N138" s="8">
        <v>2</v>
      </c>
      <c r="O138" s="8">
        <f t="shared" si="40"/>
        <v>4.1666666666666666E-3</v>
      </c>
      <c r="P138" s="8">
        <f t="shared" si="41"/>
        <v>2.0833333333333333E-3</v>
      </c>
      <c r="Q138" s="8">
        <v>0.48</v>
      </c>
      <c r="R138" s="8">
        <f t="shared" si="30"/>
        <v>1E-3</v>
      </c>
      <c r="S138" s="8">
        <f t="shared" si="42"/>
        <v>5.0000000000000001E-4</v>
      </c>
      <c r="T138" s="8">
        <v>0</v>
      </c>
      <c r="U138" s="8">
        <f t="shared" si="32"/>
        <v>0</v>
      </c>
      <c r="V138" s="5">
        <f t="shared" si="43"/>
        <v>0</v>
      </c>
      <c r="W138" s="5">
        <f t="shared" si="33"/>
        <v>0</v>
      </c>
      <c r="X138" s="5">
        <f t="shared" si="44"/>
        <v>0</v>
      </c>
    </row>
    <row r="139" spans="1:24" ht="15" customHeight="1" x14ac:dyDescent="0.15">
      <c r="A139" s="7" t="s">
        <v>61</v>
      </c>
      <c r="B139" s="8">
        <v>3000</v>
      </c>
      <c r="C139" s="8">
        <f t="shared" si="31"/>
        <v>4.166666666666667</v>
      </c>
      <c r="D139" s="9" t="s">
        <v>356</v>
      </c>
      <c r="E139" s="8">
        <v>485</v>
      </c>
      <c r="F139" s="8">
        <f t="shared" si="34"/>
        <v>1.0104166666666667</v>
      </c>
      <c r="G139" s="8">
        <f t="shared" si="35"/>
        <v>0.50520833333333337</v>
      </c>
      <c r="H139" s="8">
        <v>69</v>
      </c>
      <c r="I139" s="8">
        <f t="shared" si="36"/>
        <v>0.14374999999999999</v>
      </c>
      <c r="J139" s="8">
        <f t="shared" si="37"/>
        <v>7.1874999999999994E-2</v>
      </c>
      <c r="K139" s="8">
        <v>39</v>
      </c>
      <c r="L139" s="8">
        <f t="shared" si="38"/>
        <v>8.1250000000000003E-2</v>
      </c>
      <c r="M139" s="8">
        <f t="shared" si="39"/>
        <v>4.0625000000000001E-2</v>
      </c>
      <c r="N139" s="8">
        <v>6</v>
      </c>
      <c r="O139" s="8">
        <f t="shared" si="40"/>
        <v>1.2500000000000001E-2</v>
      </c>
      <c r="P139" s="8">
        <f t="shared" si="41"/>
        <v>6.2500000000000003E-3</v>
      </c>
      <c r="Q139" s="8">
        <v>5.3</v>
      </c>
      <c r="R139" s="8">
        <f t="shared" si="30"/>
        <v>1.1041666666666667E-2</v>
      </c>
      <c r="S139" s="8">
        <f t="shared" si="42"/>
        <v>5.5208333333333333E-3</v>
      </c>
      <c r="T139" s="8">
        <v>1008</v>
      </c>
      <c r="U139" s="8">
        <f t="shared" si="32"/>
        <v>1.008</v>
      </c>
      <c r="V139" s="5">
        <f t="shared" si="43"/>
        <v>2.1</v>
      </c>
      <c r="W139" s="5">
        <f t="shared" si="33"/>
        <v>2.1000000000000003E-3</v>
      </c>
      <c r="X139" s="5">
        <f t="shared" si="44"/>
        <v>1.0500000000000002E-3</v>
      </c>
    </row>
    <row r="140" spans="1:24" ht="15" customHeight="1" x14ac:dyDescent="0.15">
      <c r="A140" s="7" t="s">
        <v>68</v>
      </c>
      <c r="B140" s="8">
        <v>120</v>
      </c>
      <c r="C140" s="8">
        <f t="shared" si="31"/>
        <v>0.16666666666666666</v>
      </c>
      <c r="D140" s="9" t="s">
        <v>357</v>
      </c>
      <c r="E140" s="8">
        <v>10.199999999999999</v>
      </c>
      <c r="F140" s="8">
        <f t="shared" si="34"/>
        <v>2.1249999999999998E-2</v>
      </c>
      <c r="G140" s="8">
        <f t="shared" si="35"/>
        <v>1.0624999999999999E-2</v>
      </c>
      <c r="H140" s="8">
        <v>1.7</v>
      </c>
      <c r="I140" s="8">
        <f t="shared" si="36"/>
        <v>3.5416666666666665E-3</v>
      </c>
      <c r="J140" s="8">
        <f t="shared" si="37"/>
        <v>1.7708333333333332E-3</v>
      </c>
      <c r="K140" s="8">
        <v>0.6</v>
      </c>
      <c r="L140" s="8">
        <f t="shared" si="38"/>
        <v>1.25E-3</v>
      </c>
      <c r="M140" s="8">
        <f t="shared" si="39"/>
        <v>6.2500000000000001E-4</v>
      </c>
      <c r="N140" s="8">
        <v>0.12</v>
      </c>
      <c r="O140" s="8">
        <f t="shared" si="40"/>
        <v>2.5000000000000001E-4</v>
      </c>
      <c r="P140" s="8">
        <f t="shared" si="41"/>
        <v>1.25E-4</v>
      </c>
      <c r="Q140" s="8">
        <v>2.1600000000000001E-2</v>
      </c>
      <c r="R140" s="8">
        <f t="shared" si="30"/>
        <v>4.5000000000000003E-5</v>
      </c>
      <c r="S140" s="8">
        <f t="shared" si="42"/>
        <v>2.2500000000000001E-5</v>
      </c>
      <c r="T140" s="8">
        <v>0</v>
      </c>
      <c r="U140" s="8">
        <f t="shared" si="32"/>
        <v>0</v>
      </c>
      <c r="V140" s="5">
        <f t="shared" si="43"/>
        <v>0</v>
      </c>
      <c r="W140" s="5">
        <f t="shared" si="33"/>
        <v>0</v>
      </c>
      <c r="X140" s="5">
        <f t="shared" si="44"/>
        <v>0</v>
      </c>
    </row>
    <row r="141" spans="1:24" ht="15" customHeight="1" x14ac:dyDescent="0.15">
      <c r="A141" s="7" t="s">
        <v>76</v>
      </c>
      <c r="B141" s="8">
        <v>2000</v>
      </c>
      <c r="C141" s="8">
        <f t="shared" si="31"/>
        <v>2.7777777777777777</v>
      </c>
      <c r="D141" s="9" t="s">
        <v>362</v>
      </c>
      <c r="E141" s="8">
        <v>708</v>
      </c>
      <c r="F141" s="8">
        <f t="shared" si="34"/>
        <v>1.4750000000000001</v>
      </c>
      <c r="G141" s="8">
        <f t="shared" si="35"/>
        <v>0.73750000000000004</v>
      </c>
      <c r="H141" s="8">
        <v>150</v>
      </c>
      <c r="I141" s="8">
        <f t="shared" si="36"/>
        <v>0.3125</v>
      </c>
      <c r="J141" s="8">
        <f t="shared" si="37"/>
        <v>0.15625</v>
      </c>
      <c r="K141" s="8">
        <v>22</v>
      </c>
      <c r="L141" s="8">
        <f t="shared" si="38"/>
        <v>4.583333333333333E-2</v>
      </c>
      <c r="M141" s="8">
        <f t="shared" si="39"/>
        <v>2.2916666666666665E-2</v>
      </c>
      <c r="N141" s="8">
        <v>2</v>
      </c>
      <c r="O141" s="8">
        <f t="shared" si="40"/>
        <v>4.1666666666666666E-3</v>
      </c>
      <c r="P141" s="8">
        <f t="shared" si="41"/>
        <v>2.0833333333333333E-3</v>
      </c>
      <c r="Q141" s="8">
        <v>0.5</v>
      </c>
      <c r="R141" s="8">
        <f t="shared" si="30"/>
        <v>1.0416666666666667E-3</v>
      </c>
      <c r="S141" s="8">
        <f t="shared" si="42"/>
        <v>5.2083333333333333E-4</v>
      </c>
      <c r="T141" s="8">
        <v>672</v>
      </c>
      <c r="U141" s="8">
        <f t="shared" si="32"/>
        <v>0.67200000000000004</v>
      </c>
      <c r="V141" s="5">
        <f t="shared" si="43"/>
        <v>1.4</v>
      </c>
      <c r="W141" s="5">
        <f t="shared" si="33"/>
        <v>1.4E-3</v>
      </c>
      <c r="X141" s="5">
        <f t="shared" si="44"/>
        <v>6.9999999999999999E-4</v>
      </c>
    </row>
    <row r="142" spans="1:24" ht="15" customHeight="1" x14ac:dyDescent="0.15">
      <c r="A142" s="7" t="s">
        <v>80</v>
      </c>
      <c r="B142" s="8">
        <v>3000</v>
      </c>
      <c r="C142" s="8">
        <f t="shared" si="31"/>
        <v>4.166666666666667</v>
      </c>
      <c r="D142" s="9" t="s">
        <v>366</v>
      </c>
      <c r="E142" s="8">
        <v>733</v>
      </c>
      <c r="F142" s="8">
        <f t="shared" si="34"/>
        <v>1.5270833333333333</v>
      </c>
      <c r="G142" s="8">
        <f t="shared" si="35"/>
        <v>0.76354166666666667</v>
      </c>
      <c r="H142" s="8">
        <v>93</v>
      </c>
      <c r="I142" s="8">
        <f t="shared" si="36"/>
        <v>0.19375000000000001</v>
      </c>
      <c r="J142" s="8">
        <f t="shared" si="37"/>
        <v>9.6875000000000003E-2</v>
      </c>
      <c r="K142" s="8">
        <v>63</v>
      </c>
      <c r="L142" s="8">
        <f t="shared" si="38"/>
        <v>0.13125000000000001</v>
      </c>
      <c r="M142" s="8">
        <f t="shared" si="39"/>
        <v>6.5625000000000003E-2</v>
      </c>
      <c r="N142" s="8">
        <v>12</v>
      </c>
      <c r="O142" s="8">
        <f t="shared" si="40"/>
        <v>2.5000000000000001E-2</v>
      </c>
      <c r="P142" s="8">
        <f t="shared" si="41"/>
        <v>1.2500000000000001E-2</v>
      </c>
      <c r="Q142" s="8">
        <v>1.5</v>
      </c>
      <c r="R142" s="8">
        <f t="shared" si="30"/>
        <v>3.1250000000000002E-3</v>
      </c>
      <c r="S142" s="8">
        <f t="shared" si="42"/>
        <v>1.5625000000000001E-3</v>
      </c>
      <c r="T142" s="8">
        <v>1548</v>
      </c>
      <c r="U142" s="8">
        <f t="shared" si="32"/>
        <v>1.548</v>
      </c>
      <c r="V142" s="5">
        <f t="shared" si="43"/>
        <v>3.2250000000000001</v>
      </c>
      <c r="W142" s="5">
        <f t="shared" si="33"/>
        <v>3.225E-3</v>
      </c>
      <c r="X142" s="5">
        <f t="shared" si="44"/>
        <v>1.6125E-3</v>
      </c>
    </row>
    <row r="143" spans="1:24" s="12" customFormat="1" ht="15" customHeight="1" x14ac:dyDescent="0.2">
      <c r="A143" s="10"/>
      <c r="B143" s="10"/>
      <c r="C143" s="7"/>
      <c r="D143" s="11" t="s">
        <v>11</v>
      </c>
      <c r="E143" s="7">
        <v>3285</v>
      </c>
      <c r="F143" s="7">
        <f t="shared" si="34"/>
        <v>6.84375</v>
      </c>
      <c r="G143" s="7">
        <f t="shared" si="35"/>
        <v>3.421875</v>
      </c>
      <c r="H143" s="7">
        <v>497</v>
      </c>
      <c r="I143" s="7">
        <f t="shared" si="36"/>
        <v>1.0354166666666667</v>
      </c>
      <c r="J143" s="7">
        <f t="shared" si="37"/>
        <v>0.51770833333333333</v>
      </c>
      <c r="K143" s="7">
        <v>222</v>
      </c>
      <c r="L143" s="7">
        <f t="shared" si="38"/>
        <v>0.46250000000000002</v>
      </c>
      <c r="M143" s="7">
        <f t="shared" si="39"/>
        <v>0.23125000000000001</v>
      </c>
      <c r="N143" s="7">
        <v>45</v>
      </c>
      <c r="O143" s="7">
        <f t="shared" si="40"/>
        <v>9.375E-2</v>
      </c>
      <c r="P143" s="7">
        <f t="shared" si="41"/>
        <v>4.6875E-2</v>
      </c>
      <c r="Q143" s="7">
        <v>12.9</v>
      </c>
      <c r="R143" s="7">
        <f t="shared" si="30"/>
        <v>2.6875E-2</v>
      </c>
      <c r="S143" s="7">
        <f t="shared" si="42"/>
        <v>1.34375E-2</v>
      </c>
      <c r="T143" s="7">
        <v>26089</v>
      </c>
      <c r="U143" s="7">
        <f t="shared" si="32"/>
        <v>26.088999999999999</v>
      </c>
      <c r="V143" s="12">
        <f t="shared" si="43"/>
        <v>54.352083333333333</v>
      </c>
      <c r="W143" s="12">
        <f t="shared" si="33"/>
        <v>5.4352083333333336E-2</v>
      </c>
      <c r="X143" s="12">
        <f t="shared" si="44"/>
        <v>2.7176041666666668E-2</v>
      </c>
    </row>
    <row r="144" spans="1:24" ht="15" customHeight="1" x14ac:dyDescent="0.2">
      <c r="A144" s="6" t="s">
        <v>879</v>
      </c>
      <c r="B144" s="3"/>
      <c r="C144" s="8"/>
      <c r="D144" s="4"/>
      <c r="E144" s="3"/>
      <c r="F144" s="8"/>
      <c r="G144" s="8"/>
      <c r="H144" s="3"/>
      <c r="I144" s="8"/>
      <c r="J144" s="8"/>
      <c r="K144" s="3"/>
      <c r="L144" s="8"/>
      <c r="M144" s="8"/>
      <c r="N144" s="3"/>
      <c r="O144" s="8"/>
      <c r="P144" s="8"/>
      <c r="Q144" s="3"/>
      <c r="R144" s="8"/>
      <c r="S144" s="8"/>
      <c r="T144" s="3"/>
      <c r="U144" s="8"/>
    </row>
    <row r="145" spans="1:24" ht="15" customHeight="1" x14ac:dyDescent="0.15">
      <c r="A145" s="7" t="s">
        <v>83</v>
      </c>
      <c r="B145" s="8">
        <v>1000</v>
      </c>
      <c r="C145" s="8">
        <f t="shared" si="31"/>
        <v>1.3888888888888888</v>
      </c>
      <c r="D145" s="9" t="s">
        <v>146</v>
      </c>
      <c r="E145" s="8">
        <v>300</v>
      </c>
      <c r="F145" s="8">
        <f t="shared" si="34"/>
        <v>0.625</v>
      </c>
      <c r="G145" s="8">
        <f t="shared" si="35"/>
        <v>0.3125</v>
      </c>
      <c r="H145" s="8">
        <v>62</v>
      </c>
      <c r="I145" s="8">
        <f t="shared" si="36"/>
        <v>0.12916666666666668</v>
      </c>
      <c r="J145" s="8">
        <f t="shared" si="37"/>
        <v>6.458333333333334E-2</v>
      </c>
      <c r="K145" s="8">
        <v>8.5</v>
      </c>
      <c r="L145" s="8">
        <f t="shared" si="38"/>
        <v>1.7708333333333333E-2</v>
      </c>
      <c r="M145" s="8">
        <f t="shared" si="39"/>
        <v>8.8541666666666664E-3</v>
      </c>
      <c r="N145" s="8">
        <v>2</v>
      </c>
      <c r="O145" s="8">
        <f t="shared" si="40"/>
        <v>4.1666666666666666E-3</v>
      </c>
      <c r="P145" s="8">
        <f t="shared" si="41"/>
        <v>2.0833333333333333E-3</v>
      </c>
      <c r="Q145" s="8">
        <v>0.90639999999999998</v>
      </c>
      <c r="R145" s="8">
        <f t="shared" ref="R145:R150" si="45">SUM(Q145/4/120)</f>
        <v>1.8883333333333332E-3</v>
      </c>
      <c r="S145" s="8">
        <f t="shared" si="42"/>
        <v>9.4416666666666661E-4</v>
      </c>
      <c r="T145" s="8">
        <v>966</v>
      </c>
      <c r="U145" s="8">
        <f t="shared" si="32"/>
        <v>0.96599999999999997</v>
      </c>
      <c r="V145" s="5">
        <f t="shared" si="43"/>
        <v>2.0125000000000002</v>
      </c>
      <c r="W145" s="5">
        <f t="shared" si="33"/>
        <v>2.0125E-3</v>
      </c>
      <c r="X145" s="5">
        <f t="shared" si="44"/>
        <v>1.00625E-3</v>
      </c>
    </row>
    <row r="146" spans="1:24" ht="15" customHeight="1" x14ac:dyDescent="0.15">
      <c r="A146" s="7" t="s">
        <v>101</v>
      </c>
      <c r="B146" s="8">
        <v>2500</v>
      </c>
      <c r="C146" s="8">
        <f t="shared" si="31"/>
        <v>3.4722222222222223</v>
      </c>
      <c r="D146" s="9" t="s">
        <v>372</v>
      </c>
      <c r="E146" s="8">
        <v>658</v>
      </c>
      <c r="F146" s="8">
        <f t="shared" si="34"/>
        <v>1.3708333333333333</v>
      </c>
      <c r="G146" s="8">
        <f t="shared" si="35"/>
        <v>0.68541666666666667</v>
      </c>
      <c r="H146" s="8">
        <v>128</v>
      </c>
      <c r="I146" s="8">
        <f t="shared" si="36"/>
        <v>0.26666666666666666</v>
      </c>
      <c r="J146" s="8">
        <f t="shared" si="37"/>
        <v>0.13333333333333333</v>
      </c>
      <c r="K146" s="8">
        <v>20</v>
      </c>
      <c r="L146" s="8">
        <f t="shared" si="38"/>
        <v>4.1666666666666664E-2</v>
      </c>
      <c r="M146" s="8">
        <f t="shared" si="39"/>
        <v>2.0833333333333332E-2</v>
      </c>
      <c r="N146" s="8">
        <v>7.5</v>
      </c>
      <c r="O146" s="8">
        <f t="shared" si="40"/>
        <v>1.5625E-2</v>
      </c>
      <c r="P146" s="8">
        <f t="shared" si="41"/>
        <v>7.8125E-3</v>
      </c>
      <c r="Q146" s="8">
        <v>2.1</v>
      </c>
      <c r="R146" s="8">
        <f t="shared" si="45"/>
        <v>4.3750000000000004E-3</v>
      </c>
      <c r="S146" s="8">
        <f t="shared" si="42"/>
        <v>2.1875000000000002E-3</v>
      </c>
      <c r="T146" s="8">
        <v>1033</v>
      </c>
      <c r="U146" s="8">
        <f t="shared" si="32"/>
        <v>1.0329999999999999</v>
      </c>
      <c r="V146" s="5">
        <f t="shared" si="43"/>
        <v>2.1520833333333331</v>
      </c>
      <c r="W146" s="5">
        <f t="shared" si="33"/>
        <v>2.1520833333333331E-3</v>
      </c>
      <c r="X146" s="5">
        <f t="shared" si="44"/>
        <v>1.0760416666666666E-3</v>
      </c>
    </row>
    <row r="147" spans="1:24" ht="15" customHeight="1" x14ac:dyDescent="0.15">
      <c r="A147" s="7" t="s">
        <v>103</v>
      </c>
      <c r="B147" s="8">
        <v>1250</v>
      </c>
      <c r="C147" s="8">
        <f t="shared" si="31"/>
        <v>1.7361111111111112</v>
      </c>
      <c r="D147" s="9" t="s">
        <v>373</v>
      </c>
      <c r="E147" s="8">
        <v>391</v>
      </c>
      <c r="F147" s="8">
        <f t="shared" si="34"/>
        <v>0.81458333333333333</v>
      </c>
      <c r="G147" s="8">
        <f t="shared" si="35"/>
        <v>0.40729166666666666</v>
      </c>
      <c r="H147" s="8">
        <v>76</v>
      </c>
      <c r="I147" s="8">
        <f t="shared" si="36"/>
        <v>0.15833333333333333</v>
      </c>
      <c r="J147" s="8">
        <f t="shared" si="37"/>
        <v>7.9166666666666663E-2</v>
      </c>
      <c r="K147" s="8">
        <v>7.5</v>
      </c>
      <c r="L147" s="8">
        <f t="shared" si="38"/>
        <v>1.5625E-2</v>
      </c>
      <c r="M147" s="8">
        <f t="shared" si="39"/>
        <v>7.8125E-3</v>
      </c>
      <c r="N147" s="8">
        <v>6.3</v>
      </c>
      <c r="O147" s="8">
        <f t="shared" si="40"/>
        <v>1.3125E-2</v>
      </c>
      <c r="P147" s="8">
        <f t="shared" si="41"/>
        <v>6.5624999999999998E-3</v>
      </c>
      <c r="Q147" s="8">
        <v>2.1</v>
      </c>
      <c r="R147" s="8">
        <f t="shared" si="45"/>
        <v>4.3750000000000004E-3</v>
      </c>
      <c r="S147" s="8">
        <f t="shared" si="42"/>
        <v>2.1875000000000002E-3</v>
      </c>
      <c r="T147" s="8">
        <v>434</v>
      </c>
      <c r="U147" s="8">
        <f t="shared" si="32"/>
        <v>0.434</v>
      </c>
      <c r="V147" s="5">
        <f t="shared" si="43"/>
        <v>0.90416666666666667</v>
      </c>
      <c r="W147" s="5">
        <f t="shared" si="33"/>
        <v>9.0416666666666673E-4</v>
      </c>
      <c r="X147" s="5">
        <f t="shared" si="44"/>
        <v>4.5208333333333336E-4</v>
      </c>
    </row>
    <row r="148" spans="1:24" ht="15" customHeight="1" x14ac:dyDescent="0.15">
      <c r="A148" s="7" t="s">
        <v>0</v>
      </c>
      <c r="B148" s="8">
        <v>2500</v>
      </c>
      <c r="C148" s="8">
        <f t="shared" si="31"/>
        <v>3.4722222222222223</v>
      </c>
      <c r="D148" s="9" t="s">
        <v>382</v>
      </c>
      <c r="E148" s="8">
        <v>1045</v>
      </c>
      <c r="F148" s="8">
        <f t="shared" si="34"/>
        <v>2.1770833333333335</v>
      </c>
      <c r="G148" s="8">
        <f t="shared" si="35"/>
        <v>1.0885416666666667</v>
      </c>
      <c r="H148" s="8">
        <v>228</v>
      </c>
      <c r="I148" s="8">
        <f t="shared" si="36"/>
        <v>0.47499999999999998</v>
      </c>
      <c r="J148" s="8">
        <f t="shared" si="37"/>
        <v>0.23749999999999999</v>
      </c>
      <c r="K148" s="8">
        <v>22.5</v>
      </c>
      <c r="L148" s="8">
        <f t="shared" si="38"/>
        <v>4.6875E-2</v>
      </c>
      <c r="M148" s="8">
        <f t="shared" si="39"/>
        <v>2.34375E-2</v>
      </c>
      <c r="N148" s="8">
        <v>5</v>
      </c>
      <c r="O148" s="8">
        <f t="shared" si="40"/>
        <v>1.0416666666666666E-2</v>
      </c>
      <c r="P148" s="8">
        <f t="shared" si="41"/>
        <v>5.208333333333333E-3</v>
      </c>
      <c r="Q148" s="8">
        <v>2</v>
      </c>
      <c r="R148" s="8">
        <f t="shared" si="45"/>
        <v>4.1666666666666666E-3</v>
      </c>
      <c r="S148" s="8">
        <f t="shared" si="42"/>
        <v>2.0833333333333333E-3</v>
      </c>
      <c r="T148" s="8">
        <v>2113</v>
      </c>
      <c r="U148" s="8">
        <f t="shared" si="32"/>
        <v>2.113</v>
      </c>
      <c r="V148" s="5">
        <f t="shared" si="43"/>
        <v>4.4020833333333336</v>
      </c>
      <c r="W148" s="5">
        <f t="shared" si="33"/>
        <v>4.4020833333333334E-3</v>
      </c>
      <c r="X148" s="5">
        <f t="shared" si="44"/>
        <v>2.2010416666666667E-3</v>
      </c>
    </row>
    <row r="149" spans="1:24" ht="15" customHeight="1" x14ac:dyDescent="0.15">
      <c r="A149" s="7" t="s">
        <v>121</v>
      </c>
      <c r="B149" s="8">
        <v>1250</v>
      </c>
      <c r="C149" s="8">
        <f t="shared" si="31"/>
        <v>1.7361111111111112</v>
      </c>
      <c r="D149" s="9" t="s">
        <v>383</v>
      </c>
      <c r="E149" s="8">
        <v>358</v>
      </c>
      <c r="F149" s="8">
        <f t="shared" si="34"/>
        <v>0.74583333333333335</v>
      </c>
      <c r="G149" s="8">
        <f t="shared" si="35"/>
        <v>0.37291666666666667</v>
      </c>
      <c r="H149" s="8">
        <v>70</v>
      </c>
      <c r="I149" s="8">
        <f t="shared" si="36"/>
        <v>0.14583333333333334</v>
      </c>
      <c r="J149" s="8">
        <f t="shared" si="37"/>
        <v>7.2916666666666671E-2</v>
      </c>
      <c r="K149" s="8">
        <v>13.8</v>
      </c>
      <c r="L149" s="8">
        <f t="shared" si="38"/>
        <v>2.8750000000000001E-2</v>
      </c>
      <c r="M149" s="8">
        <f t="shared" si="39"/>
        <v>1.4375000000000001E-2</v>
      </c>
      <c r="N149" s="8">
        <v>2.5</v>
      </c>
      <c r="O149" s="8">
        <f t="shared" si="40"/>
        <v>5.208333333333333E-3</v>
      </c>
      <c r="P149" s="8">
        <f t="shared" si="41"/>
        <v>2.6041666666666665E-3</v>
      </c>
      <c r="Q149" s="8">
        <v>0.52500000000000002</v>
      </c>
      <c r="R149" s="8">
        <f t="shared" si="45"/>
        <v>1.0937500000000001E-3</v>
      </c>
      <c r="S149" s="8">
        <f t="shared" si="42"/>
        <v>5.4687500000000005E-4</v>
      </c>
      <c r="T149" s="8">
        <v>516</v>
      </c>
      <c r="U149" s="8">
        <f t="shared" si="32"/>
        <v>0.51600000000000001</v>
      </c>
      <c r="V149" s="5">
        <f t="shared" si="43"/>
        <v>1.075</v>
      </c>
      <c r="W149" s="5">
        <f t="shared" si="33"/>
        <v>1.075E-3</v>
      </c>
      <c r="X149" s="5">
        <f t="shared" si="44"/>
        <v>5.375E-4</v>
      </c>
    </row>
    <row r="150" spans="1:24" s="12" customFormat="1" ht="15" customHeight="1" x14ac:dyDescent="0.2">
      <c r="A150" s="10"/>
      <c r="B150" s="10"/>
      <c r="C150" s="7"/>
      <c r="D150" s="11" t="s">
        <v>11</v>
      </c>
      <c r="E150" s="7">
        <v>2751</v>
      </c>
      <c r="F150" s="7">
        <f t="shared" si="34"/>
        <v>5.7312500000000002</v>
      </c>
      <c r="G150" s="7">
        <f t="shared" si="35"/>
        <v>2.8656250000000001</v>
      </c>
      <c r="H150" s="7">
        <v>563</v>
      </c>
      <c r="I150" s="7">
        <f t="shared" si="36"/>
        <v>1.1729166666666666</v>
      </c>
      <c r="J150" s="7">
        <f t="shared" si="37"/>
        <v>0.5864583333333333</v>
      </c>
      <c r="K150" s="7">
        <v>72</v>
      </c>
      <c r="L150" s="7">
        <f t="shared" si="38"/>
        <v>0.15</v>
      </c>
      <c r="M150" s="7">
        <f t="shared" si="39"/>
        <v>7.4999999999999997E-2</v>
      </c>
      <c r="N150" s="7">
        <v>23.3</v>
      </c>
      <c r="O150" s="7">
        <f t="shared" si="40"/>
        <v>4.854166666666667E-2</v>
      </c>
      <c r="P150" s="7">
        <f t="shared" si="41"/>
        <v>2.4270833333333335E-2</v>
      </c>
      <c r="Q150" s="7">
        <v>7.6</v>
      </c>
      <c r="R150" s="7">
        <f t="shared" si="45"/>
        <v>1.5833333333333331E-2</v>
      </c>
      <c r="S150" s="7">
        <f t="shared" si="42"/>
        <v>7.9166666666666656E-3</v>
      </c>
      <c r="T150" s="7">
        <v>5061</v>
      </c>
      <c r="U150" s="7">
        <f t="shared" si="32"/>
        <v>5.0609999999999999</v>
      </c>
      <c r="V150" s="12">
        <f t="shared" si="43"/>
        <v>10.543749999999999</v>
      </c>
      <c r="W150" s="12">
        <f t="shared" si="33"/>
        <v>1.0543749999999999E-2</v>
      </c>
      <c r="X150" s="12">
        <f t="shared" si="44"/>
        <v>5.2718749999999997E-3</v>
      </c>
    </row>
    <row r="151" spans="1:24" ht="15" customHeight="1" x14ac:dyDescent="0.2">
      <c r="A151" s="6" t="s">
        <v>880</v>
      </c>
      <c r="B151" s="3"/>
      <c r="C151" s="8"/>
      <c r="D151" s="4"/>
      <c r="E151" s="3"/>
      <c r="F151" s="8"/>
      <c r="G151" s="8"/>
      <c r="H151" s="3"/>
      <c r="I151" s="8"/>
      <c r="J151" s="8"/>
      <c r="K151" s="3"/>
      <c r="L151" s="8"/>
      <c r="M151" s="8"/>
      <c r="N151" s="3"/>
      <c r="O151" s="8"/>
      <c r="P151" s="8"/>
      <c r="Q151" s="3"/>
      <c r="R151" s="8"/>
      <c r="S151" s="8"/>
      <c r="T151" s="3"/>
      <c r="U151" s="8"/>
    </row>
    <row r="152" spans="1:24" ht="15" customHeight="1" x14ac:dyDescent="0.15">
      <c r="A152" s="7" t="s">
        <v>122</v>
      </c>
      <c r="B152" s="8">
        <v>2500</v>
      </c>
      <c r="C152" s="8">
        <f t="shared" si="31"/>
        <v>3.4722222222222223</v>
      </c>
      <c r="D152" s="9" t="s">
        <v>329</v>
      </c>
      <c r="E152" s="8">
        <v>2140</v>
      </c>
      <c r="F152" s="8">
        <f t="shared" si="34"/>
        <v>4.458333333333333</v>
      </c>
      <c r="G152" s="8">
        <f t="shared" si="35"/>
        <v>2.2291666666666665</v>
      </c>
      <c r="H152" s="8">
        <v>500</v>
      </c>
      <c r="I152" s="8">
        <f t="shared" si="36"/>
        <v>1.0416666666666667</v>
      </c>
      <c r="J152" s="8">
        <f t="shared" si="37"/>
        <v>0.52083333333333337</v>
      </c>
      <c r="K152" s="8">
        <v>30</v>
      </c>
      <c r="L152" s="8">
        <f t="shared" si="38"/>
        <v>6.25E-2</v>
      </c>
      <c r="M152" s="8">
        <f t="shared" si="39"/>
        <v>3.125E-2</v>
      </c>
      <c r="N152" s="8">
        <v>2.5</v>
      </c>
      <c r="O152" s="8">
        <f t="shared" si="40"/>
        <v>5.208333333333333E-3</v>
      </c>
      <c r="P152" s="8">
        <f t="shared" si="41"/>
        <v>2.6041666666666665E-3</v>
      </c>
      <c r="Q152" s="8">
        <v>2.2999999999999998</v>
      </c>
      <c r="R152" s="8">
        <f>SUM(Q152/4/120)</f>
        <v>4.7916666666666663E-3</v>
      </c>
      <c r="S152" s="8">
        <f t="shared" si="42"/>
        <v>2.3958333333333331E-3</v>
      </c>
      <c r="T152" s="8">
        <v>1975</v>
      </c>
      <c r="U152" s="8">
        <f t="shared" si="32"/>
        <v>1.9750000000000001</v>
      </c>
      <c r="V152" s="5">
        <f t="shared" si="43"/>
        <v>4.114583333333333</v>
      </c>
      <c r="W152" s="5">
        <f t="shared" si="33"/>
        <v>4.1145833333333329E-3</v>
      </c>
      <c r="X152" s="5">
        <f t="shared" si="44"/>
        <v>2.0572916666666665E-3</v>
      </c>
    </row>
    <row r="153" spans="1:24" s="12" customFormat="1" ht="15" customHeight="1" x14ac:dyDescent="0.2">
      <c r="A153" s="10"/>
      <c r="B153" s="10"/>
      <c r="C153" s="7"/>
      <c r="D153" s="11" t="s">
        <v>11</v>
      </c>
      <c r="E153" s="7">
        <v>2140</v>
      </c>
      <c r="F153" s="7">
        <f t="shared" si="34"/>
        <v>4.458333333333333</v>
      </c>
      <c r="G153" s="7">
        <f t="shared" si="35"/>
        <v>2.2291666666666665</v>
      </c>
      <c r="H153" s="7">
        <v>500</v>
      </c>
      <c r="I153" s="7">
        <f t="shared" si="36"/>
        <v>1.0416666666666667</v>
      </c>
      <c r="J153" s="7">
        <f t="shared" si="37"/>
        <v>0.52083333333333337</v>
      </c>
      <c r="K153" s="7">
        <v>30</v>
      </c>
      <c r="L153" s="7">
        <f t="shared" si="38"/>
        <v>6.25E-2</v>
      </c>
      <c r="M153" s="7">
        <f t="shared" si="39"/>
        <v>3.125E-2</v>
      </c>
      <c r="N153" s="7">
        <v>2.5</v>
      </c>
      <c r="O153" s="7">
        <f t="shared" si="40"/>
        <v>5.208333333333333E-3</v>
      </c>
      <c r="P153" s="7">
        <f t="shared" si="41"/>
        <v>2.6041666666666665E-3</v>
      </c>
      <c r="Q153" s="7">
        <v>2.2999999999999998</v>
      </c>
      <c r="R153" s="7">
        <f>SUM(Q153/4/120)</f>
        <v>4.7916666666666663E-3</v>
      </c>
      <c r="S153" s="7">
        <f t="shared" si="42"/>
        <v>2.3958333333333331E-3</v>
      </c>
      <c r="T153" s="7">
        <v>1975</v>
      </c>
      <c r="U153" s="7">
        <f t="shared" si="32"/>
        <v>1.9750000000000001</v>
      </c>
      <c r="V153" s="12">
        <f t="shared" si="43"/>
        <v>4.114583333333333</v>
      </c>
      <c r="W153" s="12">
        <f t="shared" si="33"/>
        <v>4.1145833333333329E-3</v>
      </c>
      <c r="X153" s="12">
        <f t="shared" si="44"/>
        <v>2.0572916666666665E-3</v>
      </c>
    </row>
    <row r="154" spans="1:24" ht="15" customHeight="1" x14ac:dyDescent="0.2">
      <c r="A154" s="6" t="s">
        <v>881</v>
      </c>
      <c r="B154" s="3"/>
      <c r="C154" s="8"/>
      <c r="D154" s="4"/>
      <c r="E154" s="3"/>
      <c r="F154" s="8"/>
      <c r="G154" s="8"/>
      <c r="H154" s="3"/>
      <c r="I154" s="8"/>
      <c r="J154" s="8"/>
      <c r="K154" s="3"/>
      <c r="L154" s="8"/>
      <c r="M154" s="8"/>
      <c r="N154" s="3"/>
      <c r="O154" s="8"/>
      <c r="P154" s="8"/>
      <c r="Q154" s="3"/>
      <c r="R154" s="8"/>
      <c r="S154" s="8"/>
      <c r="T154" s="3"/>
      <c r="U154" s="8"/>
    </row>
    <row r="155" spans="1:24" ht="15" customHeight="1" x14ac:dyDescent="0.15">
      <c r="A155" s="7" t="s">
        <v>98</v>
      </c>
      <c r="B155" s="8">
        <v>4000</v>
      </c>
      <c r="C155" s="8">
        <f t="shared" si="31"/>
        <v>5.5555555555555554</v>
      </c>
      <c r="D155" s="9" t="s">
        <v>370</v>
      </c>
      <c r="E155" s="8">
        <v>2111</v>
      </c>
      <c r="F155" s="8">
        <f t="shared" si="34"/>
        <v>4.3979166666666663</v>
      </c>
      <c r="G155" s="8">
        <f t="shared" si="35"/>
        <v>2.1989583333333331</v>
      </c>
      <c r="H155" s="8">
        <v>459</v>
      </c>
      <c r="I155" s="8">
        <f t="shared" si="36"/>
        <v>0.95625000000000004</v>
      </c>
      <c r="J155" s="8">
        <f t="shared" si="37"/>
        <v>0.47812500000000002</v>
      </c>
      <c r="K155" s="8">
        <v>24</v>
      </c>
      <c r="L155" s="8">
        <f t="shared" si="38"/>
        <v>0.05</v>
      </c>
      <c r="M155" s="8">
        <f t="shared" si="39"/>
        <v>2.5000000000000001E-2</v>
      </c>
      <c r="N155" s="8">
        <v>20</v>
      </c>
      <c r="O155" s="8">
        <f t="shared" si="40"/>
        <v>4.1666666666666664E-2</v>
      </c>
      <c r="P155" s="8">
        <f t="shared" si="41"/>
        <v>2.0833333333333332E-2</v>
      </c>
      <c r="Q155" s="8">
        <v>1.2</v>
      </c>
      <c r="R155" s="8">
        <f>SUM(Q155/4/120)</f>
        <v>2.5000000000000001E-3</v>
      </c>
      <c r="S155" s="8">
        <f t="shared" si="42"/>
        <v>1.25E-3</v>
      </c>
      <c r="T155" s="8">
        <v>15338</v>
      </c>
      <c r="U155" s="8">
        <f t="shared" si="32"/>
        <v>15.337999999999999</v>
      </c>
      <c r="V155" s="5">
        <f t="shared" si="43"/>
        <v>31.954166666666666</v>
      </c>
      <c r="W155" s="5">
        <f t="shared" si="33"/>
        <v>3.1954166666666665E-2</v>
      </c>
      <c r="X155" s="5">
        <f t="shared" si="44"/>
        <v>1.5977083333333333E-2</v>
      </c>
    </row>
    <row r="156" spans="1:24" s="12" customFormat="1" ht="15" customHeight="1" x14ac:dyDescent="0.2">
      <c r="A156" s="10"/>
      <c r="B156" s="10"/>
      <c r="C156" s="7"/>
      <c r="D156" s="11" t="s">
        <v>11</v>
      </c>
      <c r="E156" s="7">
        <v>2111</v>
      </c>
      <c r="F156" s="7">
        <f t="shared" si="34"/>
        <v>4.3979166666666663</v>
      </c>
      <c r="G156" s="7">
        <f t="shared" si="35"/>
        <v>2.1989583333333331</v>
      </c>
      <c r="H156" s="7">
        <v>459</v>
      </c>
      <c r="I156" s="7">
        <f t="shared" si="36"/>
        <v>0.95625000000000004</v>
      </c>
      <c r="J156" s="7">
        <f t="shared" si="37"/>
        <v>0.47812500000000002</v>
      </c>
      <c r="K156" s="7">
        <v>24</v>
      </c>
      <c r="L156" s="7">
        <f t="shared" si="38"/>
        <v>0.05</v>
      </c>
      <c r="M156" s="7">
        <f t="shared" si="39"/>
        <v>2.5000000000000001E-2</v>
      </c>
      <c r="N156" s="7">
        <v>20</v>
      </c>
      <c r="O156" s="7">
        <f t="shared" si="40"/>
        <v>4.1666666666666664E-2</v>
      </c>
      <c r="P156" s="7">
        <f t="shared" si="41"/>
        <v>2.0833333333333332E-2</v>
      </c>
      <c r="Q156" s="7">
        <v>1.2</v>
      </c>
      <c r="R156" s="7">
        <f>SUM(Q156/4/120)</f>
        <v>2.5000000000000001E-3</v>
      </c>
      <c r="S156" s="7">
        <f t="shared" si="42"/>
        <v>1.25E-3</v>
      </c>
      <c r="T156" s="7">
        <v>15338</v>
      </c>
      <c r="U156" s="7">
        <f t="shared" si="32"/>
        <v>15.337999999999999</v>
      </c>
      <c r="V156" s="12">
        <f t="shared" si="43"/>
        <v>31.954166666666666</v>
      </c>
      <c r="W156" s="12">
        <f t="shared" si="33"/>
        <v>3.1954166666666665E-2</v>
      </c>
      <c r="X156" s="12">
        <f t="shared" si="44"/>
        <v>1.5977083333333333E-2</v>
      </c>
    </row>
    <row r="157" spans="1:24" ht="15" customHeight="1" x14ac:dyDescent="0.2">
      <c r="A157" s="6" t="s">
        <v>882</v>
      </c>
      <c r="B157" s="3"/>
      <c r="C157" s="8"/>
      <c r="D157" s="4"/>
      <c r="E157" s="3"/>
      <c r="F157" s="8"/>
      <c r="G157" s="8"/>
      <c r="H157" s="3"/>
      <c r="I157" s="8"/>
      <c r="J157" s="8"/>
      <c r="K157" s="3"/>
      <c r="L157" s="8"/>
      <c r="M157" s="8"/>
      <c r="N157" s="3"/>
      <c r="O157" s="8"/>
      <c r="P157" s="8"/>
      <c r="Q157" s="3"/>
      <c r="R157" s="8"/>
      <c r="S157" s="8"/>
      <c r="T157" s="3"/>
      <c r="U157" s="8"/>
    </row>
    <row r="158" spans="1:24" ht="15" customHeight="1" x14ac:dyDescent="0.15">
      <c r="A158" s="7" t="s">
        <v>85</v>
      </c>
      <c r="B158" s="8">
        <v>1000</v>
      </c>
      <c r="C158" s="8">
        <f t="shared" si="31"/>
        <v>1.3888888888888888</v>
      </c>
      <c r="D158" s="9" t="s">
        <v>367</v>
      </c>
      <c r="E158" s="8">
        <v>87</v>
      </c>
      <c r="F158" s="8">
        <f t="shared" si="34"/>
        <v>0.18124999999999999</v>
      </c>
      <c r="G158" s="8">
        <f t="shared" si="35"/>
        <v>9.0624999999999997E-2</v>
      </c>
      <c r="H158" s="8">
        <v>8</v>
      </c>
      <c r="I158" s="8">
        <f t="shared" si="36"/>
        <v>1.6666666666666666E-2</v>
      </c>
      <c r="J158" s="8">
        <f t="shared" si="37"/>
        <v>8.3333333333333332E-3</v>
      </c>
      <c r="K158" s="8">
        <v>7</v>
      </c>
      <c r="L158" s="8">
        <f t="shared" si="38"/>
        <v>1.4583333333333334E-2</v>
      </c>
      <c r="M158" s="8">
        <f t="shared" si="39"/>
        <v>7.2916666666666668E-3</v>
      </c>
      <c r="N158" s="8">
        <v>3</v>
      </c>
      <c r="O158" s="8">
        <f t="shared" si="40"/>
        <v>6.2500000000000003E-3</v>
      </c>
      <c r="P158" s="8">
        <f t="shared" si="41"/>
        <v>3.1250000000000002E-3</v>
      </c>
      <c r="Q158" s="8">
        <v>0.26</v>
      </c>
      <c r="R158" s="8">
        <f>SUM(Q158/4/120)</f>
        <v>5.4166666666666664E-4</v>
      </c>
      <c r="S158" s="8">
        <f t="shared" si="42"/>
        <v>2.7083333333333332E-4</v>
      </c>
      <c r="T158" s="8">
        <v>642</v>
      </c>
      <c r="U158" s="8">
        <f t="shared" si="32"/>
        <v>0.64200000000000002</v>
      </c>
      <c r="V158" s="5">
        <f t="shared" si="43"/>
        <v>1.3374999999999999</v>
      </c>
      <c r="W158" s="5">
        <f t="shared" si="33"/>
        <v>1.3374999999999999E-3</v>
      </c>
      <c r="X158" s="5">
        <f t="shared" si="44"/>
        <v>6.6874999999999997E-4</v>
      </c>
    </row>
    <row r="159" spans="1:24" ht="15" customHeight="1" x14ac:dyDescent="0.15">
      <c r="A159" s="7" t="s">
        <v>86</v>
      </c>
      <c r="B159" s="8">
        <v>1000</v>
      </c>
      <c r="C159" s="8">
        <f t="shared" si="31"/>
        <v>1.3888888888888888</v>
      </c>
      <c r="D159" s="9" t="s">
        <v>368</v>
      </c>
      <c r="E159" s="8">
        <v>194</v>
      </c>
      <c r="F159" s="8">
        <f t="shared" si="34"/>
        <v>0.40416666666666667</v>
      </c>
      <c r="G159" s="8">
        <f t="shared" si="35"/>
        <v>0.20208333333333334</v>
      </c>
      <c r="H159" s="8">
        <v>31.8</v>
      </c>
      <c r="I159" s="8">
        <f t="shared" si="36"/>
        <v>6.6250000000000003E-2</v>
      </c>
      <c r="J159" s="8">
        <f t="shared" si="37"/>
        <v>3.3125000000000002E-2</v>
      </c>
      <c r="K159" s="8">
        <v>10</v>
      </c>
      <c r="L159" s="8">
        <f t="shared" si="38"/>
        <v>2.0833333333333332E-2</v>
      </c>
      <c r="M159" s="8">
        <f t="shared" si="39"/>
        <v>1.0416666666666666E-2</v>
      </c>
      <c r="N159" s="8">
        <v>3</v>
      </c>
      <c r="O159" s="8">
        <f t="shared" si="40"/>
        <v>6.2500000000000003E-3</v>
      </c>
      <c r="P159" s="8">
        <f t="shared" si="41"/>
        <v>3.1250000000000002E-3</v>
      </c>
      <c r="Q159" s="8">
        <v>0.26</v>
      </c>
      <c r="R159" s="8">
        <f>SUM(Q159/4/120)</f>
        <v>5.4166666666666664E-4</v>
      </c>
      <c r="S159" s="8">
        <f t="shared" si="42"/>
        <v>2.7083333333333332E-4</v>
      </c>
      <c r="T159" s="8">
        <v>642</v>
      </c>
      <c r="U159" s="8">
        <f t="shared" si="32"/>
        <v>0.64200000000000002</v>
      </c>
      <c r="V159" s="5">
        <f t="shared" si="43"/>
        <v>1.3374999999999999</v>
      </c>
      <c r="W159" s="5">
        <f t="shared" si="33"/>
        <v>1.3374999999999999E-3</v>
      </c>
      <c r="X159" s="5">
        <f t="shared" si="44"/>
        <v>6.6874999999999997E-4</v>
      </c>
    </row>
    <row r="160" spans="1:24" ht="15" customHeight="1" x14ac:dyDescent="0.15">
      <c r="A160" s="7" t="s">
        <v>106</v>
      </c>
      <c r="B160" s="8">
        <v>3000</v>
      </c>
      <c r="C160" s="8">
        <f t="shared" si="31"/>
        <v>4.166666666666667</v>
      </c>
      <c r="D160" s="9" t="s">
        <v>376</v>
      </c>
      <c r="E160" s="8">
        <v>1111</v>
      </c>
      <c r="F160" s="8">
        <f t="shared" si="34"/>
        <v>2.3145833333333332</v>
      </c>
      <c r="G160" s="8">
        <f t="shared" si="35"/>
        <v>1.1572916666666666</v>
      </c>
      <c r="H160" s="8">
        <v>240</v>
      </c>
      <c r="I160" s="8">
        <f t="shared" si="36"/>
        <v>0.5</v>
      </c>
      <c r="J160" s="8">
        <f t="shared" si="37"/>
        <v>0.25</v>
      </c>
      <c r="K160" s="8">
        <v>24</v>
      </c>
      <c r="L160" s="8">
        <f t="shared" si="38"/>
        <v>0.05</v>
      </c>
      <c r="M160" s="8">
        <f t="shared" si="39"/>
        <v>2.5000000000000001E-2</v>
      </c>
      <c r="N160" s="8">
        <v>6</v>
      </c>
      <c r="O160" s="8">
        <f t="shared" si="40"/>
        <v>1.2500000000000001E-2</v>
      </c>
      <c r="P160" s="8">
        <f t="shared" si="41"/>
        <v>6.2500000000000003E-3</v>
      </c>
      <c r="Q160" s="8">
        <v>0.99</v>
      </c>
      <c r="R160" s="8">
        <f>SUM(Q160/4/120)</f>
        <v>2.0625000000000001E-3</v>
      </c>
      <c r="S160" s="8">
        <f t="shared" si="42"/>
        <v>1.03125E-3</v>
      </c>
      <c r="T160" s="8">
        <v>1962</v>
      </c>
      <c r="U160" s="8">
        <f t="shared" si="32"/>
        <v>1.962</v>
      </c>
      <c r="V160" s="5">
        <f t="shared" si="43"/>
        <v>4.0875000000000004</v>
      </c>
      <c r="W160" s="5">
        <f t="shared" si="33"/>
        <v>4.0875E-3</v>
      </c>
      <c r="X160" s="5">
        <f t="shared" si="44"/>
        <v>2.04375E-3</v>
      </c>
    </row>
    <row r="161" spans="1:24" s="12" customFormat="1" ht="15" customHeight="1" x14ac:dyDescent="0.2">
      <c r="A161" s="10"/>
      <c r="B161" s="10"/>
      <c r="C161" s="7"/>
      <c r="D161" s="11" t="s">
        <v>11</v>
      </c>
      <c r="E161" s="7">
        <v>1392</v>
      </c>
      <c r="F161" s="7">
        <f t="shared" si="34"/>
        <v>2.9</v>
      </c>
      <c r="G161" s="7">
        <f t="shared" si="35"/>
        <v>1.45</v>
      </c>
      <c r="H161" s="7">
        <v>280</v>
      </c>
      <c r="I161" s="7">
        <f t="shared" si="36"/>
        <v>0.58333333333333337</v>
      </c>
      <c r="J161" s="7">
        <f t="shared" si="37"/>
        <v>0.29166666666666669</v>
      </c>
      <c r="K161" s="7">
        <v>41</v>
      </c>
      <c r="L161" s="7">
        <f t="shared" si="38"/>
        <v>8.5416666666666669E-2</v>
      </c>
      <c r="M161" s="7">
        <f t="shared" si="39"/>
        <v>4.2708333333333334E-2</v>
      </c>
      <c r="N161" s="7">
        <v>12</v>
      </c>
      <c r="O161" s="7">
        <f t="shared" si="40"/>
        <v>2.5000000000000001E-2</v>
      </c>
      <c r="P161" s="7">
        <f t="shared" si="41"/>
        <v>1.2500000000000001E-2</v>
      </c>
      <c r="Q161" s="7">
        <v>1.5</v>
      </c>
      <c r="R161" s="7">
        <f>SUM(Q161/4/120)</f>
        <v>3.1250000000000002E-3</v>
      </c>
      <c r="S161" s="7">
        <f t="shared" si="42"/>
        <v>1.5625000000000001E-3</v>
      </c>
      <c r="T161" s="7">
        <v>3246</v>
      </c>
      <c r="U161" s="7">
        <f t="shared" si="32"/>
        <v>3.246</v>
      </c>
      <c r="V161" s="12">
        <f t="shared" si="43"/>
        <v>6.7625000000000002</v>
      </c>
      <c r="W161" s="12">
        <f t="shared" si="33"/>
        <v>6.7625000000000003E-3</v>
      </c>
      <c r="X161" s="12">
        <f t="shared" si="44"/>
        <v>3.3812500000000001E-3</v>
      </c>
    </row>
    <row r="162" spans="1:24" ht="15" customHeight="1" x14ac:dyDescent="0.2">
      <c r="A162" s="6" t="s">
        <v>883</v>
      </c>
      <c r="B162" s="3"/>
      <c r="C162" s="8"/>
      <c r="D162" s="4"/>
      <c r="E162" s="3"/>
      <c r="F162" s="8"/>
      <c r="G162" s="8"/>
      <c r="H162" s="3"/>
      <c r="I162" s="8"/>
      <c r="J162" s="8"/>
      <c r="K162" s="3"/>
      <c r="L162" s="8"/>
      <c r="M162" s="8"/>
      <c r="N162" s="3"/>
      <c r="O162" s="8"/>
      <c r="P162" s="8"/>
      <c r="Q162" s="3"/>
      <c r="R162" s="8"/>
      <c r="S162" s="8"/>
      <c r="T162" s="3"/>
      <c r="U162" s="8"/>
    </row>
    <row r="163" spans="1:24" ht="15" customHeight="1" x14ac:dyDescent="0.15">
      <c r="A163" s="7" t="s">
        <v>91</v>
      </c>
      <c r="B163" s="8">
        <v>3000</v>
      </c>
      <c r="C163" s="8">
        <f t="shared" si="31"/>
        <v>4.166666666666667</v>
      </c>
      <c r="D163" s="9" t="s">
        <v>92</v>
      </c>
      <c r="E163" s="8">
        <v>1364</v>
      </c>
      <c r="F163" s="8">
        <f t="shared" si="34"/>
        <v>2.8416666666666668</v>
      </c>
      <c r="G163" s="8">
        <f t="shared" si="35"/>
        <v>1.4208333333333334</v>
      </c>
      <c r="H163" s="8">
        <v>325</v>
      </c>
      <c r="I163" s="8">
        <f t="shared" si="36"/>
        <v>0.67708333333333337</v>
      </c>
      <c r="J163" s="8">
        <f t="shared" si="37"/>
        <v>0.33854166666666669</v>
      </c>
      <c r="K163" s="8">
        <v>9</v>
      </c>
      <c r="L163" s="8">
        <f t="shared" si="38"/>
        <v>1.8749999999999999E-2</v>
      </c>
      <c r="M163" s="8">
        <f t="shared" si="39"/>
        <v>9.3749999999999997E-3</v>
      </c>
      <c r="N163" s="8">
        <v>3</v>
      </c>
      <c r="O163" s="8">
        <f t="shared" si="40"/>
        <v>6.2500000000000003E-3</v>
      </c>
      <c r="P163" s="8">
        <f t="shared" si="41"/>
        <v>3.1250000000000002E-3</v>
      </c>
      <c r="Q163" s="8">
        <v>2.2999999999999998</v>
      </c>
      <c r="R163" s="8">
        <f t="shared" ref="R163:R175" si="46">SUM(Q163/4/120)</f>
        <v>4.7916666666666663E-3</v>
      </c>
      <c r="S163" s="8">
        <f t="shared" si="42"/>
        <v>2.3958333333333331E-3</v>
      </c>
      <c r="T163" s="8">
        <v>2766</v>
      </c>
      <c r="U163" s="8">
        <f t="shared" si="32"/>
        <v>2.766</v>
      </c>
      <c r="V163" s="5">
        <f t="shared" si="43"/>
        <v>5.7625000000000002</v>
      </c>
      <c r="W163" s="5">
        <f t="shared" si="33"/>
        <v>5.7625000000000003E-3</v>
      </c>
      <c r="X163" s="5">
        <f t="shared" si="44"/>
        <v>2.8812500000000001E-3</v>
      </c>
    </row>
    <row r="164" spans="1:24" ht="15" customHeight="1" x14ac:dyDescent="0.15">
      <c r="A164" s="7" t="s">
        <v>93</v>
      </c>
      <c r="B164" s="8">
        <v>1000</v>
      </c>
      <c r="C164" s="8">
        <f t="shared" si="31"/>
        <v>1.3888888888888888</v>
      </c>
      <c r="D164" s="9" t="s">
        <v>369</v>
      </c>
      <c r="E164" s="8">
        <v>343</v>
      </c>
      <c r="F164" s="8">
        <f t="shared" si="34"/>
        <v>0.71458333333333335</v>
      </c>
      <c r="G164" s="8">
        <f t="shared" si="35"/>
        <v>0.35729166666666667</v>
      </c>
      <c r="H164" s="8">
        <v>74</v>
      </c>
      <c r="I164" s="8">
        <f t="shared" si="36"/>
        <v>0.15416666666666667</v>
      </c>
      <c r="J164" s="8">
        <f t="shared" si="37"/>
        <v>7.7083333333333337E-2</v>
      </c>
      <c r="K164" s="8">
        <v>10</v>
      </c>
      <c r="L164" s="8">
        <f t="shared" si="38"/>
        <v>2.0833333333333332E-2</v>
      </c>
      <c r="M164" s="8">
        <f t="shared" si="39"/>
        <v>1.0416666666666666E-2</v>
      </c>
      <c r="N164" s="8">
        <v>1</v>
      </c>
      <c r="O164" s="8">
        <f t="shared" si="40"/>
        <v>2.0833333333333333E-3</v>
      </c>
      <c r="P164" s="8">
        <f t="shared" si="41"/>
        <v>1.0416666666666667E-3</v>
      </c>
      <c r="Q164" s="8">
        <v>0.39</v>
      </c>
      <c r="R164" s="8">
        <f t="shared" si="46"/>
        <v>8.1250000000000007E-4</v>
      </c>
      <c r="S164" s="8">
        <f t="shared" si="42"/>
        <v>4.0625000000000004E-4</v>
      </c>
      <c r="T164" s="8">
        <v>910</v>
      </c>
      <c r="U164" s="8">
        <f t="shared" si="32"/>
        <v>0.91</v>
      </c>
      <c r="V164" s="5">
        <f t="shared" si="43"/>
        <v>1.8958333333333333</v>
      </c>
      <c r="W164" s="5">
        <f t="shared" si="33"/>
        <v>1.8958333333333334E-3</v>
      </c>
      <c r="X164" s="5">
        <f t="shared" si="44"/>
        <v>9.4791666666666668E-4</v>
      </c>
    </row>
    <row r="165" spans="1:24" ht="15" customHeight="1" x14ac:dyDescent="0.15">
      <c r="A165" s="7" t="s">
        <v>100</v>
      </c>
      <c r="B165" s="8">
        <v>3000</v>
      </c>
      <c r="C165" s="8">
        <f t="shared" si="31"/>
        <v>4.166666666666667</v>
      </c>
      <c r="D165" s="9" t="s">
        <v>371</v>
      </c>
      <c r="E165" s="8">
        <v>974</v>
      </c>
      <c r="F165" s="8">
        <f t="shared" si="34"/>
        <v>2.0291666666666668</v>
      </c>
      <c r="G165" s="8">
        <f t="shared" si="35"/>
        <v>1.0145833333333334</v>
      </c>
      <c r="H165" s="8">
        <v>208</v>
      </c>
      <c r="I165" s="8">
        <f t="shared" si="36"/>
        <v>0.43333333333333335</v>
      </c>
      <c r="J165" s="8">
        <f t="shared" si="37"/>
        <v>0.21666666666666667</v>
      </c>
      <c r="K165" s="8">
        <v>15</v>
      </c>
      <c r="L165" s="8">
        <f t="shared" si="38"/>
        <v>3.125E-2</v>
      </c>
      <c r="M165" s="8">
        <f t="shared" si="39"/>
        <v>1.5625E-2</v>
      </c>
      <c r="N165" s="8">
        <v>9</v>
      </c>
      <c r="O165" s="8">
        <f t="shared" si="40"/>
        <v>1.8749999999999999E-2</v>
      </c>
      <c r="P165" s="8">
        <f t="shared" si="41"/>
        <v>9.3749999999999997E-3</v>
      </c>
      <c r="Q165" s="8">
        <v>4</v>
      </c>
      <c r="R165" s="8">
        <f t="shared" si="46"/>
        <v>8.3333333333333332E-3</v>
      </c>
      <c r="S165" s="8">
        <f t="shared" si="42"/>
        <v>4.1666666666666666E-3</v>
      </c>
      <c r="T165" s="8">
        <v>705</v>
      </c>
      <c r="U165" s="8">
        <f t="shared" si="32"/>
        <v>0.70499999999999996</v>
      </c>
      <c r="V165" s="5">
        <f t="shared" si="43"/>
        <v>1.46875</v>
      </c>
      <c r="W165" s="5">
        <f t="shared" si="33"/>
        <v>1.46875E-3</v>
      </c>
      <c r="X165" s="5">
        <f t="shared" si="44"/>
        <v>7.34375E-4</v>
      </c>
    </row>
    <row r="166" spans="1:24" ht="15" customHeight="1" x14ac:dyDescent="0.15">
      <c r="A166" s="7" t="s">
        <v>104</v>
      </c>
      <c r="B166" s="8">
        <v>5000</v>
      </c>
      <c r="C166" s="8">
        <f t="shared" si="31"/>
        <v>6.9444444444444446</v>
      </c>
      <c r="D166" s="9" t="s">
        <v>374</v>
      </c>
      <c r="E166" s="8">
        <v>2375</v>
      </c>
      <c r="F166" s="8">
        <f t="shared" si="34"/>
        <v>4.947916666666667</v>
      </c>
      <c r="G166" s="8">
        <f t="shared" si="35"/>
        <v>2.4739583333333335</v>
      </c>
      <c r="H166" s="8">
        <v>558</v>
      </c>
      <c r="I166" s="8">
        <f t="shared" si="36"/>
        <v>1.1625000000000001</v>
      </c>
      <c r="J166" s="8">
        <f t="shared" si="37"/>
        <v>0.58125000000000004</v>
      </c>
      <c r="K166" s="8">
        <v>25</v>
      </c>
      <c r="L166" s="8">
        <f t="shared" si="38"/>
        <v>5.2083333333333336E-2</v>
      </c>
      <c r="M166" s="8">
        <f t="shared" si="39"/>
        <v>2.6041666666666668E-2</v>
      </c>
      <c r="N166" s="8">
        <v>5</v>
      </c>
      <c r="O166" s="8">
        <f t="shared" si="40"/>
        <v>1.0416666666666666E-2</v>
      </c>
      <c r="P166" s="8">
        <f t="shared" si="41"/>
        <v>5.208333333333333E-3</v>
      </c>
      <c r="Q166" s="8">
        <v>6.7</v>
      </c>
      <c r="R166" s="8">
        <f t="shared" si="46"/>
        <v>1.3958333333333333E-2</v>
      </c>
      <c r="S166" s="8">
        <f t="shared" si="42"/>
        <v>6.9791666666666665E-3</v>
      </c>
      <c r="T166" s="8">
        <v>1275</v>
      </c>
      <c r="U166" s="8">
        <f t="shared" si="32"/>
        <v>1.2749999999999999</v>
      </c>
      <c r="V166" s="5">
        <f t="shared" si="43"/>
        <v>2.65625</v>
      </c>
      <c r="W166" s="5">
        <f t="shared" si="33"/>
        <v>2.6562500000000002E-3</v>
      </c>
      <c r="X166" s="5">
        <f t="shared" si="44"/>
        <v>1.3281250000000001E-3</v>
      </c>
    </row>
    <row r="167" spans="1:24" ht="15" customHeight="1" x14ac:dyDescent="0.15">
      <c r="A167" s="7" t="s">
        <v>105</v>
      </c>
      <c r="B167" s="8">
        <v>3000</v>
      </c>
      <c r="C167" s="8">
        <f t="shared" si="31"/>
        <v>4.166666666666667</v>
      </c>
      <c r="D167" s="9" t="s">
        <v>375</v>
      </c>
      <c r="E167" s="8">
        <v>1493</v>
      </c>
      <c r="F167" s="8">
        <f t="shared" si="34"/>
        <v>3.1104166666666666</v>
      </c>
      <c r="G167" s="8">
        <f t="shared" si="35"/>
        <v>1.5552083333333333</v>
      </c>
      <c r="H167" s="8">
        <v>312</v>
      </c>
      <c r="I167" s="8">
        <f t="shared" si="36"/>
        <v>0.65</v>
      </c>
      <c r="J167" s="8">
        <f t="shared" si="37"/>
        <v>0.32500000000000001</v>
      </c>
      <c r="K167" s="8">
        <v>21</v>
      </c>
      <c r="L167" s="8">
        <f t="shared" si="38"/>
        <v>4.3749999999999997E-2</v>
      </c>
      <c r="M167" s="8">
        <f t="shared" si="39"/>
        <v>2.1874999999999999E-2</v>
      </c>
      <c r="N167" s="8">
        <v>18</v>
      </c>
      <c r="O167" s="8">
        <f t="shared" si="40"/>
        <v>3.7499999999999999E-2</v>
      </c>
      <c r="P167" s="8">
        <f t="shared" si="41"/>
        <v>1.8749999999999999E-2</v>
      </c>
      <c r="Q167" s="8">
        <v>0.93</v>
      </c>
      <c r="R167" s="8">
        <f t="shared" si="46"/>
        <v>1.9375000000000002E-3</v>
      </c>
      <c r="S167" s="8">
        <f t="shared" si="42"/>
        <v>9.687500000000001E-4</v>
      </c>
      <c r="T167" s="8">
        <v>5400</v>
      </c>
      <c r="U167" s="8">
        <f t="shared" si="32"/>
        <v>5.4</v>
      </c>
      <c r="V167" s="5">
        <f t="shared" si="43"/>
        <v>11.25</v>
      </c>
      <c r="W167" s="5">
        <f t="shared" si="33"/>
        <v>1.125E-2</v>
      </c>
      <c r="X167" s="5">
        <f t="shared" si="44"/>
        <v>5.6249999999999998E-3</v>
      </c>
    </row>
    <row r="168" spans="1:24" ht="15" customHeight="1" x14ac:dyDescent="0.15">
      <c r="A168" s="7" t="s">
        <v>107</v>
      </c>
      <c r="B168" s="8">
        <v>3000</v>
      </c>
      <c r="C168" s="8">
        <f t="shared" si="31"/>
        <v>4.166666666666667</v>
      </c>
      <c r="D168" s="9" t="s">
        <v>377</v>
      </c>
      <c r="E168" s="8">
        <v>603</v>
      </c>
      <c r="F168" s="8">
        <f t="shared" si="34"/>
        <v>1.2562500000000001</v>
      </c>
      <c r="G168" s="8">
        <f t="shared" si="35"/>
        <v>0.62812500000000004</v>
      </c>
      <c r="H168" s="8">
        <v>126</v>
      </c>
      <c r="I168" s="8">
        <f t="shared" si="36"/>
        <v>0.26250000000000001</v>
      </c>
      <c r="J168" s="8">
        <f t="shared" si="37"/>
        <v>0.13125000000000001</v>
      </c>
      <c r="K168" s="8">
        <v>18</v>
      </c>
      <c r="L168" s="8">
        <f t="shared" si="38"/>
        <v>3.7499999999999999E-2</v>
      </c>
      <c r="M168" s="8">
        <f t="shared" si="39"/>
        <v>1.8749999999999999E-2</v>
      </c>
      <c r="N168" s="8">
        <v>3</v>
      </c>
      <c r="O168" s="8">
        <f t="shared" si="40"/>
        <v>6.2500000000000003E-3</v>
      </c>
      <c r="P168" s="8">
        <f t="shared" si="41"/>
        <v>3.1250000000000002E-3</v>
      </c>
      <c r="Q168" s="8">
        <v>0.75</v>
      </c>
      <c r="R168" s="8">
        <f t="shared" si="46"/>
        <v>1.5625000000000001E-3</v>
      </c>
      <c r="S168" s="8">
        <f t="shared" si="42"/>
        <v>7.8125000000000004E-4</v>
      </c>
      <c r="T168" s="8">
        <v>2898</v>
      </c>
      <c r="U168" s="8">
        <f t="shared" si="32"/>
        <v>2.8980000000000001</v>
      </c>
      <c r="V168" s="5">
        <f t="shared" si="43"/>
        <v>6.0374999999999996</v>
      </c>
      <c r="W168" s="5">
        <f t="shared" si="33"/>
        <v>6.0374999999999995E-3</v>
      </c>
      <c r="X168" s="5">
        <f t="shared" si="44"/>
        <v>3.0187499999999997E-3</v>
      </c>
    </row>
    <row r="169" spans="1:24" ht="15" customHeight="1" x14ac:dyDescent="0.15">
      <c r="A169" s="7" t="s">
        <v>108</v>
      </c>
      <c r="B169" s="8">
        <v>4000</v>
      </c>
      <c r="C169" s="8">
        <f t="shared" si="31"/>
        <v>5.5555555555555554</v>
      </c>
      <c r="D169" s="9" t="s">
        <v>378</v>
      </c>
      <c r="E169" s="8">
        <v>2760</v>
      </c>
      <c r="F169" s="8">
        <f t="shared" si="34"/>
        <v>5.75</v>
      </c>
      <c r="G169" s="8">
        <f t="shared" si="35"/>
        <v>2.875</v>
      </c>
      <c r="H169" s="8">
        <v>644</v>
      </c>
      <c r="I169" s="8">
        <f t="shared" si="36"/>
        <v>1.3416666666666666</v>
      </c>
      <c r="J169" s="8">
        <f t="shared" si="37"/>
        <v>0.67083333333333328</v>
      </c>
      <c r="K169" s="8">
        <v>28</v>
      </c>
      <c r="L169" s="8">
        <f t="shared" si="38"/>
        <v>5.8333333333333334E-2</v>
      </c>
      <c r="M169" s="8">
        <f t="shared" si="39"/>
        <v>2.9166666666666667E-2</v>
      </c>
      <c r="N169" s="8">
        <v>8</v>
      </c>
      <c r="O169" s="8">
        <f t="shared" si="40"/>
        <v>1.6666666666666666E-2</v>
      </c>
      <c r="P169" s="8">
        <f t="shared" si="41"/>
        <v>8.3333333333333332E-3</v>
      </c>
      <c r="Q169" s="8">
        <v>1.5</v>
      </c>
      <c r="R169" s="8">
        <f t="shared" si="46"/>
        <v>3.1250000000000002E-3</v>
      </c>
      <c r="S169" s="8">
        <f t="shared" si="42"/>
        <v>1.5625000000000001E-3</v>
      </c>
      <c r="T169" s="8">
        <v>2432</v>
      </c>
      <c r="U169" s="8">
        <f t="shared" si="32"/>
        <v>2.4319999999999999</v>
      </c>
      <c r="V169" s="5">
        <f t="shared" si="43"/>
        <v>5.0666666666666664</v>
      </c>
      <c r="W169" s="5">
        <f t="shared" si="33"/>
        <v>5.0666666666666664E-3</v>
      </c>
      <c r="X169" s="5">
        <f t="shared" si="44"/>
        <v>2.5333333333333332E-3</v>
      </c>
    </row>
    <row r="170" spans="1:24" ht="15" customHeight="1" x14ac:dyDescent="0.15">
      <c r="A170" s="7" t="s">
        <v>109</v>
      </c>
      <c r="B170" s="8">
        <v>2000</v>
      </c>
      <c r="C170" s="8">
        <f t="shared" si="31"/>
        <v>2.7777777777777777</v>
      </c>
      <c r="D170" s="9" t="s">
        <v>379</v>
      </c>
      <c r="E170" s="8">
        <v>912</v>
      </c>
      <c r="F170" s="8">
        <f t="shared" si="34"/>
        <v>1.9</v>
      </c>
      <c r="G170" s="8">
        <f t="shared" si="35"/>
        <v>0.95</v>
      </c>
      <c r="H170" s="8">
        <v>171</v>
      </c>
      <c r="I170" s="8">
        <f t="shared" si="36"/>
        <v>0.35625000000000001</v>
      </c>
      <c r="J170" s="8">
        <f t="shared" si="37"/>
        <v>0.17812500000000001</v>
      </c>
      <c r="K170" s="8">
        <v>16</v>
      </c>
      <c r="L170" s="8">
        <f t="shared" si="38"/>
        <v>3.3333333333333333E-2</v>
      </c>
      <c r="M170" s="8">
        <f t="shared" si="39"/>
        <v>1.6666666666666666E-2</v>
      </c>
      <c r="N170" s="8">
        <v>18</v>
      </c>
      <c r="O170" s="8">
        <f t="shared" si="40"/>
        <v>3.7499999999999999E-2</v>
      </c>
      <c r="P170" s="8">
        <f t="shared" si="41"/>
        <v>1.8749999999999999E-2</v>
      </c>
      <c r="Q170" s="8">
        <v>0.75229999999999997</v>
      </c>
      <c r="R170" s="8">
        <f t="shared" si="46"/>
        <v>1.5672916666666667E-3</v>
      </c>
      <c r="S170" s="8">
        <f t="shared" si="42"/>
        <v>7.8364583333333335E-4</v>
      </c>
      <c r="T170" s="8">
        <v>1028</v>
      </c>
      <c r="U170" s="8">
        <f t="shared" si="32"/>
        <v>1.028</v>
      </c>
      <c r="V170" s="5">
        <f t="shared" si="43"/>
        <v>2.1416666666666666</v>
      </c>
      <c r="W170" s="5">
        <f t="shared" si="33"/>
        <v>2.1416666666666667E-3</v>
      </c>
      <c r="X170" s="5">
        <f t="shared" si="44"/>
        <v>1.0708333333333334E-3</v>
      </c>
    </row>
    <row r="171" spans="1:24" ht="15" customHeight="1" x14ac:dyDescent="0.15">
      <c r="A171" s="7" t="s">
        <v>116</v>
      </c>
      <c r="B171" s="8">
        <v>1800</v>
      </c>
      <c r="C171" s="8">
        <f t="shared" si="31"/>
        <v>2.5</v>
      </c>
      <c r="D171" s="9" t="s">
        <v>117</v>
      </c>
      <c r="E171" s="8">
        <v>256</v>
      </c>
      <c r="F171" s="8">
        <f t="shared" si="34"/>
        <v>0.53333333333333333</v>
      </c>
      <c r="G171" s="8">
        <f t="shared" si="35"/>
        <v>0.26666666666666666</v>
      </c>
      <c r="H171" s="8">
        <v>21.6</v>
      </c>
      <c r="I171" s="8">
        <f t="shared" si="36"/>
        <v>4.5000000000000005E-2</v>
      </c>
      <c r="J171" s="8">
        <f t="shared" si="37"/>
        <v>2.2500000000000003E-2</v>
      </c>
      <c r="K171" s="8">
        <v>18</v>
      </c>
      <c r="L171" s="8">
        <f t="shared" si="38"/>
        <v>3.7499999999999999E-2</v>
      </c>
      <c r="M171" s="8">
        <f t="shared" si="39"/>
        <v>1.8749999999999999E-2</v>
      </c>
      <c r="N171" s="8">
        <v>10.8</v>
      </c>
      <c r="O171" s="8">
        <f t="shared" si="40"/>
        <v>2.2500000000000003E-2</v>
      </c>
      <c r="P171" s="8">
        <f t="shared" si="41"/>
        <v>1.1250000000000001E-2</v>
      </c>
      <c r="Q171" s="8">
        <v>0.41399999999999998</v>
      </c>
      <c r="R171" s="8">
        <f t="shared" si="46"/>
        <v>8.6249999999999999E-4</v>
      </c>
      <c r="S171" s="8">
        <f t="shared" si="42"/>
        <v>4.3124999999999999E-4</v>
      </c>
      <c r="T171" s="8">
        <v>635</v>
      </c>
      <c r="U171" s="8">
        <f t="shared" si="32"/>
        <v>0.63500000000000001</v>
      </c>
      <c r="V171" s="5">
        <f t="shared" si="43"/>
        <v>1.3229166666666667</v>
      </c>
      <c r="W171" s="5">
        <f t="shared" si="33"/>
        <v>1.3229166666666667E-3</v>
      </c>
      <c r="X171" s="5">
        <f t="shared" si="44"/>
        <v>6.6145833333333334E-4</v>
      </c>
    </row>
    <row r="172" spans="1:24" ht="15" customHeight="1" x14ac:dyDescent="0.15">
      <c r="A172" s="7" t="s">
        <v>118</v>
      </c>
      <c r="B172" s="8">
        <v>1000</v>
      </c>
      <c r="C172" s="8">
        <f t="shared" si="31"/>
        <v>1.3888888888888888</v>
      </c>
      <c r="D172" s="9" t="s">
        <v>381</v>
      </c>
      <c r="E172" s="8">
        <v>668</v>
      </c>
      <c r="F172" s="8">
        <f t="shared" si="34"/>
        <v>1.3916666666666666</v>
      </c>
      <c r="G172" s="8">
        <f t="shared" si="35"/>
        <v>0.6958333333333333</v>
      </c>
      <c r="H172" s="8">
        <v>146</v>
      </c>
      <c r="I172" s="8">
        <f t="shared" si="36"/>
        <v>0.30416666666666664</v>
      </c>
      <c r="J172" s="8">
        <f t="shared" si="37"/>
        <v>0.15208333333333332</v>
      </c>
      <c r="K172" s="8">
        <v>12</v>
      </c>
      <c r="L172" s="8">
        <f t="shared" si="38"/>
        <v>2.5000000000000001E-2</v>
      </c>
      <c r="M172" s="8">
        <f t="shared" si="39"/>
        <v>1.2500000000000001E-2</v>
      </c>
      <c r="N172" s="8">
        <v>4</v>
      </c>
      <c r="O172" s="8">
        <f t="shared" si="40"/>
        <v>8.3333333333333332E-3</v>
      </c>
      <c r="P172" s="8">
        <f t="shared" si="41"/>
        <v>4.1666666666666666E-3</v>
      </c>
      <c r="Q172" s="8">
        <v>0.46</v>
      </c>
      <c r="R172" s="8">
        <f t="shared" si="46"/>
        <v>9.5833333333333339E-4</v>
      </c>
      <c r="S172" s="8">
        <f t="shared" si="42"/>
        <v>4.7916666666666669E-4</v>
      </c>
      <c r="T172" s="8">
        <v>1604</v>
      </c>
      <c r="U172" s="8">
        <f t="shared" si="32"/>
        <v>1.6040000000000001</v>
      </c>
      <c r="V172" s="5">
        <f t="shared" si="43"/>
        <v>3.3416666666666668</v>
      </c>
      <c r="W172" s="5">
        <f t="shared" si="33"/>
        <v>3.3416666666666668E-3</v>
      </c>
      <c r="X172" s="5">
        <f t="shared" si="44"/>
        <v>1.6708333333333334E-3</v>
      </c>
    </row>
    <row r="173" spans="1:24" ht="15" customHeight="1" x14ac:dyDescent="0.15">
      <c r="A173" s="7" t="s">
        <v>119</v>
      </c>
      <c r="B173" s="8">
        <v>1000</v>
      </c>
      <c r="C173" s="8">
        <f t="shared" si="31"/>
        <v>1.3888888888888888</v>
      </c>
      <c r="D173" s="9" t="s">
        <v>283</v>
      </c>
      <c r="E173" s="8">
        <v>6049</v>
      </c>
      <c r="F173" s="8">
        <f t="shared" si="34"/>
        <v>12.602083333333333</v>
      </c>
      <c r="G173" s="8">
        <f t="shared" si="35"/>
        <v>6.3010416666666664</v>
      </c>
      <c r="H173" s="8">
        <v>61</v>
      </c>
      <c r="I173" s="8">
        <f t="shared" si="36"/>
        <v>0.12708333333333333</v>
      </c>
      <c r="J173" s="8">
        <f t="shared" si="37"/>
        <v>6.3541666666666663E-2</v>
      </c>
      <c r="K173" s="8">
        <v>56</v>
      </c>
      <c r="L173" s="8">
        <f t="shared" si="38"/>
        <v>0.11666666666666667</v>
      </c>
      <c r="M173" s="8">
        <f t="shared" si="39"/>
        <v>5.8333333333333334E-2</v>
      </c>
      <c r="N173" s="8">
        <v>620</v>
      </c>
      <c r="O173" s="8">
        <f t="shared" si="40"/>
        <v>1.2916666666666667</v>
      </c>
      <c r="P173" s="8">
        <f t="shared" si="41"/>
        <v>0.64583333333333337</v>
      </c>
      <c r="Q173" s="8">
        <v>1.8</v>
      </c>
      <c r="R173" s="8">
        <f t="shared" si="46"/>
        <v>3.7500000000000003E-3</v>
      </c>
      <c r="S173" s="8">
        <f t="shared" si="42"/>
        <v>1.8750000000000001E-3</v>
      </c>
      <c r="T173" s="8">
        <v>2093</v>
      </c>
      <c r="U173" s="8">
        <f t="shared" si="32"/>
        <v>2.093</v>
      </c>
      <c r="V173" s="5">
        <f t="shared" si="43"/>
        <v>4.3604166666666666</v>
      </c>
      <c r="W173" s="5">
        <f t="shared" si="33"/>
        <v>4.360416666666667E-3</v>
      </c>
      <c r="X173" s="5">
        <f t="shared" si="44"/>
        <v>2.1802083333333335E-3</v>
      </c>
    </row>
    <row r="174" spans="1:24" ht="15" customHeight="1" x14ac:dyDescent="0.15">
      <c r="A174" s="7" t="s">
        <v>124</v>
      </c>
      <c r="B174" s="8">
        <v>2800</v>
      </c>
      <c r="C174" s="8">
        <f t="shared" si="31"/>
        <v>3.8888888888888888</v>
      </c>
      <c r="D174" s="9" t="s">
        <v>384</v>
      </c>
      <c r="E174" s="8">
        <v>3305</v>
      </c>
      <c r="F174" s="8">
        <f t="shared" si="34"/>
        <v>6.885416666666667</v>
      </c>
      <c r="G174" s="8">
        <f t="shared" si="35"/>
        <v>3.4427083333333335</v>
      </c>
      <c r="H174" s="8">
        <v>33.9</v>
      </c>
      <c r="I174" s="8">
        <f t="shared" si="36"/>
        <v>7.0624999999999993E-2</v>
      </c>
      <c r="J174" s="8">
        <f t="shared" si="37"/>
        <v>3.5312499999999997E-2</v>
      </c>
      <c r="K174" s="8">
        <v>36.4</v>
      </c>
      <c r="L174" s="8">
        <f t="shared" si="38"/>
        <v>7.5833333333333336E-2</v>
      </c>
      <c r="M174" s="8">
        <f t="shared" si="39"/>
        <v>3.7916666666666668E-2</v>
      </c>
      <c r="N174" s="8">
        <v>336</v>
      </c>
      <c r="O174" s="8">
        <f t="shared" si="40"/>
        <v>0.7</v>
      </c>
      <c r="P174" s="8">
        <f t="shared" si="41"/>
        <v>0.35</v>
      </c>
      <c r="Q174" s="8">
        <v>3.8</v>
      </c>
      <c r="R174" s="8">
        <f t="shared" si="46"/>
        <v>7.9166666666666656E-3</v>
      </c>
      <c r="S174" s="8">
        <f t="shared" si="42"/>
        <v>3.9583333333333328E-3</v>
      </c>
      <c r="T174" s="8">
        <v>5547</v>
      </c>
      <c r="U174" s="8">
        <f t="shared" si="32"/>
        <v>5.5469999999999997</v>
      </c>
      <c r="V174" s="5">
        <f t="shared" si="43"/>
        <v>11.55625</v>
      </c>
      <c r="W174" s="5">
        <f t="shared" si="33"/>
        <v>1.1556250000000001E-2</v>
      </c>
      <c r="X174" s="5">
        <f t="shared" si="44"/>
        <v>5.7781250000000003E-3</v>
      </c>
    </row>
    <row r="175" spans="1:24" s="12" customFormat="1" ht="15" customHeight="1" x14ac:dyDescent="0.2">
      <c r="A175" s="10"/>
      <c r="B175" s="10"/>
      <c r="C175" s="7"/>
      <c r="D175" s="11" t="s">
        <v>11</v>
      </c>
      <c r="E175" s="7">
        <v>21101</v>
      </c>
      <c r="F175" s="7">
        <f t="shared" si="34"/>
        <v>43.960416666666667</v>
      </c>
      <c r="G175" s="7">
        <f t="shared" si="35"/>
        <v>21.980208333333334</v>
      </c>
      <c r="H175" s="7">
        <v>2680</v>
      </c>
      <c r="I175" s="7">
        <f t="shared" si="36"/>
        <v>5.583333333333333</v>
      </c>
      <c r="J175" s="7">
        <f t="shared" si="37"/>
        <v>2.7916666666666665</v>
      </c>
      <c r="K175" s="7">
        <v>264</v>
      </c>
      <c r="L175" s="7">
        <f t="shared" si="38"/>
        <v>0.55000000000000004</v>
      </c>
      <c r="M175" s="7">
        <f t="shared" si="39"/>
        <v>0.27500000000000002</v>
      </c>
      <c r="N175" s="7">
        <v>1036</v>
      </c>
      <c r="O175" s="7">
        <f t="shared" si="40"/>
        <v>2.1583333333333332</v>
      </c>
      <c r="P175" s="7">
        <f t="shared" si="41"/>
        <v>1.0791666666666666</v>
      </c>
      <c r="Q175" s="7">
        <v>23.7</v>
      </c>
      <c r="R175" s="7">
        <f t="shared" si="46"/>
        <v>4.9374999999999995E-2</v>
      </c>
      <c r="S175" s="7">
        <f t="shared" si="42"/>
        <v>2.4687499999999998E-2</v>
      </c>
      <c r="T175" s="7">
        <v>27293</v>
      </c>
      <c r="U175" s="7">
        <f t="shared" si="32"/>
        <v>27.292999999999999</v>
      </c>
      <c r="V175" s="12">
        <f t="shared" si="43"/>
        <v>56.860416666666666</v>
      </c>
      <c r="W175" s="12">
        <f t="shared" si="33"/>
        <v>5.6860416666666663E-2</v>
      </c>
      <c r="X175" s="12">
        <f t="shared" si="44"/>
        <v>2.8430208333333332E-2</v>
      </c>
    </row>
    <row r="176" spans="1:24" ht="15" customHeight="1" x14ac:dyDescent="0.2">
      <c r="A176" s="6" t="s">
        <v>884</v>
      </c>
      <c r="B176" s="3"/>
      <c r="C176" s="8"/>
      <c r="D176" s="4"/>
      <c r="E176" s="3"/>
      <c r="F176" s="8"/>
      <c r="G176" s="8"/>
      <c r="H176" s="3"/>
      <c r="I176" s="8"/>
      <c r="J176" s="8"/>
      <c r="K176" s="3"/>
      <c r="L176" s="8"/>
      <c r="M176" s="8"/>
      <c r="N176" s="3"/>
      <c r="O176" s="8"/>
      <c r="P176" s="8"/>
      <c r="Q176" s="3"/>
      <c r="R176" s="8"/>
      <c r="S176" s="8"/>
      <c r="T176" s="3"/>
      <c r="U176" s="8"/>
    </row>
    <row r="177" spans="1:24" s="12" customFormat="1" ht="15" customHeight="1" x14ac:dyDescent="0.2">
      <c r="A177" s="10"/>
      <c r="B177" s="10"/>
      <c r="C177" s="7"/>
      <c r="D177" s="11" t="s">
        <v>11</v>
      </c>
      <c r="E177" s="10"/>
      <c r="F177" s="7">
        <f t="shared" si="34"/>
        <v>0</v>
      </c>
      <c r="G177" s="7">
        <f t="shared" si="35"/>
        <v>0</v>
      </c>
      <c r="H177" s="10">
        <v>0</v>
      </c>
      <c r="I177" s="7">
        <f t="shared" si="36"/>
        <v>0</v>
      </c>
      <c r="J177" s="7">
        <f t="shared" si="37"/>
        <v>0</v>
      </c>
      <c r="K177" s="10">
        <v>0</v>
      </c>
      <c r="L177" s="7">
        <f t="shared" si="38"/>
        <v>0</v>
      </c>
      <c r="M177" s="7">
        <f t="shared" si="39"/>
        <v>0</v>
      </c>
      <c r="N177" s="10">
        <v>0</v>
      </c>
      <c r="O177" s="7">
        <f t="shared" si="40"/>
        <v>0</v>
      </c>
      <c r="P177" s="7">
        <f t="shared" si="41"/>
        <v>0</v>
      </c>
      <c r="Q177" s="10">
        <v>0</v>
      </c>
      <c r="R177" s="7">
        <f>SUM(Q177/4/120)</f>
        <v>0</v>
      </c>
      <c r="S177" s="7">
        <f t="shared" si="42"/>
        <v>0</v>
      </c>
      <c r="T177" s="10">
        <v>0</v>
      </c>
      <c r="U177" s="7">
        <f t="shared" si="32"/>
        <v>0</v>
      </c>
      <c r="V177" s="12">
        <f t="shared" si="43"/>
        <v>0</v>
      </c>
      <c r="W177" s="12">
        <f t="shared" si="33"/>
        <v>0</v>
      </c>
      <c r="X177" s="12">
        <f t="shared" si="44"/>
        <v>0</v>
      </c>
    </row>
    <row r="178" spans="1:24" ht="15" customHeight="1" x14ac:dyDescent="0.2">
      <c r="A178" s="6" t="s">
        <v>885</v>
      </c>
      <c r="B178" s="3"/>
      <c r="C178" s="8"/>
      <c r="D178" s="4"/>
      <c r="E178" s="3"/>
      <c r="F178" s="8"/>
      <c r="G178" s="8"/>
      <c r="H178" s="3"/>
      <c r="I178" s="8"/>
      <c r="J178" s="8"/>
      <c r="K178" s="3"/>
      <c r="L178" s="8"/>
      <c r="M178" s="8"/>
      <c r="N178" s="3"/>
      <c r="O178" s="8"/>
      <c r="P178" s="8"/>
      <c r="Q178" s="3"/>
      <c r="R178" s="8"/>
      <c r="S178" s="8"/>
      <c r="T178" s="3"/>
      <c r="U178" s="8"/>
    </row>
    <row r="179" spans="1:24" s="12" customFormat="1" ht="15" customHeight="1" x14ac:dyDescent="0.2">
      <c r="A179" s="10"/>
      <c r="B179" s="10"/>
      <c r="C179" s="7"/>
      <c r="D179" s="11" t="s">
        <v>11</v>
      </c>
      <c r="E179" s="10"/>
      <c r="F179" s="7">
        <f t="shared" si="34"/>
        <v>0</v>
      </c>
      <c r="G179" s="7">
        <f t="shared" si="35"/>
        <v>0</v>
      </c>
      <c r="H179" s="10">
        <v>0</v>
      </c>
      <c r="I179" s="7">
        <f t="shared" si="36"/>
        <v>0</v>
      </c>
      <c r="J179" s="7">
        <f t="shared" si="37"/>
        <v>0</v>
      </c>
      <c r="K179" s="10">
        <v>0</v>
      </c>
      <c r="L179" s="7">
        <f t="shared" si="38"/>
        <v>0</v>
      </c>
      <c r="M179" s="7">
        <f t="shared" si="39"/>
        <v>0</v>
      </c>
      <c r="N179" s="10">
        <v>0</v>
      </c>
      <c r="O179" s="7">
        <f t="shared" si="40"/>
        <v>0</v>
      </c>
      <c r="P179" s="7">
        <f t="shared" si="41"/>
        <v>0</v>
      </c>
      <c r="Q179" s="10">
        <v>0</v>
      </c>
      <c r="R179" s="7">
        <f>SUM(Q179/4/120)</f>
        <v>0</v>
      </c>
      <c r="S179" s="7">
        <f t="shared" si="42"/>
        <v>0</v>
      </c>
      <c r="T179" s="10">
        <v>0</v>
      </c>
      <c r="U179" s="7">
        <f t="shared" si="32"/>
        <v>0</v>
      </c>
      <c r="V179" s="12">
        <f t="shared" si="43"/>
        <v>0</v>
      </c>
      <c r="W179" s="12">
        <f t="shared" si="33"/>
        <v>0</v>
      </c>
      <c r="X179" s="12">
        <f t="shared" si="44"/>
        <v>0</v>
      </c>
    </row>
    <row r="180" spans="1:24" ht="15" customHeight="1" x14ac:dyDescent="0.2">
      <c r="A180" s="6" t="s">
        <v>886</v>
      </c>
      <c r="B180" s="3"/>
      <c r="C180" s="8"/>
      <c r="D180" s="4"/>
      <c r="E180" s="3"/>
      <c r="F180" s="8"/>
      <c r="G180" s="8"/>
      <c r="H180" s="3"/>
      <c r="I180" s="8"/>
      <c r="J180" s="8"/>
      <c r="K180" s="3"/>
      <c r="L180" s="8"/>
      <c r="M180" s="8"/>
      <c r="N180" s="3"/>
      <c r="O180" s="8"/>
      <c r="P180" s="8"/>
      <c r="Q180" s="3"/>
      <c r="R180" s="8"/>
      <c r="S180" s="8"/>
      <c r="T180" s="3"/>
      <c r="U180" s="8"/>
    </row>
    <row r="181" spans="1:24" s="12" customFormat="1" ht="15" customHeight="1" x14ac:dyDescent="0.2">
      <c r="A181" s="10"/>
      <c r="B181" s="10"/>
      <c r="C181" s="7"/>
      <c r="D181" s="11" t="s">
        <v>11</v>
      </c>
      <c r="E181" s="10"/>
      <c r="F181" s="7">
        <f t="shared" si="34"/>
        <v>0</v>
      </c>
      <c r="G181" s="7">
        <f t="shared" si="35"/>
        <v>0</v>
      </c>
      <c r="H181" s="10">
        <v>0</v>
      </c>
      <c r="I181" s="7">
        <f t="shared" si="36"/>
        <v>0</v>
      </c>
      <c r="J181" s="7">
        <f t="shared" si="37"/>
        <v>0</v>
      </c>
      <c r="K181" s="10">
        <v>0</v>
      </c>
      <c r="L181" s="7">
        <f t="shared" si="38"/>
        <v>0</v>
      </c>
      <c r="M181" s="7">
        <f t="shared" si="39"/>
        <v>0</v>
      </c>
      <c r="N181" s="10">
        <v>0</v>
      </c>
      <c r="O181" s="7">
        <f t="shared" si="40"/>
        <v>0</v>
      </c>
      <c r="P181" s="7">
        <f t="shared" si="41"/>
        <v>0</v>
      </c>
      <c r="Q181" s="10">
        <v>0</v>
      </c>
      <c r="R181" s="7">
        <f>SUM(Q181/4/120)</f>
        <v>0</v>
      </c>
      <c r="S181" s="7">
        <f t="shared" si="42"/>
        <v>0</v>
      </c>
      <c r="T181" s="10">
        <v>0</v>
      </c>
      <c r="U181" s="7">
        <f t="shared" si="32"/>
        <v>0</v>
      </c>
      <c r="V181" s="12">
        <f t="shared" si="43"/>
        <v>0</v>
      </c>
      <c r="W181" s="12">
        <f t="shared" si="33"/>
        <v>0</v>
      </c>
      <c r="X181" s="12">
        <f t="shared" si="44"/>
        <v>0</v>
      </c>
    </row>
    <row r="182" spans="1:24" ht="15" customHeight="1" x14ac:dyDescent="0.2">
      <c r="A182" s="6" t="s">
        <v>887</v>
      </c>
      <c r="B182" s="3"/>
      <c r="C182" s="8"/>
      <c r="D182" s="4"/>
      <c r="E182" s="3"/>
      <c r="F182" s="8"/>
      <c r="G182" s="8"/>
      <c r="H182" s="3"/>
      <c r="I182" s="8"/>
      <c r="J182" s="8"/>
      <c r="K182" s="3"/>
      <c r="L182" s="8"/>
      <c r="M182" s="8"/>
      <c r="N182" s="3"/>
      <c r="O182" s="8"/>
      <c r="P182" s="8"/>
      <c r="Q182" s="3"/>
      <c r="R182" s="8"/>
      <c r="S182" s="8"/>
      <c r="T182" s="3"/>
      <c r="U182" s="8"/>
    </row>
    <row r="183" spans="1:24" s="12" customFormat="1" ht="15" customHeight="1" x14ac:dyDescent="0.2">
      <c r="A183" s="10"/>
      <c r="B183" s="10"/>
      <c r="C183" s="7"/>
      <c r="D183" s="11" t="s">
        <v>11</v>
      </c>
      <c r="E183" s="10"/>
      <c r="F183" s="7">
        <f t="shared" si="34"/>
        <v>0</v>
      </c>
      <c r="G183" s="7">
        <f t="shared" si="35"/>
        <v>0</v>
      </c>
      <c r="H183" s="10">
        <v>0</v>
      </c>
      <c r="I183" s="7">
        <f t="shared" si="36"/>
        <v>0</v>
      </c>
      <c r="J183" s="7">
        <f t="shared" si="37"/>
        <v>0</v>
      </c>
      <c r="K183" s="10">
        <v>0</v>
      </c>
      <c r="L183" s="7">
        <f t="shared" si="38"/>
        <v>0</v>
      </c>
      <c r="M183" s="7">
        <f t="shared" si="39"/>
        <v>0</v>
      </c>
      <c r="N183" s="10">
        <v>0</v>
      </c>
      <c r="O183" s="7">
        <f t="shared" si="40"/>
        <v>0</v>
      </c>
      <c r="P183" s="7">
        <f t="shared" si="41"/>
        <v>0</v>
      </c>
      <c r="Q183" s="10">
        <v>0</v>
      </c>
      <c r="R183" s="7">
        <f>SUM(Q183/4/120)</f>
        <v>0</v>
      </c>
      <c r="S183" s="7">
        <f t="shared" si="42"/>
        <v>0</v>
      </c>
      <c r="T183" s="10">
        <v>0</v>
      </c>
      <c r="U183" s="7">
        <f t="shared" si="32"/>
        <v>0</v>
      </c>
      <c r="V183" s="12">
        <f t="shared" si="43"/>
        <v>0</v>
      </c>
      <c r="W183" s="12">
        <f t="shared" si="33"/>
        <v>0</v>
      </c>
      <c r="X183" s="12">
        <f t="shared" si="44"/>
        <v>0</v>
      </c>
    </row>
    <row r="184" spans="1:24" ht="15" customHeight="1" x14ac:dyDescent="0.2">
      <c r="A184" s="6" t="s">
        <v>888</v>
      </c>
      <c r="B184" s="3"/>
      <c r="C184" s="8"/>
      <c r="D184" s="4"/>
      <c r="E184" s="3"/>
      <c r="F184" s="8"/>
      <c r="G184" s="8"/>
      <c r="H184" s="3"/>
      <c r="I184" s="8"/>
      <c r="J184" s="8"/>
      <c r="K184" s="3"/>
      <c r="L184" s="8"/>
      <c r="M184" s="8"/>
      <c r="N184" s="3"/>
      <c r="O184" s="8"/>
      <c r="P184" s="8"/>
      <c r="Q184" s="3"/>
      <c r="R184" s="8"/>
      <c r="S184" s="8"/>
      <c r="T184" s="3"/>
      <c r="U184" s="8"/>
    </row>
    <row r="185" spans="1:24" ht="15" customHeight="1" x14ac:dyDescent="0.15">
      <c r="A185" s="7" t="s">
        <v>206</v>
      </c>
      <c r="B185" s="8">
        <v>100</v>
      </c>
      <c r="C185" s="8">
        <f t="shared" si="31"/>
        <v>0.1388888888888889</v>
      </c>
      <c r="D185" s="9" t="s">
        <v>324</v>
      </c>
      <c r="E185" s="8">
        <v>542</v>
      </c>
      <c r="F185" s="8">
        <f t="shared" si="34"/>
        <v>1.1291666666666667</v>
      </c>
      <c r="G185" s="8">
        <f t="shared" si="35"/>
        <v>0.56458333333333333</v>
      </c>
      <c r="H185" s="8">
        <v>32</v>
      </c>
      <c r="I185" s="8">
        <f t="shared" si="36"/>
        <v>6.6666666666666666E-2</v>
      </c>
      <c r="J185" s="8">
        <f t="shared" si="37"/>
        <v>3.3333333333333333E-2</v>
      </c>
      <c r="K185" s="8">
        <v>9.1</v>
      </c>
      <c r="L185" s="8">
        <f t="shared" si="38"/>
        <v>1.8958333333333334E-2</v>
      </c>
      <c r="M185" s="8">
        <f t="shared" si="39"/>
        <v>9.479166666666667E-3</v>
      </c>
      <c r="N185" s="8">
        <v>42</v>
      </c>
      <c r="O185" s="8">
        <f t="shared" si="40"/>
        <v>8.7499999999999994E-2</v>
      </c>
      <c r="P185" s="8">
        <f t="shared" si="41"/>
        <v>4.3749999999999997E-2</v>
      </c>
      <c r="Q185" s="8">
        <v>0.27100000000000002</v>
      </c>
      <c r="R185" s="8">
        <f>SUM(Q185/4/120)</f>
        <v>5.6458333333333339E-4</v>
      </c>
      <c r="S185" s="8">
        <f t="shared" si="42"/>
        <v>2.8229166666666669E-4</v>
      </c>
      <c r="T185" s="8">
        <v>1720</v>
      </c>
      <c r="U185" s="8">
        <f t="shared" si="32"/>
        <v>1.72</v>
      </c>
      <c r="V185" s="5">
        <f t="shared" si="43"/>
        <v>3.5833333333333335</v>
      </c>
      <c r="W185" s="5">
        <f t="shared" si="33"/>
        <v>3.5833333333333333E-3</v>
      </c>
      <c r="X185" s="5">
        <f t="shared" si="44"/>
        <v>1.7916666666666667E-3</v>
      </c>
    </row>
    <row r="186" spans="1:24" s="12" customFormat="1" ht="15" customHeight="1" x14ac:dyDescent="0.2">
      <c r="A186" s="10"/>
      <c r="B186" s="10"/>
      <c r="C186" s="7"/>
      <c r="D186" s="11" t="s">
        <v>11</v>
      </c>
      <c r="E186" s="7">
        <v>542</v>
      </c>
      <c r="F186" s="7">
        <f t="shared" si="34"/>
        <v>1.1291666666666667</v>
      </c>
      <c r="G186" s="7">
        <f t="shared" si="35"/>
        <v>0.56458333333333333</v>
      </c>
      <c r="H186" s="7">
        <v>32</v>
      </c>
      <c r="I186" s="7">
        <f t="shared" si="36"/>
        <v>6.6666666666666666E-2</v>
      </c>
      <c r="J186" s="7">
        <f t="shared" si="37"/>
        <v>3.3333333333333333E-2</v>
      </c>
      <c r="K186" s="7">
        <v>9.1</v>
      </c>
      <c r="L186" s="7">
        <f t="shared" si="38"/>
        <v>1.8958333333333334E-2</v>
      </c>
      <c r="M186" s="7">
        <f t="shared" si="39"/>
        <v>9.479166666666667E-3</v>
      </c>
      <c r="N186" s="7">
        <v>42</v>
      </c>
      <c r="O186" s="7">
        <f t="shared" si="40"/>
        <v>8.7499999999999994E-2</v>
      </c>
      <c r="P186" s="7">
        <f t="shared" si="41"/>
        <v>4.3749999999999997E-2</v>
      </c>
      <c r="Q186" s="7">
        <v>0.27100000000000002</v>
      </c>
      <c r="R186" s="7">
        <f>SUM(Q186/4/120)</f>
        <v>5.6458333333333339E-4</v>
      </c>
      <c r="S186" s="7">
        <f t="shared" si="42"/>
        <v>2.8229166666666669E-4</v>
      </c>
      <c r="T186" s="7">
        <v>1720</v>
      </c>
      <c r="U186" s="7">
        <f t="shared" si="32"/>
        <v>1.72</v>
      </c>
      <c r="V186" s="12">
        <f t="shared" si="43"/>
        <v>3.5833333333333335</v>
      </c>
      <c r="W186" s="12">
        <f t="shared" si="33"/>
        <v>3.5833333333333333E-3</v>
      </c>
      <c r="X186" s="12">
        <f t="shared" si="44"/>
        <v>1.7916666666666667E-3</v>
      </c>
    </row>
    <row r="187" spans="1:24" ht="15" customHeight="1" x14ac:dyDescent="0.2">
      <c r="A187" s="6" t="s">
        <v>889</v>
      </c>
      <c r="B187" s="3"/>
      <c r="C187" s="8"/>
      <c r="D187" s="4"/>
      <c r="E187" s="3"/>
      <c r="F187" s="8"/>
      <c r="G187" s="8"/>
      <c r="H187" s="3"/>
      <c r="I187" s="8"/>
      <c r="J187" s="8"/>
      <c r="K187" s="3"/>
      <c r="L187" s="8"/>
      <c r="M187" s="8"/>
      <c r="N187" s="3"/>
      <c r="O187" s="8"/>
      <c r="P187" s="8"/>
      <c r="Q187" s="3"/>
      <c r="R187" s="8"/>
      <c r="S187" s="8"/>
      <c r="T187" s="3"/>
      <c r="U187" s="8"/>
    </row>
    <row r="188" spans="1:24" s="12" customFormat="1" ht="15" customHeight="1" x14ac:dyDescent="0.2">
      <c r="A188" s="10"/>
      <c r="B188" s="10"/>
      <c r="C188" s="7"/>
      <c r="D188" s="11" t="s">
        <v>11</v>
      </c>
      <c r="E188" s="10"/>
      <c r="F188" s="7">
        <f t="shared" si="34"/>
        <v>0</v>
      </c>
      <c r="G188" s="7">
        <f t="shared" si="35"/>
        <v>0</v>
      </c>
      <c r="H188" s="10"/>
      <c r="I188" s="7">
        <f t="shared" si="36"/>
        <v>0</v>
      </c>
      <c r="J188" s="7">
        <f t="shared" si="37"/>
        <v>0</v>
      </c>
      <c r="K188" s="10"/>
      <c r="L188" s="7">
        <f t="shared" si="38"/>
        <v>0</v>
      </c>
      <c r="M188" s="7">
        <f t="shared" si="39"/>
        <v>0</v>
      </c>
      <c r="N188" s="10"/>
      <c r="O188" s="7">
        <f t="shared" si="40"/>
        <v>0</v>
      </c>
      <c r="P188" s="7">
        <f t="shared" si="41"/>
        <v>0</v>
      </c>
      <c r="Q188" s="10"/>
      <c r="R188" s="7">
        <f>SUM(Q188/4/120)</f>
        <v>0</v>
      </c>
      <c r="S188" s="7">
        <f t="shared" si="42"/>
        <v>0</v>
      </c>
      <c r="T188" s="10"/>
      <c r="U188" s="7">
        <f t="shared" si="32"/>
        <v>0</v>
      </c>
      <c r="V188" s="12">
        <f t="shared" si="43"/>
        <v>0</v>
      </c>
      <c r="W188" s="12">
        <f t="shared" si="33"/>
        <v>0</v>
      </c>
      <c r="X188" s="12">
        <f t="shared" si="44"/>
        <v>0</v>
      </c>
    </row>
    <row r="189" spans="1:24" ht="15" customHeight="1" x14ac:dyDescent="0.2">
      <c r="A189" s="6" t="s">
        <v>125</v>
      </c>
      <c r="B189" s="3"/>
      <c r="C189" s="8"/>
      <c r="D189" s="4"/>
      <c r="E189" s="3"/>
      <c r="F189" s="8"/>
      <c r="G189" s="8"/>
      <c r="H189" s="3"/>
      <c r="I189" s="8"/>
      <c r="J189" s="8"/>
      <c r="K189" s="3"/>
      <c r="L189" s="8"/>
      <c r="M189" s="8"/>
      <c r="N189" s="3"/>
      <c r="O189" s="8"/>
      <c r="P189" s="8"/>
      <c r="Q189" s="3"/>
      <c r="R189" s="8"/>
      <c r="S189" s="8"/>
      <c r="T189" s="3"/>
      <c r="U189" s="8"/>
    </row>
    <row r="190" spans="1:24" ht="15" customHeight="1" x14ac:dyDescent="0.15">
      <c r="A190" s="7" t="s">
        <v>126</v>
      </c>
      <c r="B190" s="8">
        <v>1000</v>
      </c>
      <c r="C190" s="8">
        <f t="shared" si="31"/>
        <v>1.3888888888888888</v>
      </c>
      <c r="D190" s="9" t="s">
        <v>288</v>
      </c>
      <c r="E190" s="8">
        <v>2689</v>
      </c>
      <c r="F190" s="8">
        <f t="shared" si="34"/>
        <v>5.6020833333333337</v>
      </c>
      <c r="G190" s="8">
        <f t="shared" si="35"/>
        <v>2.8010416666666669</v>
      </c>
      <c r="H190" s="8">
        <v>360</v>
      </c>
      <c r="I190" s="8">
        <f t="shared" si="36"/>
        <v>0.75</v>
      </c>
      <c r="J190" s="8">
        <f t="shared" si="37"/>
        <v>0.375</v>
      </c>
      <c r="K190" s="8">
        <v>121</v>
      </c>
      <c r="L190" s="8">
        <f t="shared" si="38"/>
        <v>0.25208333333333333</v>
      </c>
      <c r="M190" s="8">
        <f t="shared" si="39"/>
        <v>0.12604166666666666</v>
      </c>
      <c r="N190" s="8">
        <v>85</v>
      </c>
      <c r="O190" s="8">
        <f t="shared" si="40"/>
        <v>0.17708333333333334</v>
      </c>
      <c r="P190" s="8">
        <f t="shared" si="41"/>
        <v>8.8541666666666671E-2</v>
      </c>
      <c r="Q190" s="8">
        <v>1</v>
      </c>
      <c r="R190" s="8">
        <f t="shared" ref="R190:R200" si="47">SUM(Q190/4/120)</f>
        <v>2.0833333333333333E-3</v>
      </c>
      <c r="S190" s="8">
        <f t="shared" si="42"/>
        <v>1.0416666666666667E-3</v>
      </c>
      <c r="T190" s="8">
        <v>0</v>
      </c>
      <c r="U190" s="8">
        <f t="shared" si="32"/>
        <v>0</v>
      </c>
      <c r="V190" s="5">
        <f t="shared" si="43"/>
        <v>0</v>
      </c>
      <c r="W190" s="5">
        <f t="shared" si="33"/>
        <v>0</v>
      </c>
      <c r="X190" s="5">
        <f t="shared" si="44"/>
        <v>0</v>
      </c>
    </row>
    <row r="191" spans="1:24" ht="15" customHeight="1" x14ac:dyDescent="0.15">
      <c r="A191" s="7" t="s">
        <v>127</v>
      </c>
      <c r="B191" s="8">
        <v>35</v>
      </c>
      <c r="C191" s="8">
        <f t="shared" si="31"/>
        <v>4.8611111111111112E-2</v>
      </c>
      <c r="D191" s="9" t="s">
        <v>289</v>
      </c>
      <c r="E191" s="8">
        <v>105</v>
      </c>
      <c r="F191" s="8">
        <f t="shared" si="34"/>
        <v>0.21875</v>
      </c>
      <c r="G191" s="8">
        <f t="shared" si="35"/>
        <v>0.109375</v>
      </c>
      <c r="H191" s="8">
        <v>17</v>
      </c>
      <c r="I191" s="8">
        <f t="shared" si="36"/>
        <v>3.5416666666666666E-2</v>
      </c>
      <c r="J191" s="8">
        <f t="shared" si="37"/>
        <v>1.7708333333333333E-2</v>
      </c>
      <c r="K191" s="8">
        <v>2.7</v>
      </c>
      <c r="L191" s="8">
        <f t="shared" si="38"/>
        <v>5.6250000000000007E-3</v>
      </c>
      <c r="M191" s="8">
        <f t="shared" si="39"/>
        <v>2.8125000000000003E-3</v>
      </c>
      <c r="N191" s="8">
        <v>2.9</v>
      </c>
      <c r="O191" s="8">
        <f t="shared" si="40"/>
        <v>6.0416666666666665E-3</v>
      </c>
      <c r="P191" s="8">
        <f t="shared" si="41"/>
        <v>3.0208333333333333E-3</v>
      </c>
      <c r="Q191" s="8">
        <v>3.3500000000000002E-2</v>
      </c>
      <c r="R191" s="8">
        <f t="shared" si="47"/>
        <v>6.9791666666666665E-5</v>
      </c>
      <c r="S191" s="8">
        <f t="shared" si="42"/>
        <v>3.4895833333333332E-5</v>
      </c>
      <c r="T191" s="8">
        <v>0</v>
      </c>
      <c r="U191" s="8">
        <f t="shared" si="32"/>
        <v>0</v>
      </c>
      <c r="V191" s="5">
        <f t="shared" si="43"/>
        <v>0</v>
      </c>
      <c r="W191" s="5">
        <f t="shared" si="33"/>
        <v>0</v>
      </c>
      <c r="X191" s="5">
        <f t="shared" si="44"/>
        <v>0</v>
      </c>
    </row>
    <row r="192" spans="1:24" ht="15" customHeight="1" x14ac:dyDescent="0.15">
      <c r="A192" s="7" t="s">
        <v>128</v>
      </c>
      <c r="B192" s="8">
        <v>50</v>
      </c>
      <c r="C192" s="8">
        <f t="shared" si="31"/>
        <v>6.9444444444444448E-2</v>
      </c>
      <c r="D192" s="9" t="s">
        <v>385</v>
      </c>
      <c r="E192" s="8">
        <v>20</v>
      </c>
      <c r="F192" s="8">
        <f t="shared" si="34"/>
        <v>4.1666666666666664E-2</v>
      </c>
      <c r="G192" s="8">
        <f t="shared" si="35"/>
        <v>2.0833333333333332E-2</v>
      </c>
      <c r="H192" s="8">
        <v>2.6</v>
      </c>
      <c r="I192" s="8">
        <f t="shared" si="36"/>
        <v>5.4166666666666669E-3</v>
      </c>
      <c r="J192" s="8">
        <f t="shared" si="37"/>
        <v>2.7083333333333334E-3</v>
      </c>
      <c r="K192" s="8">
        <v>1.6</v>
      </c>
      <c r="L192" s="8">
        <f t="shared" si="38"/>
        <v>3.3333333333333335E-3</v>
      </c>
      <c r="M192" s="8">
        <f t="shared" si="39"/>
        <v>1.6666666666666668E-3</v>
      </c>
      <c r="N192" s="8">
        <v>0.4</v>
      </c>
      <c r="O192" s="8">
        <f t="shared" si="40"/>
        <v>8.3333333333333339E-4</v>
      </c>
      <c r="P192" s="8">
        <f t="shared" si="41"/>
        <v>4.1666666666666669E-4</v>
      </c>
      <c r="Q192" s="8">
        <v>4.7699999999999999E-2</v>
      </c>
      <c r="R192" s="8">
        <f t="shared" si="47"/>
        <v>9.9375000000000003E-5</v>
      </c>
      <c r="S192" s="8">
        <f t="shared" si="42"/>
        <v>4.9687500000000002E-5</v>
      </c>
      <c r="T192" s="8">
        <v>0</v>
      </c>
      <c r="U192" s="8">
        <f t="shared" si="32"/>
        <v>0</v>
      </c>
      <c r="V192" s="5">
        <f t="shared" si="43"/>
        <v>0</v>
      </c>
      <c r="W192" s="5">
        <f t="shared" si="33"/>
        <v>0</v>
      </c>
      <c r="X192" s="5">
        <f t="shared" si="44"/>
        <v>0</v>
      </c>
    </row>
    <row r="193" spans="1:24" ht="15" customHeight="1" x14ac:dyDescent="0.15">
      <c r="A193" s="7" t="s">
        <v>130</v>
      </c>
      <c r="B193" s="8">
        <v>15</v>
      </c>
      <c r="C193" s="8">
        <f t="shared" si="31"/>
        <v>2.0833333333333332E-2</v>
      </c>
      <c r="D193" s="9" t="s">
        <v>291</v>
      </c>
      <c r="E193" s="8">
        <v>14.2</v>
      </c>
      <c r="F193" s="8">
        <f t="shared" si="34"/>
        <v>2.9583333333333333E-2</v>
      </c>
      <c r="G193" s="8">
        <f t="shared" si="35"/>
        <v>1.4791666666666667E-2</v>
      </c>
      <c r="H193" s="8">
        <v>2.2999999999999998</v>
      </c>
      <c r="I193" s="8">
        <f t="shared" si="36"/>
        <v>4.7916666666666663E-3</v>
      </c>
      <c r="J193" s="8">
        <f t="shared" si="37"/>
        <v>2.3958333333333331E-3</v>
      </c>
      <c r="K193" s="8">
        <v>0.45</v>
      </c>
      <c r="L193" s="8">
        <f t="shared" si="38"/>
        <v>9.3750000000000007E-4</v>
      </c>
      <c r="M193" s="8">
        <f t="shared" si="39"/>
        <v>4.6875000000000004E-4</v>
      </c>
      <c r="N193" s="8">
        <v>0.375</v>
      </c>
      <c r="O193" s="8">
        <f t="shared" si="40"/>
        <v>7.8125000000000004E-4</v>
      </c>
      <c r="P193" s="8">
        <f t="shared" si="41"/>
        <v>3.9062500000000002E-4</v>
      </c>
      <c r="Q193" s="8">
        <v>1.43E-2</v>
      </c>
      <c r="R193" s="8">
        <f t="shared" si="47"/>
        <v>2.9791666666666668E-5</v>
      </c>
      <c r="S193" s="8">
        <f t="shared" si="42"/>
        <v>1.4895833333333334E-5</v>
      </c>
      <c r="T193" s="8">
        <v>0</v>
      </c>
      <c r="U193" s="8">
        <f t="shared" si="32"/>
        <v>0</v>
      </c>
      <c r="V193" s="5">
        <f t="shared" si="43"/>
        <v>0</v>
      </c>
      <c r="W193" s="5">
        <f t="shared" si="33"/>
        <v>0</v>
      </c>
      <c r="X193" s="5">
        <f t="shared" si="44"/>
        <v>0</v>
      </c>
    </row>
    <row r="194" spans="1:24" ht="15" customHeight="1" x14ac:dyDescent="0.15">
      <c r="A194" s="7" t="s">
        <v>132</v>
      </c>
      <c r="B194" s="8">
        <v>15</v>
      </c>
      <c r="C194" s="8">
        <f t="shared" si="31"/>
        <v>2.0833333333333332E-2</v>
      </c>
      <c r="D194" s="9" t="s">
        <v>291</v>
      </c>
      <c r="E194" s="8">
        <v>7.3</v>
      </c>
      <c r="F194" s="8">
        <f t="shared" si="34"/>
        <v>1.5208333333333332E-2</v>
      </c>
      <c r="G194" s="8">
        <f t="shared" si="35"/>
        <v>7.6041666666666662E-3</v>
      </c>
      <c r="H194" s="8">
        <v>0.94499999999999995</v>
      </c>
      <c r="I194" s="8">
        <f t="shared" si="36"/>
        <v>1.96875E-3</v>
      </c>
      <c r="J194" s="8">
        <f t="shared" si="37"/>
        <v>9.8437500000000001E-4</v>
      </c>
      <c r="K194" s="8">
        <v>0.51</v>
      </c>
      <c r="L194" s="8">
        <f t="shared" si="38"/>
        <v>1.0625000000000001E-3</v>
      </c>
      <c r="M194" s="8">
        <f t="shared" si="39"/>
        <v>5.3125000000000004E-4</v>
      </c>
      <c r="N194" s="8">
        <v>0.16500000000000001</v>
      </c>
      <c r="O194" s="8">
        <f t="shared" si="40"/>
        <v>3.4375000000000003E-4</v>
      </c>
      <c r="P194" s="8">
        <f t="shared" si="41"/>
        <v>1.7187500000000002E-4</v>
      </c>
      <c r="Q194" s="8">
        <v>1.43E-2</v>
      </c>
      <c r="R194" s="8">
        <f t="shared" si="47"/>
        <v>2.9791666666666668E-5</v>
      </c>
      <c r="S194" s="8">
        <f t="shared" si="42"/>
        <v>1.4895833333333334E-5</v>
      </c>
      <c r="T194" s="8">
        <v>0</v>
      </c>
      <c r="U194" s="8">
        <f t="shared" si="32"/>
        <v>0</v>
      </c>
      <c r="V194" s="5">
        <f t="shared" si="43"/>
        <v>0</v>
      </c>
      <c r="W194" s="5">
        <f t="shared" si="33"/>
        <v>0</v>
      </c>
      <c r="X194" s="5">
        <f t="shared" si="44"/>
        <v>0</v>
      </c>
    </row>
    <row r="195" spans="1:24" ht="15" customHeight="1" x14ac:dyDescent="0.15">
      <c r="A195" s="7" t="s">
        <v>133</v>
      </c>
      <c r="B195" s="8">
        <v>15</v>
      </c>
      <c r="C195" s="8">
        <f t="shared" si="31"/>
        <v>2.0833333333333332E-2</v>
      </c>
      <c r="D195" s="9" t="s">
        <v>291</v>
      </c>
      <c r="E195" s="8">
        <v>17.899999999999999</v>
      </c>
      <c r="F195" s="8">
        <f t="shared" si="34"/>
        <v>3.729166666666666E-2</v>
      </c>
      <c r="G195" s="8">
        <f t="shared" si="35"/>
        <v>1.864583333333333E-2</v>
      </c>
      <c r="H195" s="8">
        <v>2.2999999999999998</v>
      </c>
      <c r="I195" s="8">
        <f t="shared" si="36"/>
        <v>4.7916666666666663E-3</v>
      </c>
      <c r="J195" s="8">
        <f t="shared" si="37"/>
        <v>2.3958333333333331E-3</v>
      </c>
      <c r="K195" s="8">
        <v>0.58499999999999996</v>
      </c>
      <c r="L195" s="8">
        <f t="shared" si="38"/>
        <v>1.21875E-3</v>
      </c>
      <c r="M195" s="8">
        <f t="shared" si="39"/>
        <v>6.09375E-4</v>
      </c>
      <c r="N195" s="8">
        <v>0.69</v>
      </c>
      <c r="O195" s="8">
        <f t="shared" si="40"/>
        <v>1.4375E-3</v>
      </c>
      <c r="P195" s="8">
        <f t="shared" si="41"/>
        <v>7.1874999999999999E-4</v>
      </c>
      <c r="Q195" s="8">
        <v>1.43E-2</v>
      </c>
      <c r="R195" s="8">
        <f t="shared" si="47"/>
        <v>2.9791666666666668E-5</v>
      </c>
      <c r="S195" s="8">
        <f t="shared" si="42"/>
        <v>1.4895833333333334E-5</v>
      </c>
      <c r="T195" s="8">
        <v>0</v>
      </c>
      <c r="U195" s="8">
        <f t="shared" si="32"/>
        <v>0</v>
      </c>
      <c r="V195" s="5">
        <f t="shared" si="43"/>
        <v>0</v>
      </c>
      <c r="W195" s="5">
        <f t="shared" si="33"/>
        <v>0</v>
      </c>
      <c r="X195" s="5">
        <f t="shared" si="44"/>
        <v>0</v>
      </c>
    </row>
    <row r="196" spans="1:24" ht="15" customHeight="1" x14ac:dyDescent="0.15">
      <c r="A196" s="7" t="s">
        <v>134</v>
      </c>
      <c r="B196" s="8">
        <v>15</v>
      </c>
      <c r="C196" s="8">
        <f t="shared" si="31"/>
        <v>2.0833333333333332E-2</v>
      </c>
      <c r="D196" s="9" t="s">
        <v>386</v>
      </c>
      <c r="E196" s="8">
        <v>14.9</v>
      </c>
      <c r="F196" s="8">
        <f t="shared" si="34"/>
        <v>3.1041666666666669E-2</v>
      </c>
      <c r="G196" s="8">
        <f t="shared" si="35"/>
        <v>1.5520833333333334E-2</v>
      </c>
      <c r="H196" s="8">
        <v>2</v>
      </c>
      <c r="I196" s="8">
        <f t="shared" si="36"/>
        <v>4.1666666666666666E-3</v>
      </c>
      <c r="J196" s="8">
        <f t="shared" si="37"/>
        <v>2.0833333333333333E-3</v>
      </c>
      <c r="K196" s="8">
        <v>0.21</v>
      </c>
      <c r="L196" s="8">
        <f t="shared" si="38"/>
        <v>4.3750000000000001E-4</v>
      </c>
      <c r="M196" s="8">
        <f t="shared" si="39"/>
        <v>2.1875E-4</v>
      </c>
      <c r="N196" s="8">
        <v>0.66</v>
      </c>
      <c r="O196" s="8">
        <f t="shared" si="40"/>
        <v>1.3750000000000001E-3</v>
      </c>
      <c r="P196" s="8">
        <f t="shared" si="41"/>
        <v>6.8750000000000007E-4</v>
      </c>
      <c r="Q196" s="8">
        <v>1.43E-2</v>
      </c>
      <c r="R196" s="8">
        <f t="shared" si="47"/>
        <v>2.9791666666666668E-5</v>
      </c>
      <c r="S196" s="8">
        <f t="shared" si="42"/>
        <v>1.4895833333333334E-5</v>
      </c>
      <c r="T196" s="8">
        <v>0</v>
      </c>
      <c r="U196" s="8">
        <f t="shared" si="32"/>
        <v>0</v>
      </c>
      <c r="V196" s="5">
        <f t="shared" si="43"/>
        <v>0</v>
      </c>
      <c r="W196" s="5">
        <f t="shared" si="33"/>
        <v>0</v>
      </c>
      <c r="X196" s="5">
        <f t="shared" si="44"/>
        <v>0</v>
      </c>
    </row>
    <row r="197" spans="1:24" ht="15" customHeight="1" x14ac:dyDescent="0.15">
      <c r="A197" s="7" t="s">
        <v>135</v>
      </c>
      <c r="B197" s="8">
        <v>25</v>
      </c>
      <c r="C197" s="8">
        <f t="shared" si="31"/>
        <v>3.4722222222222224E-2</v>
      </c>
      <c r="D197" s="9" t="s">
        <v>137</v>
      </c>
      <c r="E197" s="8">
        <v>8.6</v>
      </c>
      <c r="F197" s="8">
        <f t="shared" si="34"/>
        <v>1.7916666666666668E-2</v>
      </c>
      <c r="G197" s="8">
        <f t="shared" si="35"/>
        <v>8.9583333333333338E-3</v>
      </c>
      <c r="H197" s="8">
        <v>0.66500000000000004</v>
      </c>
      <c r="I197" s="8">
        <f t="shared" si="36"/>
        <v>1.3854166666666667E-3</v>
      </c>
      <c r="J197" s="8">
        <f t="shared" si="37"/>
        <v>6.9270833333333337E-4</v>
      </c>
      <c r="K197" s="8">
        <v>0.75</v>
      </c>
      <c r="L197" s="8">
        <f t="shared" si="38"/>
        <v>1.5625000000000001E-3</v>
      </c>
      <c r="M197" s="8">
        <f t="shared" si="39"/>
        <v>7.8125000000000004E-4</v>
      </c>
      <c r="N197" s="8">
        <v>0.32500000000000001</v>
      </c>
      <c r="O197" s="8">
        <f t="shared" si="40"/>
        <v>6.7708333333333336E-4</v>
      </c>
      <c r="P197" s="8">
        <f t="shared" si="41"/>
        <v>3.3854166666666668E-4</v>
      </c>
      <c r="Q197" s="8">
        <v>2.3800000000000002E-2</v>
      </c>
      <c r="R197" s="8">
        <f t="shared" si="47"/>
        <v>4.9583333333333337E-5</v>
      </c>
      <c r="S197" s="8">
        <f t="shared" si="42"/>
        <v>2.4791666666666668E-5</v>
      </c>
      <c r="T197" s="8">
        <v>0</v>
      </c>
      <c r="U197" s="8">
        <f t="shared" si="32"/>
        <v>0</v>
      </c>
      <c r="V197" s="5">
        <f t="shared" si="43"/>
        <v>0</v>
      </c>
      <c r="W197" s="5">
        <f t="shared" si="33"/>
        <v>0</v>
      </c>
      <c r="X197" s="5">
        <f t="shared" si="44"/>
        <v>0</v>
      </c>
    </row>
    <row r="198" spans="1:24" ht="15" customHeight="1" x14ac:dyDescent="0.15">
      <c r="A198" s="7" t="s">
        <v>138</v>
      </c>
      <c r="B198" s="8">
        <v>15</v>
      </c>
      <c r="C198" s="8">
        <f t="shared" ref="C198:C217" si="48">SUM(B198/6/120)</f>
        <v>2.0833333333333332E-2</v>
      </c>
      <c r="D198" s="9" t="s">
        <v>291</v>
      </c>
      <c r="E198" s="8">
        <v>3.8</v>
      </c>
      <c r="F198" s="8">
        <f t="shared" si="34"/>
        <v>7.9166666666666656E-3</v>
      </c>
      <c r="G198" s="8">
        <f t="shared" si="35"/>
        <v>3.9583333333333328E-3</v>
      </c>
      <c r="H198" s="8">
        <v>0.13200000000000001</v>
      </c>
      <c r="I198" s="8">
        <f t="shared" si="36"/>
        <v>2.7500000000000002E-4</v>
      </c>
      <c r="J198" s="8">
        <f t="shared" si="37"/>
        <v>1.3750000000000001E-4</v>
      </c>
      <c r="K198" s="8">
        <v>0.55500000000000005</v>
      </c>
      <c r="L198" s="8">
        <f t="shared" si="38"/>
        <v>1.1562500000000002E-3</v>
      </c>
      <c r="M198" s="8">
        <f t="shared" si="39"/>
        <v>5.7812500000000008E-4</v>
      </c>
      <c r="N198" s="8">
        <v>0.12</v>
      </c>
      <c r="O198" s="8">
        <f t="shared" si="40"/>
        <v>2.5000000000000001E-4</v>
      </c>
      <c r="P198" s="8">
        <f t="shared" si="41"/>
        <v>1.25E-4</v>
      </c>
      <c r="Q198" s="8">
        <v>1.43E-2</v>
      </c>
      <c r="R198" s="8">
        <f t="shared" si="47"/>
        <v>2.9791666666666668E-5</v>
      </c>
      <c r="S198" s="8">
        <f t="shared" si="42"/>
        <v>1.4895833333333334E-5</v>
      </c>
      <c r="T198" s="8">
        <v>0</v>
      </c>
      <c r="U198" s="8">
        <f t="shared" ref="U198:U224" si="49">SUM(T198/1000)</f>
        <v>0</v>
      </c>
      <c r="V198" s="5">
        <f t="shared" si="43"/>
        <v>0</v>
      </c>
      <c r="W198" s="5">
        <f t="shared" ref="W198:W224" si="50">SUM(V198/1000)</f>
        <v>0</v>
      </c>
      <c r="X198" s="5">
        <f t="shared" si="44"/>
        <v>0</v>
      </c>
    </row>
    <row r="199" spans="1:24" ht="15" customHeight="1" x14ac:dyDescent="0.15">
      <c r="A199" s="7" t="s">
        <v>140</v>
      </c>
      <c r="B199" s="8">
        <v>15</v>
      </c>
      <c r="C199" s="8">
        <f t="shared" si="48"/>
        <v>2.0833333333333332E-2</v>
      </c>
      <c r="D199" s="9" t="s">
        <v>294</v>
      </c>
      <c r="E199" s="8">
        <v>4.0999999999999996</v>
      </c>
      <c r="F199" s="8">
        <f t="shared" ref="F199:F224" si="51">SUM(E199/4/120)</f>
        <v>8.5416666666666662E-3</v>
      </c>
      <c r="G199" s="8">
        <f t="shared" ref="G199:G224" si="52">SUM(F199/2)</f>
        <v>4.2708333333333331E-3</v>
      </c>
      <c r="H199" s="8">
        <v>0.28499999999999998</v>
      </c>
      <c r="I199" s="8">
        <f t="shared" ref="I199:I224" si="53">SUM(H199/4/120)</f>
        <v>5.9374999999999999E-4</v>
      </c>
      <c r="J199" s="8">
        <f t="shared" ref="J199:J224" si="54">SUM(I199/2)</f>
        <v>2.9687499999999999E-4</v>
      </c>
      <c r="K199" s="8">
        <v>0.495</v>
      </c>
      <c r="L199" s="8">
        <f t="shared" ref="L199:L224" si="55">SUM(K199/4/120)</f>
        <v>1.03125E-3</v>
      </c>
      <c r="M199" s="8">
        <f t="shared" ref="M199:M224" si="56">SUM(L199/2)</f>
        <v>5.1562500000000002E-4</v>
      </c>
      <c r="N199" s="8">
        <v>0.105</v>
      </c>
      <c r="O199" s="8">
        <f t="shared" ref="O199:O224" si="57">SUM(N199/4/120)</f>
        <v>2.1875E-4</v>
      </c>
      <c r="P199" s="8">
        <f t="shared" ref="P199:P224" si="58">SUM(O199/2)</f>
        <v>1.09375E-4</v>
      </c>
      <c r="Q199" s="8">
        <v>1.52E-2</v>
      </c>
      <c r="R199" s="8">
        <f t="shared" si="47"/>
        <v>3.1666666666666666E-5</v>
      </c>
      <c r="S199" s="8">
        <f t="shared" ref="S199:S224" si="59">SUM(R199/2)</f>
        <v>1.5833333333333333E-5</v>
      </c>
      <c r="T199" s="8">
        <v>0</v>
      </c>
      <c r="U199" s="8">
        <f t="shared" si="49"/>
        <v>0</v>
      </c>
      <c r="V199" s="5">
        <f t="shared" ref="V199:V224" si="60">SUM(T199/4/120)</f>
        <v>0</v>
      </c>
      <c r="W199" s="5">
        <f t="shared" si="50"/>
        <v>0</v>
      </c>
      <c r="X199" s="5">
        <f t="shared" ref="X199:X224" si="61">SUM(W199/2)</f>
        <v>0</v>
      </c>
    </row>
    <row r="200" spans="1:24" s="12" customFormat="1" ht="15" customHeight="1" x14ac:dyDescent="0.2">
      <c r="A200" s="10"/>
      <c r="B200" s="10"/>
      <c r="C200" s="7"/>
      <c r="D200" s="11" t="s">
        <v>11</v>
      </c>
      <c r="E200" s="7">
        <v>2885</v>
      </c>
      <c r="F200" s="7">
        <f t="shared" si="51"/>
        <v>6.010416666666667</v>
      </c>
      <c r="G200" s="7">
        <f t="shared" si="52"/>
        <v>3.0052083333333335</v>
      </c>
      <c r="H200" s="7">
        <v>388</v>
      </c>
      <c r="I200" s="7">
        <f t="shared" si="53"/>
        <v>0.80833333333333335</v>
      </c>
      <c r="J200" s="7">
        <f t="shared" si="54"/>
        <v>0.40416666666666667</v>
      </c>
      <c r="K200" s="7">
        <v>129</v>
      </c>
      <c r="L200" s="7">
        <f t="shared" si="55"/>
        <v>0.26874999999999999</v>
      </c>
      <c r="M200" s="7">
        <f t="shared" si="56"/>
        <v>0.13437499999999999</v>
      </c>
      <c r="N200" s="7">
        <v>91</v>
      </c>
      <c r="O200" s="7">
        <f t="shared" si="57"/>
        <v>0.18958333333333333</v>
      </c>
      <c r="P200" s="7">
        <f t="shared" si="58"/>
        <v>9.4791666666666663E-2</v>
      </c>
      <c r="Q200" s="7">
        <v>1.2</v>
      </c>
      <c r="R200" s="7">
        <f t="shared" si="47"/>
        <v>2.5000000000000001E-3</v>
      </c>
      <c r="S200" s="7">
        <f t="shared" si="59"/>
        <v>1.25E-3</v>
      </c>
      <c r="T200" s="7">
        <v>0</v>
      </c>
      <c r="U200" s="7">
        <f t="shared" si="49"/>
        <v>0</v>
      </c>
      <c r="V200" s="12">
        <f t="shared" si="60"/>
        <v>0</v>
      </c>
      <c r="W200" s="12">
        <f t="shared" si="50"/>
        <v>0</v>
      </c>
      <c r="X200" s="12">
        <f t="shared" si="61"/>
        <v>0</v>
      </c>
    </row>
    <row r="201" spans="1:24" ht="15" customHeight="1" x14ac:dyDescent="0.2">
      <c r="A201" s="6" t="s">
        <v>144</v>
      </c>
      <c r="B201" s="3"/>
      <c r="C201" s="8"/>
      <c r="D201" s="4"/>
      <c r="E201" s="3"/>
      <c r="F201" s="8"/>
      <c r="G201" s="8"/>
      <c r="H201" s="3"/>
      <c r="I201" s="8"/>
      <c r="J201" s="8"/>
      <c r="K201" s="3"/>
      <c r="L201" s="8"/>
      <c r="M201" s="8"/>
      <c r="N201" s="3"/>
      <c r="O201" s="8"/>
      <c r="P201" s="8"/>
      <c r="Q201" s="3"/>
      <c r="R201" s="8"/>
      <c r="S201" s="8"/>
      <c r="T201" s="3"/>
      <c r="U201" s="8"/>
    </row>
    <row r="202" spans="1:24" ht="15" customHeight="1" x14ac:dyDescent="0.15">
      <c r="A202" s="7" t="s">
        <v>147</v>
      </c>
      <c r="B202" s="8">
        <v>2000</v>
      </c>
      <c r="C202" s="8">
        <f t="shared" si="48"/>
        <v>2.7777777777777777</v>
      </c>
      <c r="D202" s="9" t="s">
        <v>387</v>
      </c>
      <c r="E202" s="8">
        <v>140</v>
      </c>
      <c r="F202" s="8">
        <f t="shared" si="51"/>
        <v>0.29166666666666669</v>
      </c>
      <c r="G202" s="8">
        <f t="shared" si="52"/>
        <v>0.14583333333333334</v>
      </c>
      <c r="H202" s="8">
        <v>6</v>
      </c>
      <c r="I202" s="8">
        <f t="shared" si="53"/>
        <v>1.2500000000000001E-2</v>
      </c>
      <c r="J202" s="8">
        <f t="shared" si="54"/>
        <v>6.2500000000000003E-3</v>
      </c>
      <c r="K202" s="8">
        <v>20</v>
      </c>
      <c r="L202" s="8">
        <f t="shared" si="55"/>
        <v>4.1666666666666664E-2</v>
      </c>
      <c r="M202" s="8">
        <f t="shared" si="56"/>
        <v>2.0833333333333332E-2</v>
      </c>
      <c r="N202" s="8">
        <v>4</v>
      </c>
      <c r="O202" s="8">
        <f t="shared" si="57"/>
        <v>8.3333333333333332E-3</v>
      </c>
      <c r="P202" s="8">
        <f t="shared" si="58"/>
        <v>4.1666666666666666E-3</v>
      </c>
      <c r="Q202" s="8">
        <v>0.54</v>
      </c>
      <c r="R202" s="8">
        <f>SUM(Q202/4/120)</f>
        <v>1.1250000000000001E-3</v>
      </c>
      <c r="S202" s="8">
        <f t="shared" si="59"/>
        <v>5.6250000000000007E-4</v>
      </c>
      <c r="T202" s="8">
        <v>1224</v>
      </c>
      <c r="U202" s="8">
        <f t="shared" si="49"/>
        <v>1.224</v>
      </c>
      <c r="V202" s="5">
        <f t="shared" si="60"/>
        <v>2.5499999999999998</v>
      </c>
      <c r="W202" s="5">
        <f t="shared" si="50"/>
        <v>2.5499999999999997E-3</v>
      </c>
      <c r="X202" s="5">
        <f t="shared" si="61"/>
        <v>1.2749999999999999E-3</v>
      </c>
    </row>
    <row r="203" spans="1:24" s="12" customFormat="1" ht="15" customHeight="1" x14ac:dyDescent="0.2">
      <c r="A203" s="10"/>
      <c r="B203" s="10"/>
      <c r="C203" s="7"/>
      <c r="D203" s="11" t="s">
        <v>11</v>
      </c>
      <c r="E203" s="7">
        <v>140</v>
      </c>
      <c r="F203" s="7">
        <f t="shared" si="51"/>
        <v>0.29166666666666669</v>
      </c>
      <c r="G203" s="7">
        <f t="shared" si="52"/>
        <v>0.14583333333333334</v>
      </c>
      <c r="H203" s="7">
        <v>6</v>
      </c>
      <c r="I203" s="7">
        <f t="shared" si="53"/>
        <v>1.2500000000000001E-2</v>
      </c>
      <c r="J203" s="7">
        <f t="shared" si="54"/>
        <v>6.2500000000000003E-3</v>
      </c>
      <c r="K203" s="7">
        <v>20</v>
      </c>
      <c r="L203" s="7">
        <f t="shared" si="55"/>
        <v>4.1666666666666664E-2</v>
      </c>
      <c r="M203" s="7">
        <f t="shared" si="56"/>
        <v>2.0833333333333332E-2</v>
      </c>
      <c r="N203" s="7">
        <v>4</v>
      </c>
      <c r="O203" s="7">
        <f t="shared" si="57"/>
        <v>8.3333333333333332E-3</v>
      </c>
      <c r="P203" s="7">
        <f t="shared" si="58"/>
        <v>4.1666666666666666E-3</v>
      </c>
      <c r="Q203" s="7">
        <v>0.54</v>
      </c>
      <c r="R203" s="7">
        <f>SUM(Q203/4/120)</f>
        <v>1.1250000000000001E-3</v>
      </c>
      <c r="S203" s="7">
        <f t="shared" si="59"/>
        <v>5.6250000000000007E-4</v>
      </c>
      <c r="T203" s="7">
        <v>1224</v>
      </c>
      <c r="U203" s="7">
        <f t="shared" si="49"/>
        <v>1.224</v>
      </c>
      <c r="V203" s="12">
        <f t="shared" si="60"/>
        <v>2.5499999999999998</v>
      </c>
      <c r="W203" s="12">
        <f t="shared" si="50"/>
        <v>2.5499999999999997E-3</v>
      </c>
      <c r="X203" s="12">
        <f t="shared" si="61"/>
        <v>1.2749999999999999E-3</v>
      </c>
    </row>
    <row r="204" spans="1:24" ht="15" customHeight="1" x14ac:dyDescent="0.2">
      <c r="A204" s="6" t="s">
        <v>167</v>
      </c>
      <c r="B204" s="3"/>
      <c r="C204" s="8"/>
      <c r="D204" s="4"/>
      <c r="E204" s="3"/>
      <c r="F204" s="8"/>
      <c r="G204" s="8"/>
      <c r="H204" s="3"/>
      <c r="I204" s="8"/>
      <c r="J204" s="8"/>
      <c r="K204" s="3"/>
      <c r="L204" s="8"/>
      <c r="M204" s="8"/>
      <c r="N204" s="3"/>
      <c r="O204" s="8"/>
      <c r="P204" s="8"/>
      <c r="Q204" s="3"/>
      <c r="R204" s="8"/>
      <c r="S204" s="8"/>
      <c r="T204" s="3"/>
      <c r="U204" s="8"/>
    </row>
    <row r="205" spans="1:24" ht="15" customHeight="1" x14ac:dyDescent="0.15">
      <c r="A205" s="7" t="s">
        <v>168</v>
      </c>
      <c r="B205" s="8">
        <v>100</v>
      </c>
      <c r="C205" s="8">
        <f t="shared" si="48"/>
        <v>0.1388888888888889</v>
      </c>
      <c r="D205" s="9" t="s">
        <v>307</v>
      </c>
      <c r="E205" s="8">
        <v>331</v>
      </c>
      <c r="F205" s="8">
        <f t="shared" si="51"/>
        <v>0.68958333333333333</v>
      </c>
      <c r="G205" s="8">
        <f t="shared" si="52"/>
        <v>0.34479166666666666</v>
      </c>
      <c r="H205" s="8">
        <v>31.7</v>
      </c>
      <c r="I205" s="8">
        <f t="shared" si="53"/>
        <v>6.6041666666666665E-2</v>
      </c>
      <c r="J205" s="8">
        <f t="shared" si="54"/>
        <v>3.3020833333333333E-2</v>
      </c>
      <c r="K205" s="8">
        <v>12</v>
      </c>
      <c r="L205" s="8">
        <f t="shared" si="55"/>
        <v>2.5000000000000001E-2</v>
      </c>
      <c r="M205" s="8">
        <f t="shared" si="56"/>
        <v>1.2500000000000001E-2</v>
      </c>
      <c r="N205" s="8">
        <v>17.3</v>
      </c>
      <c r="O205" s="8">
        <f t="shared" si="57"/>
        <v>3.6041666666666666E-2</v>
      </c>
      <c r="P205" s="8">
        <f t="shared" si="58"/>
        <v>1.8020833333333333E-2</v>
      </c>
      <c r="Q205" s="8">
        <v>0.1152</v>
      </c>
      <c r="R205" s="8">
        <f t="shared" ref="R205:R213" si="62">SUM(Q205/4/120)</f>
        <v>2.4000000000000001E-4</v>
      </c>
      <c r="S205" s="8">
        <f t="shared" si="59"/>
        <v>1.2E-4</v>
      </c>
      <c r="T205" s="8">
        <v>28.8</v>
      </c>
      <c r="U205" s="8">
        <f t="shared" si="49"/>
        <v>2.8799999999999999E-2</v>
      </c>
      <c r="V205" s="5">
        <f t="shared" si="60"/>
        <v>6.0000000000000005E-2</v>
      </c>
      <c r="W205" s="5">
        <f t="shared" si="50"/>
        <v>6.0000000000000002E-5</v>
      </c>
      <c r="X205" s="5">
        <f t="shared" si="61"/>
        <v>3.0000000000000001E-5</v>
      </c>
    </row>
    <row r="206" spans="1:24" ht="15" customHeight="1" x14ac:dyDescent="0.15">
      <c r="A206" s="7" t="s">
        <v>169</v>
      </c>
      <c r="B206" s="8">
        <v>100</v>
      </c>
      <c r="C206" s="8">
        <f t="shared" si="48"/>
        <v>0.1388888888888889</v>
      </c>
      <c r="D206" s="9" t="s">
        <v>308</v>
      </c>
      <c r="E206" s="8">
        <v>211</v>
      </c>
      <c r="F206" s="8">
        <f t="shared" si="51"/>
        <v>0.43958333333333333</v>
      </c>
      <c r="G206" s="8">
        <f t="shared" si="52"/>
        <v>0.21979166666666666</v>
      </c>
      <c r="H206" s="8">
        <v>7.2</v>
      </c>
      <c r="I206" s="8">
        <f t="shared" si="53"/>
        <v>1.5000000000000001E-2</v>
      </c>
      <c r="J206" s="8">
        <f t="shared" si="54"/>
        <v>7.5000000000000006E-3</v>
      </c>
      <c r="K206" s="8">
        <v>13.5</v>
      </c>
      <c r="L206" s="8">
        <f t="shared" si="55"/>
        <v>2.8125000000000001E-2</v>
      </c>
      <c r="M206" s="8">
        <f t="shared" si="56"/>
        <v>1.40625E-2</v>
      </c>
      <c r="N206" s="8">
        <v>14.3</v>
      </c>
      <c r="O206" s="8">
        <f t="shared" si="57"/>
        <v>2.9791666666666668E-2</v>
      </c>
      <c r="P206" s="8">
        <f t="shared" si="58"/>
        <v>1.4895833333333334E-2</v>
      </c>
      <c r="Q206" s="8">
        <v>8.2100000000000006E-2</v>
      </c>
      <c r="R206" s="8">
        <f t="shared" si="62"/>
        <v>1.7104166666666667E-4</v>
      </c>
      <c r="S206" s="8">
        <f t="shared" si="59"/>
        <v>8.5520833333333336E-5</v>
      </c>
      <c r="T206" s="8">
        <v>227</v>
      </c>
      <c r="U206" s="8">
        <f t="shared" si="49"/>
        <v>0.22700000000000001</v>
      </c>
      <c r="V206" s="5">
        <f t="shared" si="60"/>
        <v>0.47291666666666665</v>
      </c>
      <c r="W206" s="5">
        <f t="shared" si="50"/>
        <v>4.7291666666666668E-4</v>
      </c>
      <c r="X206" s="5">
        <f t="shared" si="61"/>
        <v>2.3645833333333334E-4</v>
      </c>
    </row>
    <row r="207" spans="1:24" ht="15" customHeight="1" x14ac:dyDescent="0.15">
      <c r="A207" s="7" t="s">
        <v>171</v>
      </c>
      <c r="B207" s="8">
        <v>200</v>
      </c>
      <c r="C207" s="8">
        <f t="shared" si="48"/>
        <v>0.27777777777777779</v>
      </c>
      <c r="D207" s="9" t="s">
        <v>309</v>
      </c>
      <c r="E207" s="8">
        <v>71</v>
      </c>
      <c r="F207" s="8">
        <f t="shared" si="51"/>
        <v>0.14791666666666667</v>
      </c>
      <c r="G207" s="8">
        <f t="shared" si="52"/>
        <v>7.3958333333333334E-2</v>
      </c>
      <c r="H207" s="8">
        <v>4.4000000000000004</v>
      </c>
      <c r="I207" s="8">
        <f t="shared" si="53"/>
        <v>9.1666666666666667E-3</v>
      </c>
      <c r="J207" s="8">
        <f t="shared" si="54"/>
        <v>4.5833333333333334E-3</v>
      </c>
      <c r="K207" s="8">
        <v>8</v>
      </c>
      <c r="L207" s="8">
        <f t="shared" si="55"/>
        <v>1.6666666666666666E-2</v>
      </c>
      <c r="M207" s="8">
        <f t="shared" si="56"/>
        <v>8.3333333333333332E-3</v>
      </c>
      <c r="N207" s="8">
        <v>2.4</v>
      </c>
      <c r="O207" s="8">
        <f t="shared" si="57"/>
        <v>5.0000000000000001E-3</v>
      </c>
      <c r="P207" s="8">
        <f t="shared" si="58"/>
        <v>2.5000000000000001E-3</v>
      </c>
      <c r="Q207" s="8">
        <v>0.20280000000000001</v>
      </c>
      <c r="R207" s="8">
        <f t="shared" si="62"/>
        <v>4.2250000000000002E-4</v>
      </c>
      <c r="S207" s="8">
        <f t="shared" si="59"/>
        <v>2.1125000000000001E-4</v>
      </c>
      <c r="T207" s="8">
        <v>0</v>
      </c>
      <c r="U207" s="8">
        <f t="shared" si="49"/>
        <v>0</v>
      </c>
      <c r="V207" s="5">
        <f t="shared" si="60"/>
        <v>0</v>
      </c>
      <c r="W207" s="5">
        <f t="shared" si="50"/>
        <v>0</v>
      </c>
      <c r="X207" s="5">
        <f t="shared" si="61"/>
        <v>0</v>
      </c>
    </row>
    <row r="208" spans="1:24" ht="15" customHeight="1" x14ac:dyDescent="0.15">
      <c r="A208" s="7" t="s">
        <v>172</v>
      </c>
      <c r="B208" s="8">
        <v>1000</v>
      </c>
      <c r="C208" s="8">
        <f t="shared" si="48"/>
        <v>1.3888888888888888</v>
      </c>
      <c r="D208" s="9" t="s">
        <v>310</v>
      </c>
      <c r="E208" s="8">
        <v>3620</v>
      </c>
      <c r="F208" s="8">
        <f t="shared" si="51"/>
        <v>7.541666666666667</v>
      </c>
      <c r="G208" s="8">
        <f t="shared" si="52"/>
        <v>3.7708333333333335</v>
      </c>
      <c r="H208" s="8">
        <v>750</v>
      </c>
      <c r="I208" s="8">
        <f t="shared" si="53"/>
        <v>1.5625</v>
      </c>
      <c r="J208" s="8">
        <f t="shared" si="54"/>
        <v>0.78125</v>
      </c>
      <c r="K208" s="8">
        <v>101</v>
      </c>
      <c r="L208" s="8">
        <f t="shared" si="55"/>
        <v>0.21041666666666667</v>
      </c>
      <c r="M208" s="8">
        <f t="shared" si="56"/>
        <v>0.10520833333333333</v>
      </c>
      <c r="N208" s="8">
        <v>11</v>
      </c>
      <c r="O208" s="8">
        <f t="shared" si="57"/>
        <v>2.2916666666666665E-2</v>
      </c>
      <c r="P208" s="8">
        <f t="shared" si="58"/>
        <v>1.1458333333333333E-2</v>
      </c>
      <c r="Q208" s="8">
        <v>0.69779999999999998</v>
      </c>
      <c r="R208" s="8">
        <f t="shared" si="62"/>
        <v>1.45375E-3</v>
      </c>
      <c r="S208" s="8">
        <f t="shared" si="59"/>
        <v>7.2687499999999998E-4</v>
      </c>
      <c r="T208" s="8">
        <v>0</v>
      </c>
      <c r="U208" s="8">
        <f t="shared" si="49"/>
        <v>0</v>
      </c>
      <c r="V208" s="5">
        <f t="shared" si="60"/>
        <v>0</v>
      </c>
      <c r="W208" s="5">
        <f t="shared" si="50"/>
        <v>0</v>
      </c>
      <c r="X208" s="5">
        <f t="shared" si="61"/>
        <v>0</v>
      </c>
    </row>
    <row r="209" spans="1:24" ht="15" customHeight="1" x14ac:dyDescent="0.15">
      <c r="A209" s="7" t="s">
        <v>173</v>
      </c>
      <c r="B209" s="8">
        <v>500</v>
      </c>
      <c r="C209" s="8">
        <f t="shared" si="48"/>
        <v>0.69444444444444442</v>
      </c>
      <c r="D209" s="9" t="s">
        <v>311</v>
      </c>
      <c r="E209" s="8">
        <v>1068</v>
      </c>
      <c r="F209" s="8">
        <f t="shared" si="51"/>
        <v>2.2250000000000001</v>
      </c>
      <c r="G209" s="8">
        <f t="shared" si="52"/>
        <v>1.1125</v>
      </c>
      <c r="H209" s="8">
        <v>51</v>
      </c>
      <c r="I209" s="8">
        <f t="shared" si="53"/>
        <v>0.10625</v>
      </c>
      <c r="J209" s="8">
        <f t="shared" si="54"/>
        <v>5.3124999999999999E-2</v>
      </c>
      <c r="K209" s="8">
        <v>71</v>
      </c>
      <c r="L209" s="8">
        <f t="shared" si="55"/>
        <v>0.14791666666666667</v>
      </c>
      <c r="M209" s="8">
        <f t="shared" si="56"/>
        <v>7.3958333333333334E-2</v>
      </c>
      <c r="N209" s="8">
        <v>65</v>
      </c>
      <c r="O209" s="8">
        <f t="shared" si="57"/>
        <v>0.13541666666666666</v>
      </c>
      <c r="P209" s="8">
        <f t="shared" si="58"/>
        <v>6.7708333333333329E-2</v>
      </c>
      <c r="Q209" s="8">
        <v>0.57579999999999998</v>
      </c>
      <c r="R209" s="8">
        <f t="shared" si="62"/>
        <v>1.1995833333333333E-3</v>
      </c>
      <c r="S209" s="8">
        <f t="shared" si="59"/>
        <v>5.9979166666666666E-4</v>
      </c>
      <c r="T209" s="8">
        <v>0</v>
      </c>
      <c r="U209" s="8">
        <f t="shared" si="49"/>
        <v>0</v>
      </c>
      <c r="V209" s="5">
        <f t="shared" si="60"/>
        <v>0</v>
      </c>
      <c r="W209" s="5">
        <f t="shared" si="50"/>
        <v>0</v>
      </c>
      <c r="X209" s="5">
        <f t="shared" si="61"/>
        <v>0</v>
      </c>
    </row>
    <row r="210" spans="1:24" ht="15" customHeight="1" x14ac:dyDescent="0.2">
      <c r="A210" s="7" t="s">
        <v>174</v>
      </c>
      <c r="B210" s="8">
        <v>50</v>
      </c>
      <c r="C210" s="8">
        <f t="shared" si="48"/>
        <v>6.9444444444444448E-2</v>
      </c>
      <c r="D210" s="4"/>
      <c r="E210" s="8">
        <v>182</v>
      </c>
      <c r="F210" s="8">
        <f t="shared" si="51"/>
        <v>0.37916666666666665</v>
      </c>
      <c r="G210" s="8">
        <f t="shared" si="52"/>
        <v>0.18958333333333333</v>
      </c>
      <c r="H210" s="8">
        <v>18.8</v>
      </c>
      <c r="I210" s="8">
        <f t="shared" si="53"/>
        <v>3.9166666666666669E-2</v>
      </c>
      <c r="J210" s="8">
        <f t="shared" si="54"/>
        <v>1.9583333333333335E-2</v>
      </c>
      <c r="K210" s="8">
        <v>8.8000000000000007</v>
      </c>
      <c r="L210" s="8">
        <f t="shared" si="55"/>
        <v>1.8333333333333333E-2</v>
      </c>
      <c r="M210" s="8">
        <f t="shared" si="56"/>
        <v>9.1666666666666667E-3</v>
      </c>
      <c r="N210" s="8">
        <v>8</v>
      </c>
      <c r="O210" s="8">
        <f t="shared" si="57"/>
        <v>1.6666666666666666E-2</v>
      </c>
      <c r="P210" s="8">
        <f t="shared" si="58"/>
        <v>8.3333333333333332E-3</v>
      </c>
      <c r="Q210" s="8">
        <v>0</v>
      </c>
      <c r="R210" s="8">
        <f t="shared" si="62"/>
        <v>0</v>
      </c>
      <c r="S210" s="8">
        <f t="shared" si="59"/>
        <v>0</v>
      </c>
      <c r="T210" s="8">
        <v>0</v>
      </c>
      <c r="U210" s="8">
        <f t="shared" si="49"/>
        <v>0</v>
      </c>
      <c r="V210" s="5">
        <f t="shared" si="60"/>
        <v>0</v>
      </c>
      <c r="W210" s="5">
        <f t="shared" si="50"/>
        <v>0</v>
      </c>
      <c r="X210" s="5">
        <f t="shared" si="61"/>
        <v>0</v>
      </c>
    </row>
    <row r="211" spans="1:24" ht="15" customHeight="1" x14ac:dyDescent="0.15">
      <c r="A211" s="7" t="s">
        <v>175</v>
      </c>
      <c r="B211" s="8">
        <v>1000</v>
      </c>
      <c r="C211" s="8">
        <f t="shared" si="48"/>
        <v>1.3888888888888888</v>
      </c>
      <c r="D211" s="9" t="s">
        <v>312</v>
      </c>
      <c r="E211" s="8">
        <v>2421</v>
      </c>
      <c r="F211" s="8">
        <f t="shared" si="51"/>
        <v>5.0437500000000002</v>
      </c>
      <c r="G211" s="8">
        <f t="shared" si="52"/>
        <v>2.5218750000000001</v>
      </c>
      <c r="H211" s="8">
        <v>391</v>
      </c>
      <c r="I211" s="8">
        <f t="shared" si="53"/>
        <v>0.81458333333333333</v>
      </c>
      <c r="J211" s="8">
        <f t="shared" si="54"/>
        <v>0.40729166666666666</v>
      </c>
      <c r="K211" s="8">
        <v>187</v>
      </c>
      <c r="L211" s="8">
        <f t="shared" si="55"/>
        <v>0.38958333333333334</v>
      </c>
      <c r="M211" s="8">
        <f t="shared" si="56"/>
        <v>0.19479166666666667</v>
      </c>
      <c r="N211" s="8">
        <v>12</v>
      </c>
      <c r="O211" s="8">
        <f t="shared" si="57"/>
        <v>2.5000000000000001E-2</v>
      </c>
      <c r="P211" s="8">
        <f t="shared" si="58"/>
        <v>1.2500000000000001E-2</v>
      </c>
      <c r="Q211" s="8">
        <v>0.82099999999999995</v>
      </c>
      <c r="R211" s="8">
        <f t="shared" si="62"/>
        <v>1.7104166666666665E-3</v>
      </c>
      <c r="S211" s="8">
        <f t="shared" si="59"/>
        <v>8.5520833333333325E-4</v>
      </c>
      <c r="T211" s="8">
        <v>2265</v>
      </c>
      <c r="U211" s="8">
        <f t="shared" si="49"/>
        <v>2.2650000000000001</v>
      </c>
      <c r="V211" s="5">
        <f t="shared" si="60"/>
        <v>4.71875</v>
      </c>
      <c r="W211" s="5">
        <f t="shared" si="50"/>
        <v>4.7187499999999999E-3</v>
      </c>
      <c r="X211" s="5">
        <f t="shared" si="61"/>
        <v>2.3593749999999999E-3</v>
      </c>
    </row>
    <row r="212" spans="1:24" ht="15" customHeight="1" x14ac:dyDescent="0.15">
      <c r="A212" s="7" t="s">
        <v>176</v>
      </c>
      <c r="B212" s="8">
        <v>2050</v>
      </c>
      <c r="C212" s="8">
        <f t="shared" si="48"/>
        <v>2.8472222222222223</v>
      </c>
      <c r="D212" s="9" t="s">
        <v>313</v>
      </c>
      <c r="E212" s="8">
        <v>1511</v>
      </c>
      <c r="F212" s="8">
        <f t="shared" si="51"/>
        <v>3.1479166666666667</v>
      </c>
      <c r="G212" s="8">
        <f t="shared" si="52"/>
        <v>1.5739583333333333</v>
      </c>
      <c r="H212" s="8">
        <v>12.3</v>
      </c>
      <c r="I212" s="8">
        <f t="shared" si="53"/>
        <v>2.5625000000000002E-2</v>
      </c>
      <c r="J212" s="8">
        <f t="shared" si="54"/>
        <v>1.2812500000000001E-2</v>
      </c>
      <c r="K212" s="8">
        <v>213</v>
      </c>
      <c r="L212" s="8">
        <f t="shared" si="55"/>
        <v>0.44374999999999998</v>
      </c>
      <c r="M212" s="8">
        <f t="shared" si="56"/>
        <v>0.22187499999999999</v>
      </c>
      <c r="N212" s="8">
        <v>68</v>
      </c>
      <c r="O212" s="8">
        <f t="shared" si="57"/>
        <v>0.14166666666666666</v>
      </c>
      <c r="P212" s="8">
        <f t="shared" si="58"/>
        <v>7.0833333333333331E-2</v>
      </c>
      <c r="Q212" s="8">
        <v>2.4</v>
      </c>
      <c r="R212" s="8">
        <f t="shared" si="62"/>
        <v>5.0000000000000001E-3</v>
      </c>
      <c r="S212" s="8">
        <f t="shared" si="59"/>
        <v>2.5000000000000001E-3</v>
      </c>
      <c r="T212" s="8">
        <v>590</v>
      </c>
      <c r="U212" s="8">
        <f t="shared" si="49"/>
        <v>0.59</v>
      </c>
      <c r="V212" s="5">
        <f t="shared" si="60"/>
        <v>1.2291666666666667</v>
      </c>
      <c r="W212" s="5">
        <f t="shared" si="50"/>
        <v>1.2291666666666668E-3</v>
      </c>
      <c r="X212" s="5">
        <f t="shared" si="61"/>
        <v>6.1458333333333341E-4</v>
      </c>
    </row>
    <row r="213" spans="1:24" s="12" customFormat="1" ht="15" customHeight="1" x14ac:dyDescent="0.2">
      <c r="A213" s="10"/>
      <c r="B213" s="10"/>
      <c r="C213" s="7"/>
      <c r="D213" s="11" t="s">
        <v>11</v>
      </c>
      <c r="E213" s="7">
        <v>9415</v>
      </c>
      <c r="F213" s="7">
        <f t="shared" si="51"/>
        <v>19.614583333333332</v>
      </c>
      <c r="G213" s="7">
        <f t="shared" si="52"/>
        <v>9.8072916666666661</v>
      </c>
      <c r="H213" s="7">
        <v>1267</v>
      </c>
      <c r="I213" s="7">
        <f t="shared" si="53"/>
        <v>2.6395833333333334</v>
      </c>
      <c r="J213" s="7">
        <f t="shared" si="54"/>
        <v>1.3197916666666667</v>
      </c>
      <c r="K213" s="7">
        <v>614</v>
      </c>
      <c r="L213" s="7">
        <f t="shared" si="55"/>
        <v>1.2791666666666666</v>
      </c>
      <c r="M213" s="7">
        <f t="shared" si="56"/>
        <v>0.63958333333333328</v>
      </c>
      <c r="N213" s="7">
        <v>197</v>
      </c>
      <c r="O213" s="7">
        <f t="shared" si="57"/>
        <v>0.41041666666666665</v>
      </c>
      <c r="P213" s="7">
        <f t="shared" si="58"/>
        <v>0.20520833333333333</v>
      </c>
      <c r="Q213" s="7">
        <v>4.9000000000000004</v>
      </c>
      <c r="R213" s="7">
        <f t="shared" si="62"/>
        <v>1.0208333333333335E-2</v>
      </c>
      <c r="S213" s="7">
        <f t="shared" si="59"/>
        <v>5.1041666666666674E-3</v>
      </c>
      <c r="T213" s="7">
        <v>3111</v>
      </c>
      <c r="U213" s="7">
        <f t="shared" si="49"/>
        <v>3.1110000000000002</v>
      </c>
      <c r="V213" s="12">
        <f t="shared" si="60"/>
        <v>6.4812500000000002</v>
      </c>
      <c r="W213" s="12">
        <f t="shared" si="50"/>
        <v>6.48125E-3</v>
      </c>
      <c r="X213" s="12">
        <f t="shared" si="61"/>
        <v>3.240625E-3</v>
      </c>
    </row>
    <row r="214" spans="1:24" ht="15" customHeight="1" x14ac:dyDescent="0.2">
      <c r="A214" s="6" t="s">
        <v>177</v>
      </c>
      <c r="B214" s="3"/>
      <c r="C214" s="8"/>
      <c r="D214" s="4"/>
      <c r="E214" s="3"/>
      <c r="F214" s="8"/>
      <c r="G214" s="8"/>
      <c r="H214" s="3"/>
      <c r="I214" s="8"/>
      <c r="J214" s="8"/>
      <c r="K214" s="3"/>
      <c r="L214" s="8"/>
      <c r="M214" s="8"/>
      <c r="N214" s="3"/>
      <c r="O214" s="8"/>
      <c r="P214" s="8"/>
      <c r="Q214" s="3"/>
      <c r="R214" s="8"/>
      <c r="S214" s="8"/>
      <c r="T214" s="3"/>
      <c r="U214" s="8"/>
    </row>
    <row r="215" spans="1:24" ht="15" customHeight="1" x14ac:dyDescent="0.15">
      <c r="A215" s="7" t="s">
        <v>183</v>
      </c>
      <c r="B215" s="8">
        <v>3000</v>
      </c>
      <c r="C215" s="8">
        <f t="shared" si="48"/>
        <v>4.166666666666667</v>
      </c>
      <c r="D215" s="9" t="s">
        <v>315</v>
      </c>
      <c r="E215" s="8">
        <v>20606</v>
      </c>
      <c r="F215" s="8">
        <f t="shared" si="51"/>
        <v>42.929166666666667</v>
      </c>
      <c r="G215" s="8">
        <f t="shared" si="52"/>
        <v>21.464583333333334</v>
      </c>
      <c r="H215" s="8">
        <v>70</v>
      </c>
      <c r="I215" s="8">
        <f t="shared" si="53"/>
        <v>0.14583333333333334</v>
      </c>
      <c r="J215" s="8">
        <f t="shared" si="54"/>
        <v>7.2916666666666671E-2</v>
      </c>
      <c r="K215" s="8">
        <v>33</v>
      </c>
      <c r="L215" s="8">
        <f t="shared" si="55"/>
        <v>6.8750000000000006E-2</v>
      </c>
      <c r="M215" s="8">
        <f t="shared" si="56"/>
        <v>3.4375000000000003E-2</v>
      </c>
      <c r="N215" s="8">
        <v>2244</v>
      </c>
      <c r="O215" s="8">
        <f t="shared" si="57"/>
        <v>4.6749999999999998</v>
      </c>
      <c r="P215" s="8">
        <f t="shared" si="58"/>
        <v>2.3374999999999999</v>
      </c>
      <c r="Q215" s="8">
        <v>6.1</v>
      </c>
      <c r="R215" s="8">
        <f>SUM(Q215/4/120)</f>
        <v>1.2708333333333332E-2</v>
      </c>
      <c r="S215" s="8">
        <f t="shared" si="59"/>
        <v>6.3541666666666659E-3</v>
      </c>
      <c r="T215" s="8">
        <v>0</v>
      </c>
      <c r="U215" s="8">
        <f t="shared" si="49"/>
        <v>0</v>
      </c>
      <c r="V215" s="5">
        <f t="shared" si="60"/>
        <v>0</v>
      </c>
      <c r="W215" s="5">
        <f t="shared" si="50"/>
        <v>0</v>
      </c>
      <c r="X215" s="5">
        <f t="shared" si="61"/>
        <v>0</v>
      </c>
    </row>
    <row r="216" spans="1:24" ht="15" customHeight="1" x14ac:dyDescent="0.15">
      <c r="A216" s="7" t="s">
        <v>184</v>
      </c>
      <c r="B216" s="8">
        <v>3000</v>
      </c>
      <c r="C216" s="8">
        <f t="shared" si="48"/>
        <v>4.166666666666667</v>
      </c>
      <c r="D216" s="9" t="s">
        <v>316</v>
      </c>
      <c r="E216" s="8">
        <v>3553</v>
      </c>
      <c r="F216" s="8">
        <f t="shared" si="51"/>
        <v>7.4020833333333336</v>
      </c>
      <c r="G216" s="8">
        <f t="shared" si="52"/>
        <v>3.7010416666666668</v>
      </c>
      <c r="H216" s="8">
        <v>833</v>
      </c>
      <c r="I216" s="8">
        <f t="shared" si="53"/>
        <v>1.7354166666666666</v>
      </c>
      <c r="J216" s="8">
        <f t="shared" si="54"/>
        <v>0.8677083333333333</v>
      </c>
      <c r="K216" s="8">
        <v>48</v>
      </c>
      <c r="L216" s="8">
        <f t="shared" si="55"/>
        <v>0.1</v>
      </c>
      <c r="M216" s="8">
        <f t="shared" si="56"/>
        <v>0.05</v>
      </c>
      <c r="N216" s="8">
        <v>3</v>
      </c>
      <c r="O216" s="8">
        <f t="shared" si="57"/>
        <v>6.2500000000000003E-3</v>
      </c>
      <c r="P216" s="8">
        <f t="shared" si="58"/>
        <v>3.1250000000000002E-3</v>
      </c>
      <c r="Q216" s="8">
        <v>4.4000000000000004</v>
      </c>
      <c r="R216" s="8">
        <f>SUM(Q216/4/120)</f>
        <v>9.1666666666666667E-3</v>
      </c>
      <c r="S216" s="8">
        <f t="shared" si="59"/>
        <v>4.5833333333333334E-3</v>
      </c>
      <c r="T216" s="8">
        <v>1602</v>
      </c>
      <c r="U216" s="8">
        <f t="shared" si="49"/>
        <v>1.6020000000000001</v>
      </c>
      <c r="V216" s="5">
        <f t="shared" si="60"/>
        <v>3.3374999999999999</v>
      </c>
      <c r="W216" s="5">
        <f t="shared" si="50"/>
        <v>3.3374999999999998E-3</v>
      </c>
      <c r="X216" s="5">
        <f t="shared" si="61"/>
        <v>1.6687499999999999E-3</v>
      </c>
    </row>
    <row r="217" spans="1:24" ht="15" customHeight="1" x14ac:dyDescent="0.15">
      <c r="A217" s="7" t="s">
        <v>185</v>
      </c>
      <c r="B217" s="8">
        <v>2000</v>
      </c>
      <c r="C217" s="8">
        <f t="shared" si="48"/>
        <v>2.7777777777777777</v>
      </c>
      <c r="D217" s="9" t="s">
        <v>398</v>
      </c>
      <c r="E217" s="8">
        <v>4900</v>
      </c>
      <c r="F217" s="8">
        <f t="shared" si="51"/>
        <v>10.208333333333334</v>
      </c>
      <c r="G217" s="8">
        <f t="shared" si="52"/>
        <v>5.104166666666667</v>
      </c>
      <c r="H217" s="8">
        <v>1150</v>
      </c>
      <c r="I217" s="8">
        <f t="shared" si="53"/>
        <v>2.3958333333333335</v>
      </c>
      <c r="J217" s="8">
        <f t="shared" si="54"/>
        <v>1.1979166666666667</v>
      </c>
      <c r="K217" s="8">
        <v>30</v>
      </c>
      <c r="L217" s="8">
        <f t="shared" si="55"/>
        <v>6.25E-2</v>
      </c>
      <c r="M217" s="8">
        <f t="shared" si="56"/>
        <v>3.125E-2</v>
      </c>
      <c r="N217" s="8">
        <v>20</v>
      </c>
      <c r="O217" s="8">
        <f t="shared" si="57"/>
        <v>4.1666666666666664E-2</v>
      </c>
      <c r="P217" s="8">
        <f t="shared" si="58"/>
        <v>2.0833333333333332E-2</v>
      </c>
      <c r="Q217" s="8">
        <v>1.5</v>
      </c>
      <c r="R217" s="8">
        <f>SUM(Q217/4/120)</f>
        <v>3.1250000000000002E-3</v>
      </c>
      <c r="S217" s="8">
        <f t="shared" si="59"/>
        <v>1.5625000000000001E-3</v>
      </c>
      <c r="T217" s="8">
        <v>1226</v>
      </c>
      <c r="U217" s="8">
        <f t="shared" si="49"/>
        <v>1.226</v>
      </c>
      <c r="V217" s="5">
        <f t="shared" si="60"/>
        <v>2.5541666666666667</v>
      </c>
      <c r="W217" s="5">
        <f t="shared" si="50"/>
        <v>2.5541666666666668E-3</v>
      </c>
      <c r="X217" s="5">
        <f t="shared" si="61"/>
        <v>1.2770833333333334E-3</v>
      </c>
    </row>
    <row r="218" spans="1:24" ht="15" customHeight="1" x14ac:dyDescent="0.15">
      <c r="A218" s="7" t="s">
        <v>188</v>
      </c>
      <c r="B218" s="8">
        <v>2000</v>
      </c>
      <c r="C218" s="8">
        <f>SUM(B218/6/120)</f>
        <v>2.7777777777777777</v>
      </c>
      <c r="D218" s="9" t="s">
        <v>399</v>
      </c>
      <c r="E218" s="8">
        <v>0</v>
      </c>
      <c r="F218" s="8">
        <f t="shared" si="51"/>
        <v>0</v>
      </c>
      <c r="G218" s="8">
        <f t="shared" si="52"/>
        <v>0</v>
      </c>
      <c r="H218" s="8">
        <v>0</v>
      </c>
      <c r="I218" s="8">
        <f t="shared" si="53"/>
        <v>0</v>
      </c>
      <c r="J218" s="8">
        <f t="shared" si="54"/>
        <v>0</v>
      </c>
      <c r="K218" s="8">
        <v>0</v>
      </c>
      <c r="L218" s="8">
        <f t="shared" si="55"/>
        <v>0</v>
      </c>
      <c r="M218" s="8">
        <f t="shared" si="56"/>
        <v>0</v>
      </c>
      <c r="N218" s="8">
        <v>0</v>
      </c>
      <c r="O218" s="8">
        <f t="shared" si="57"/>
        <v>0</v>
      </c>
      <c r="P218" s="8">
        <f t="shared" si="58"/>
        <v>0</v>
      </c>
      <c r="Q218" s="8">
        <v>1.3</v>
      </c>
      <c r="R218" s="8">
        <f>SUM(Q218/4/120)</f>
        <v>2.7083333333333334E-3</v>
      </c>
      <c r="S218" s="8">
        <f t="shared" si="59"/>
        <v>1.3541666666666667E-3</v>
      </c>
      <c r="T218" s="8">
        <v>0</v>
      </c>
      <c r="U218" s="8">
        <f t="shared" si="49"/>
        <v>0</v>
      </c>
      <c r="V218" s="5">
        <f t="shared" si="60"/>
        <v>0</v>
      </c>
      <c r="W218" s="5">
        <f t="shared" si="50"/>
        <v>0</v>
      </c>
      <c r="X218" s="5">
        <f t="shared" si="61"/>
        <v>0</v>
      </c>
    </row>
    <row r="219" spans="1:24" s="12" customFormat="1" ht="15" customHeight="1" x14ac:dyDescent="0.2">
      <c r="A219" s="10"/>
      <c r="B219" s="10"/>
      <c r="C219" s="7"/>
      <c r="D219" s="11" t="s">
        <v>11</v>
      </c>
      <c r="E219" s="17">
        <v>29059</v>
      </c>
      <c r="F219" s="17">
        <f t="shared" si="51"/>
        <v>60.539583333333333</v>
      </c>
      <c r="G219" s="17">
        <f t="shared" si="52"/>
        <v>30.269791666666666</v>
      </c>
      <c r="H219" s="17">
        <v>2053</v>
      </c>
      <c r="I219" s="17">
        <f t="shared" si="53"/>
        <v>4.2770833333333336</v>
      </c>
      <c r="J219" s="17">
        <f t="shared" si="54"/>
        <v>2.1385416666666668</v>
      </c>
      <c r="K219" s="17">
        <v>111</v>
      </c>
      <c r="L219" s="17">
        <f t="shared" si="55"/>
        <v>0.23125000000000001</v>
      </c>
      <c r="M219" s="17">
        <f t="shared" si="56"/>
        <v>0.11562500000000001</v>
      </c>
      <c r="N219" s="17">
        <v>2267</v>
      </c>
      <c r="O219" s="17">
        <f t="shared" si="57"/>
        <v>4.7229166666666664</v>
      </c>
      <c r="P219" s="17">
        <f t="shared" si="58"/>
        <v>2.3614583333333332</v>
      </c>
      <c r="Q219" s="17">
        <v>13.3</v>
      </c>
      <c r="R219" s="17">
        <f>SUM(Q219/4/120)</f>
        <v>2.7708333333333335E-2</v>
      </c>
      <c r="S219" s="17">
        <f t="shared" si="59"/>
        <v>1.3854166666666667E-2</v>
      </c>
      <c r="T219" s="17">
        <v>2828</v>
      </c>
      <c r="U219" s="17">
        <f t="shared" si="49"/>
        <v>2.8279999999999998</v>
      </c>
      <c r="V219" s="18">
        <f t="shared" si="60"/>
        <v>5.8916666666666666</v>
      </c>
      <c r="W219" s="18">
        <f t="shared" si="50"/>
        <v>5.8916666666666666E-3</v>
      </c>
      <c r="X219" s="18">
        <f t="shared" si="61"/>
        <v>2.9458333333333333E-3</v>
      </c>
    </row>
    <row r="220" spans="1:24" ht="15" customHeight="1" x14ac:dyDescent="0.2">
      <c r="A220" s="6" t="s">
        <v>209</v>
      </c>
      <c r="B220" s="3"/>
      <c r="C220" s="8"/>
      <c r="D220" s="4"/>
      <c r="E220" s="21"/>
      <c r="F220" s="19"/>
      <c r="G220" s="19"/>
      <c r="H220" s="21"/>
      <c r="I220" s="19"/>
      <c r="J220" s="19"/>
      <c r="K220" s="21"/>
      <c r="L220" s="19"/>
      <c r="M220" s="19"/>
      <c r="N220" s="21"/>
      <c r="O220" s="19"/>
      <c r="P220" s="19"/>
      <c r="Q220" s="21"/>
      <c r="R220" s="19"/>
      <c r="S220" s="19"/>
      <c r="T220" s="21"/>
      <c r="U220" s="19"/>
      <c r="V220" s="20"/>
      <c r="W220" s="20"/>
      <c r="X220" s="20"/>
    </row>
    <row r="221" spans="1:24" ht="15" customHeight="1" x14ac:dyDescent="0.15">
      <c r="A221" s="7" t="s">
        <v>210</v>
      </c>
      <c r="B221" s="8">
        <v>75900</v>
      </c>
      <c r="C221" s="8">
        <f>SUM(B221/6/120)</f>
        <v>105.41666666666667</v>
      </c>
      <c r="D221" s="9" t="s">
        <v>405</v>
      </c>
      <c r="E221" s="19">
        <v>0</v>
      </c>
      <c r="F221" s="19">
        <f t="shared" si="51"/>
        <v>0</v>
      </c>
      <c r="G221" s="19">
        <f t="shared" si="52"/>
        <v>0</v>
      </c>
      <c r="H221" s="19">
        <v>0</v>
      </c>
      <c r="I221" s="19">
        <f t="shared" si="53"/>
        <v>0</v>
      </c>
      <c r="J221" s="19">
        <f t="shared" si="54"/>
        <v>0</v>
      </c>
      <c r="K221" s="19">
        <v>0</v>
      </c>
      <c r="L221" s="19">
        <f t="shared" si="55"/>
        <v>0</v>
      </c>
      <c r="M221" s="19">
        <f t="shared" si="56"/>
        <v>0</v>
      </c>
      <c r="N221" s="19">
        <v>0</v>
      </c>
      <c r="O221" s="19">
        <f t="shared" si="57"/>
        <v>0</v>
      </c>
      <c r="P221" s="19">
        <f t="shared" si="58"/>
        <v>0</v>
      </c>
      <c r="Q221" s="19">
        <v>37.200000000000003</v>
      </c>
      <c r="R221" s="19">
        <f>SUM(Q221/4/120)</f>
        <v>7.7499999999999999E-2</v>
      </c>
      <c r="S221" s="19">
        <f t="shared" si="59"/>
        <v>3.875E-2</v>
      </c>
      <c r="T221" s="19">
        <v>76</v>
      </c>
      <c r="U221" s="19">
        <f t="shared" si="49"/>
        <v>7.5999999999999998E-2</v>
      </c>
      <c r="V221" s="20">
        <f t="shared" si="60"/>
        <v>0.15833333333333333</v>
      </c>
      <c r="W221" s="20">
        <f t="shared" si="50"/>
        <v>1.5833333333333332E-4</v>
      </c>
      <c r="X221" s="20">
        <f t="shared" si="61"/>
        <v>7.9166666666666662E-5</v>
      </c>
    </row>
    <row r="222" spans="1:24" s="12" customFormat="1" ht="15" customHeight="1" x14ac:dyDescent="0.2">
      <c r="A222" s="10"/>
      <c r="B222" s="10"/>
      <c r="C222" s="7"/>
      <c r="D222" s="11" t="s">
        <v>11</v>
      </c>
      <c r="E222" s="17">
        <v>0</v>
      </c>
      <c r="F222" s="17">
        <f t="shared" si="51"/>
        <v>0</v>
      </c>
      <c r="G222" s="17">
        <f t="shared" si="52"/>
        <v>0</v>
      </c>
      <c r="H222" s="17">
        <v>0</v>
      </c>
      <c r="I222" s="17">
        <f t="shared" si="53"/>
        <v>0</v>
      </c>
      <c r="J222" s="17">
        <f t="shared" si="54"/>
        <v>0</v>
      </c>
      <c r="K222" s="17">
        <v>0</v>
      </c>
      <c r="L222" s="17">
        <f t="shared" si="55"/>
        <v>0</v>
      </c>
      <c r="M222" s="17">
        <f t="shared" si="56"/>
        <v>0</v>
      </c>
      <c r="N222" s="17">
        <v>0</v>
      </c>
      <c r="O222" s="17">
        <f t="shared" si="57"/>
        <v>0</v>
      </c>
      <c r="P222" s="17">
        <f t="shared" si="58"/>
        <v>0</v>
      </c>
      <c r="Q222" s="17">
        <v>37.200000000000003</v>
      </c>
      <c r="R222" s="17">
        <f>SUM(Q222/4/120)</f>
        <v>7.7499999999999999E-2</v>
      </c>
      <c r="S222" s="17">
        <f t="shared" si="59"/>
        <v>3.875E-2</v>
      </c>
      <c r="T222" s="17">
        <v>76</v>
      </c>
      <c r="U222" s="17">
        <f t="shared" si="49"/>
        <v>7.5999999999999998E-2</v>
      </c>
      <c r="V222" s="18">
        <f t="shared" si="60"/>
        <v>0.15833333333333333</v>
      </c>
      <c r="W222" s="18">
        <f t="shared" si="50"/>
        <v>1.5833333333333332E-4</v>
      </c>
      <c r="X222" s="18">
        <f t="shared" si="61"/>
        <v>7.9166666666666662E-5</v>
      </c>
    </row>
    <row r="223" spans="1:24" ht="15" customHeight="1" x14ac:dyDescent="0.2">
      <c r="A223" s="3"/>
      <c r="B223" s="3"/>
      <c r="C223" s="8"/>
      <c r="D223" s="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20"/>
      <c r="W223" s="20"/>
      <c r="X223" s="20"/>
    </row>
    <row r="224" spans="1:24" s="12" customFormat="1" ht="15" customHeight="1" x14ac:dyDescent="0.2">
      <c r="A224" s="10"/>
      <c r="B224" s="13">
        <f>SUM(B5:B221)</f>
        <v>410238</v>
      </c>
      <c r="C224" s="13">
        <f>SUM(B224/6/120)</f>
        <v>569.77499999999998</v>
      </c>
      <c r="D224" s="11" t="s">
        <v>225</v>
      </c>
      <c r="E224" s="17">
        <v>464203</v>
      </c>
      <c r="F224" s="17">
        <f t="shared" si="51"/>
        <v>967.08958333333328</v>
      </c>
      <c r="G224" s="17">
        <f t="shared" si="52"/>
        <v>483.54479166666664</v>
      </c>
      <c r="H224" s="17">
        <v>40035</v>
      </c>
      <c r="I224" s="17">
        <f t="shared" si="53"/>
        <v>83.40625</v>
      </c>
      <c r="J224" s="17">
        <f t="shared" si="54"/>
        <v>41.703125</v>
      </c>
      <c r="K224" s="17">
        <v>23594</v>
      </c>
      <c r="L224" s="17">
        <f t="shared" si="55"/>
        <v>49.154166666666669</v>
      </c>
      <c r="M224" s="17">
        <f t="shared" si="56"/>
        <v>24.577083333333334</v>
      </c>
      <c r="N224" s="17">
        <v>23286</v>
      </c>
      <c r="O224" s="17">
        <f t="shared" si="57"/>
        <v>48.512500000000003</v>
      </c>
      <c r="P224" s="17">
        <f t="shared" si="58"/>
        <v>24.256250000000001</v>
      </c>
      <c r="Q224" s="17">
        <v>832</v>
      </c>
      <c r="R224" s="17">
        <f>SUM(Q224/4/120)</f>
        <v>1.7333333333333334</v>
      </c>
      <c r="S224" s="17">
        <f t="shared" si="59"/>
        <v>0.8666666666666667</v>
      </c>
      <c r="T224" s="17">
        <v>1111355</v>
      </c>
      <c r="U224" s="17">
        <f t="shared" si="49"/>
        <v>1111.355</v>
      </c>
      <c r="V224" s="18">
        <f t="shared" si="60"/>
        <v>2315.3229166666665</v>
      </c>
      <c r="W224" s="18">
        <f t="shared" si="50"/>
        <v>2.3153229166666667</v>
      </c>
      <c r="X224" s="18">
        <f t="shared" si="61"/>
        <v>1.1576614583333333</v>
      </c>
    </row>
    <row r="225" spans="4:24" ht="15" customHeight="1" x14ac:dyDescent="0.15"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4:24" s="12" customFormat="1" ht="15" customHeight="1" x14ac:dyDescent="0.15">
      <c r="D226" s="14" t="s">
        <v>914</v>
      </c>
      <c r="E226" s="18">
        <f>STDEV(E5:E7,E16:E19,E22,E25:E30,E33:E36,E39:E41,E44,E47,E50,E53:E54,E59:E62,E65:E67,E70,E73:E75,E80:E82,E85,E88:E90,E93:E94,E103,E110:E112,E115:E119,E122:E124,E127:E130,E133:E142,E145:E149,E152,E155,E158:E160,E163:E174,E185,E190:E199,E202,E205:E212,E215:E218,E221)</f>
        <v>9433.8763433915537</v>
      </c>
      <c r="F226" s="18">
        <f t="shared" ref="F226:X226" si="63">STDEV(F5:F7,F16:F19,F22,F25:F30,F33:F36,F39:F41,F44,F47,F50,F53:F54,F59:F62,F65:F67,F70,F73:F75,F80:F82,F85,F88:F90,F93:F94,F103,F110:F112,F115:F119,F122:F124,F127:F130,F133:F142,F145:F149,F152,F155,F158:F160,F163:F174,F185,F190:F199,F202,F205:F212,F215:F218,F221)</f>
        <v>19.653909048732409</v>
      </c>
      <c r="G226" s="18">
        <f t="shared" si="63"/>
        <v>9.8269545243662044</v>
      </c>
      <c r="H226" s="18">
        <f t="shared" si="63"/>
        <v>699.30536004746591</v>
      </c>
      <c r="I226" s="18">
        <f t="shared" si="63"/>
        <v>1.4568861667655542</v>
      </c>
      <c r="J226" s="18">
        <f t="shared" si="63"/>
        <v>0.72844308338277708</v>
      </c>
      <c r="K226" s="18">
        <f t="shared" si="63"/>
        <v>507.13444138708041</v>
      </c>
      <c r="L226" s="18">
        <f t="shared" si="63"/>
        <v>1.056530086223084</v>
      </c>
      <c r="M226" s="18">
        <f t="shared" si="63"/>
        <v>0.52826504311154199</v>
      </c>
      <c r="N226" s="18">
        <f t="shared" si="63"/>
        <v>958.13450440697648</v>
      </c>
      <c r="O226" s="18">
        <f t="shared" si="63"/>
        <v>1.9961135508478673</v>
      </c>
      <c r="P226" s="18">
        <f t="shared" si="63"/>
        <v>0.99805677542393367</v>
      </c>
      <c r="Q226" s="18">
        <f t="shared" si="63"/>
        <v>17.386873285458879</v>
      </c>
      <c r="R226" s="18">
        <f t="shared" si="63"/>
        <v>3.6222652678039292E-2</v>
      </c>
      <c r="S226" s="18">
        <f t="shared" si="63"/>
        <v>1.8111326339019646E-2</v>
      </c>
      <c r="T226" s="18">
        <f t="shared" si="63"/>
        <v>24520.71647831532</v>
      </c>
      <c r="U226" s="18">
        <f t="shared" si="63"/>
        <v>24.520716478315318</v>
      </c>
      <c r="V226" s="18">
        <f t="shared" si="63"/>
        <v>51.084825996490252</v>
      </c>
      <c r="W226" s="18">
        <f t="shared" si="63"/>
        <v>5.1084825996490293E-2</v>
      </c>
      <c r="X226" s="18">
        <f t="shared" si="63"/>
        <v>2.5542412998245147E-2</v>
      </c>
    </row>
    <row r="227" spans="4:24" ht="15" customHeight="1" x14ac:dyDescent="0.15"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4:24" ht="15" customHeight="1" x14ac:dyDescent="0.15">
      <c r="D228" s="14" t="s">
        <v>915</v>
      </c>
      <c r="E228" s="20">
        <f>_xlfn.CONFIDENCE.NORM(0.05,E226,117)</f>
        <v>1709.4064545670547</v>
      </c>
      <c r="F228" s="20">
        <f t="shared" ref="F228:X228" si="64">_xlfn.CONFIDENCE.NORM(0.05,F226,117)</f>
        <v>3.561263447014698</v>
      </c>
      <c r="G228" s="20">
        <f t="shared" si="64"/>
        <v>1.780631723507349</v>
      </c>
      <c r="H228" s="20">
        <f t="shared" si="64"/>
        <v>126.7132462485428</v>
      </c>
      <c r="I228" s="20">
        <f t="shared" si="64"/>
        <v>0.26398592968446416</v>
      </c>
      <c r="J228" s="20">
        <f t="shared" si="64"/>
        <v>0.13199296484223208</v>
      </c>
      <c r="K228" s="20">
        <f t="shared" si="64"/>
        <v>91.892118985383675</v>
      </c>
      <c r="L228" s="20">
        <f t="shared" si="64"/>
        <v>0.19144191455288262</v>
      </c>
      <c r="M228" s="20">
        <f t="shared" si="64"/>
        <v>9.572095727644131E-2</v>
      </c>
      <c r="N228" s="20">
        <f t="shared" si="64"/>
        <v>173.6127596503851</v>
      </c>
      <c r="O228" s="20">
        <f t="shared" si="64"/>
        <v>0.3616932492716356</v>
      </c>
      <c r="P228" s="20">
        <f t="shared" si="64"/>
        <v>0.1808466246358178</v>
      </c>
      <c r="Q228" s="20">
        <f t="shared" si="64"/>
        <v>3.1504794357117767</v>
      </c>
      <c r="R228" s="20">
        <f t="shared" si="64"/>
        <v>6.563498824399527E-3</v>
      </c>
      <c r="S228" s="20">
        <f t="shared" si="64"/>
        <v>3.2817494121997635E-3</v>
      </c>
      <c r="T228" s="20">
        <f t="shared" si="64"/>
        <v>4443.1227941633006</v>
      </c>
      <c r="U228" s="20">
        <f t="shared" si="64"/>
        <v>4.4431227941633011</v>
      </c>
      <c r="V228" s="20">
        <f t="shared" si="64"/>
        <v>9.256505821173544</v>
      </c>
      <c r="W228" s="20">
        <f t="shared" si="64"/>
        <v>9.2565058211735527E-3</v>
      </c>
      <c r="X228" s="20">
        <f t="shared" si="64"/>
        <v>4.6282529105867764E-3</v>
      </c>
    </row>
    <row r="229" spans="4:24" ht="15" customHeight="1" x14ac:dyDescent="0.15">
      <c r="D229" s="14" t="s">
        <v>918</v>
      </c>
      <c r="E229" s="20">
        <f>SUM(E224-E228)</f>
        <v>462493.59354543296</v>
      </c>
      <c r="F229" s="20">
        <f t="shared" ref="F229:X229" si="65">SUM(F224-F228)</f>
        <v>963.52831988631863</v>
      </c>
      <c r="G229" s="20">
        <f t="shared" si="65"/>
        <v>481.76415994315931</v>
      </c>
      <c r="H229" s="20">
        <f t="shared" si="65"/>
        <v>39908.286753751454</v>
      </c>
      <c r="I229" s="20">
        <f t="shared" si="65"/>
        <v>83.142264070315534</v>
      </c>
      <c r="J229" s="20">
        <f t="shared" si="65"/>
        <v>41.571132035157767</v>
      </c>
      <c r="K229" s="20">
        <f t="shared" si="65"/>
        <v>23502.107881014617</v>
      </c>
      <c r="L229" s="20">
        <f t="shared" si="65"/>
        <v>48.962724752113786</v>
      </c>
      <c r="M229" s="20">
        <f t="shared" si="65"/>
        <v>24.481362376056893</v>
      </c>
      <c r="N229" s="20">
        <f t="shared" si="65"/>
        <v>23112.387240349613</v>
      </c>
      <c r="O229" s="20">
        <f t="shared" si="65"/>
        <v>48.150806750728364</v>
      </c>
      <c r="P229" s="20">
        <f t="shared" si="65"/>
        <v>24.075403375364182</v>
      </c>
      <c r="Q229" s="20">
        <f t="shared" si="65"/>
        <v>828.84952056428824</v>
      </c>
      <c r="R229" s="20">
        <f t="shared" si="65"/>
        <v>1.726769834508934</v>
      </c>
      <c r="S229" s="20">
        <f t="shared" si="65"/>
        <v>0.86338491725446698</v>
      </c>
      <c r="T229" s="20">
        <f t="shared" si="65"/>
        <v>1106911.8772058366</v>
      </c>
      <c r="U229" s="20">
        <f>SUM(U224-U228)</f>
        <v>1106.9118772058366</v>
      </c>
      <c r="V229" s="20">
        <f t="shared" si="65"/>
        <v>2306.066410845493</v>
      </c>
      <c r="W229" s="20">
        <f t="shared" si="65"/>
        <v>2.3060664108454931</v>
      </c>
      <c r="X229" s="20">
        <f t="shared" si="65"/>
        <v>1.1530332054227466</v>
      </c>
    </row>
    <row r="230" spans="4:24" ht="15" customHeight="1" x14ac:dyDescent="0.15">
      <c r="D230" s="14" t="s">
        <v>919</v>
      </c>
      <c r="E230" s="20">
        <f>SUM(E224+E228)</f>
        <v>465912.40645456704</v>
      </c>
      <c r="F230" s="20">
        <f t="shared" ref="F230:X230" si="66">SUM(F224+F228)</f>
        <v>970.65084678034793</v>
      </c>
      <c r="G230" s="20">
        <f t="shared" si="66"/>
        <v>485.32542339017397</v>
      </c>
      <c r="H230" s="20">
        <f t="shared" si="66"/>
        <v>40161.713246248546</v>
      </c>
      <c r="I230" s="20">
        <f t="shared" si="66"/>
        <v>83.670235929684466</v>
      </c>
      <c r="J230" s="20">
        <f t="shared" si="66"/>
        <v>41.835117964842233</v>
      </c>
      <c r="K230" s="20">
        <f t="shared" si="66"/>
        <v>23685.892118985383</v>
      </c>
      <c r="L230" s="20">
        <f t="shared" si="66"/>
        <v>49.345608581219551</v>
      </c>
      <c r="M230" s="20">
        <f t="shared" si="66"/>
        <v>24.672804290609776</v>
      </c>
      <c r="N230" s="20">
        <f t="shared" si="66"/>
        <v>23459.612759650387</v>
      </c>
      <c r="O230" s="20">
        <f t="shared" si="66"/>
        <v>48.874193249271642</v>
      </c>
      <c r="P230" s="20">
        <f t="shared" si="66"/>
        <v>24.437096624635821</v>
      </c>
      <c r="Q230" s="20">
        <f t="shared" si="66"/>
        <v>835.15047943571176</v>
      </c>
      <c r="R230" s="20">
        <f t="shared" si="66"/>
        <v>1.7398968321577328</v>
      </c>
      <c r="S230" s="20">
        <f t="shared" si="66"/>
        <v>0.86994841607886642</v>
      </c>
      <c r="T230" s="20">
        <f t="shared" si="66"/>
        <v>1115798.1227941634</v>
      </c>
      <c r="U230" s="20">
        <f>SUM(U224+U228)</f>
        <v>1115.7981227941634</v>
      </c>
      <c r="V230" s="20">
        <f t="shared" si="66"/>
        <v>2324.57942248784</v>
      </c>
      <c r="W230" s="20">
        <f t="shared" si="66"/>
        <v>2.3245794224878402</v>
      </c>
      <c r="X230" s="20">
        <f t="shared" si="66"/>
        <v>1.1622897112439201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TEAM ONE</vt:lpstr>
      <vt:lpstr>TEAM TWO</vt:lpstr>
      <vt:lpstr>TEAM THREE</vt:lpstr>
      <vt:lpstr>TEAM FOUR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Louis</dc:creator>
  <cp:lastModifiedBy>Ollie Turner</cp:lastModifiedBy>
  <dcterms:created xsi:type="dcterms:W3CDTF">2025-01-29T13:13:35Z</dcterms:created>
  <dcterms:modified xsi:type="dcterms:W3CDTF">2026-02-20T10:20:44Z</dcterms:modified>
</cp:coreProperties>
</file>