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an\Desktop\"/>
    </mc:Choice>
  </mc:AlternateContent>
  <bookViews>
    <workbookView xWindow="-105" yWindow="-105" windowWidth="23250" windowHeight="12450" tabRatio="602" firstSheet="5" activeTab="7"/>
  </bookViews>
  <sheets>
    <sheet name="Summary" sheetId="1" r:id="rId1"/>
    <sheet name="Structure" sheetId="2" r:id="rId2"/>
    <sheet name="1. Total Imports" sheetId="3" r:id="rId3"/>
    <sheet name="2. 25 main suppliers" sheetId="5" r:id="rId4"/>
    <sheet name="3. Share of imports" sheetId="11" r:id="rId5"/>
    <sheet name="4. Concentra-diversification " sheetId="14" r:id="rId6"/>
    <sheet name="5. Geographic distance" sheetId="9" r:id="rId7"/>
    <sheet name="6. Geopolitical alignment" sheetId="10" r:id="rId8"/>
    <sheet name="7. FVA" sheetId="29" r:id="rId9"/>
  </sheets>
  <calcPr calcId="162913"/>
</workbook>
</file>

<file path=xl/calcChain.xml><?xml version="1.0" encoding="utf-8"?>
<calcChain xmlns="http://schemas.openxmlformats.org/spreadsheetml/2006/main">
  <c r="AD32" i="11" l="1"/>
  <c r="AD30" i="11"/>
  <c r="AB32" i="11"/>
  <c r="AB30" i="11"/>
  <c r="J33" i="10" l="1"/>
  <c r="D33" i="10"/>
  <c r="AA71" i="5"/>
  <c r="BA3" i="5"/>
  <c r="AA106" i="5"/>
  <c r="AA105" i="5"/>
  <c r="Z106" i="5"/>
  <c r="B106" i="5"/>
  <c r="C38" i="11"/>
  <c r="F37" i="11" s="1"/>
  <c r="C39" i="11"/>
  <c r="C40" i="11"/>
  <c r="C41" i="11"/>
  <c r="C42" i="11"/>
  <c r="C43" i="11"/>
  <c r="C44" i="11"/>
  <c r="C29" i="10" l="1"/>
  <c r="D29" i="10"/>
  <c r="E29" i="10"/>
  <c r="F29" i="10"/>
  <c r="G29" i="10"/>
  <c r="H29" i="10"/>
  <c r="I29" i="10"/>
  <c r="J29" i="10"/>
  <c r="K29" i="10"/>
  <c r="L29" i="10"/>
  <c r="M29" i="10"/>
  <c r="N29" i="10"/>
  <c r="O29" i="10"/>
  <c r="P29" i="10"/>
  <c r="R29" i="10"/>
  <c r="S29" i="10"/>
  <c r="T29" i="10"/>
  <c r="U29" i="10"/>
  <c r="V29" i="10"/>
  <c r="W29" i="10"/>
  <c r="X29" i="10"/>
  <c r="Y29" i="10"/>
  <c r="Z29" i="10"/>
  <c r="B29" i="10" l="1"/>
  <c r="AD12" i="11" l="1"/>
  <c r="D57" i="10" l="1"/>
  <c r="AF23" i="11"/>
  <c r="AJ3" i="11" l="1"/>
  <c r="AJ4" i="11"/>
  <c r="AJ5" i="11"/>
  <c r="AJ6" i="11"/>
  <c r="AJ7" i="11"/>
  <c r="AJ8" i="11"/>
  <c r="AJ9" i="11"/>
  <c r="AJ10" i="11"/>
  <c r="AJ11" i="11"/>
  <c r="AJ12" i="11"/>
  <c r="AJ13" i="11"/>
  <c r="AJ14" i="11"/>
  <c r="AJ15" i="11"/>
  <c r="AJ16" i="11"/>
  <c r="AJ17" i="11"/>
  <c r="AJ18" i="11"/>
  <c r="AJ19" i="11"/>
  <c r="AJ20" i="11"/>
  <c r="AJ21" i="11"/>
  <c r="AJ22" i="11"/>
  <c r="AJ23" i="11"/>
  <c r="AJ24" i="11"/>
  <c r="AJ25" i="11"/>
  <c r="AJ26" i="11"/>
  <c r="AJ2" i="11"/>
  <c r="AH3" i="11"/>
  <c r="AH4" i="11"/>
  <c r="AH5" i="11"/>
  <c r="AH6" i="11"/>
  <c r="AH7" i="11"/>
  <c r="AH8" i="11"/>
  <c r="AH9" i="11"/>
  <c r="AH10" i="11"/>
  <c r="AH11" i="11"/>
  <c r="AH12" i="11"/>
  <c r="AH13" i="11"/>
  <c r="AH14" i="11"/>
  <c r="AH15" i="11"/>
  <c r="AH16" i="11"/>
  <c r="AH17" i="11"/>
  <c r="AH18" i="11"/>
  <c r="AH19" i="11"/>
  <c r="AH20" i="11"/>
  <c r="AH21" i="11"/>
  <c r="AH22" i="11"/>
  <c r="AH23" i="11"/>
  <c r="AH24" i="11"/>
  <c r="AH25" i="11"/>
  <c r="AH26" i="11"/>
  <c r="AH2" i="11"/>
  <c r="AK5" i="11" l="1"/>
  <c r="AK24" i="11"/>
  <c r="AK20" i="11"/>
  <c r="AK16" i="11"/>
  <c r="AK12" i="11"/>
  <c r="AK8" i="11"/>
  <c r="AK4" i="11"/>
  <c r="AK21" i="11"/>
  <c r="AK17" i="11"/>
  <c r="AK13" i="11"/>
  <c r="AK26" i="11"/>
  <c r="AK10" i="11"/>
  <c r="AK23" i="11"/>
  <c r="AK19" i="11"/>
  <c r="AK15" i="11"/>
  <c r="AK11" i="11"/>
  <c r="AK7" i="11"/>
  <c r="AK3" i="11"/>
  <c r="AK18" i="11"/>
  <c r="AK14" i="11"/>
  <c r="AK6" i="11"/>
  <c r="AK25" i="11"/>
  <c r="AK9" i="11"/>
  <c r="AK22" i="11"/>
  <c r="AI26" i="11"/>
  <c r="AI22" i="11"/>
  <c r="AI18" i="11"/>
  <c r="AI14" i="11"/>
  <c r="AI10" i="11"/>
  <c r="AI6" i="11"/>
  <c r="AI20" i="11"/>
  <c r="AI12" i="11"/>
  <c r="AI4" i="11"/>
  <c r="AI25" i="11"/>
  <c r="AI21" i="11"/>
  <c r="AI17" i="11"/>
  <c r="AI13" i="11"/>
  <c r="AI9" i="11"/>
  <c r="AI5" i="11"/>
  <c r="AI24" i="11"/>
  <c r="AI16" i="11"/>
  <c r="AI8" i="11"/>
  <c r="AI3" i="11"/>
  <c r="AI23" i="11"/>
  <c r="AI19" i="11"/>
  <c r="AI15" i="11"/>
  <c r="AI11" i="11"/>
  <c r="AI7" i="11"/>
  <c r="P32" i="11" l="1"/>
  <c r="R31" i="11"/>
  <c r="R32" i="11"/>
  <c r="R30" i="11"/>
  <c r="R34" i="11"/>
  <c r="P34" i="11"/>
  <c r="P33" i="11"/>
  <c r="R33" i="11"/>
  <c r="P30" i="11"/>
  <c r="P31" i="11"/>
  <c r="I19" i="29" l="1"/>
  <c r="I20" i="29"/>
  <c r="I21" i="29"/>
  <c r="I22" i="29"/>
  <c r="I23" i="29"/>
  <c r="I24" i="29"/>
  <c r="I25" i="29"/>
  <c r="I26" i="29"/>
  <c r="I27" i="29"/>
  <c r="I28" i="29"/>
  <c r="I29" i="29"/>
  <c r="I30" i="29"/>
  <c r="AC4" i="10"/>
  <c r="AB4" i="10"/>
  <c r="AD5" i="10"/>
  <c r="AD6" i="10"/>
  <c r="AD7" i="10"/>
  <c r="AD8" i="10"/>
  <c r="AD9" i="10"/>
  <c r="AD10" i="10"/>
  <c r="AD11" i="10"/>
  <c r="AD12" i="10"/>
  <c r="AD13" i="10"/>
  <c r="AD14" i="10"/>
  <c r="AD15" i="10"/>
  <c r="AD16" i="10"/>
  <c r="AD17" i="10"/>
  <c r="AD18" i="10"/>
  <c r="AD19" i="10"/>
  <c r="AD20" i="10"/>
  <c r="AD21" i="10"/>
  <c r="AD22" i="10"/>
  <c r="AD23" i="10"/>
  <c r="AD24" i="10"/>
  <c r="AD25" i="10"/>
  <c r="AD26" i="10"/>
  <c r="AD27" i="10"/>
  <c r="AD28" i="10"/>
  <c r="AC28" i="10"/>
  <c r="AC5" i="10"/>
  <c r="AC6" i="10"/>
  <c r="AC7" i="10"/>
  <c r="AC8" i="10"/>
  <c r="AC9" i="10"/>
  <c r="AC10" i="10"/>
  <c r="AC11" i="10"/>
  <c r="AC12" i="10"/>
  <c r="AC13" i="10"/>
  <c r="AC14" i="10"/>
  <c r="AC15" i="10"/>
  <c r="AC16" i="10"/>
  <c r="AC17" i="10"/>
  <c r="AC18" i="10"/>
  <c r="AC19" i="10"/>
  <c r="AC20" i="10"/>
  <c r="AC21" i="10"/>
  <c r="AC22" i="10"/>
  <c r="AC23" i="10"/>
  <c r="AC24" i="10"/>
  <c r="AC25" i="10"/>
  <c r="AC26" i="10"/>
  <c r="AC27" i="10"/>
  <c r="AB5" i="10"/>
  <c r="AB6" i="10"/>
  <c r="AB7" i="10"/>
  <c r="AB8" i="10"/>
  <c r="AB9" i="10"/>
  <c r="AB10" i="10"/>
  <c r="AB11" i="10"/>
  <c r="AB12" i="10"/>
  <c r="AB13" i="10"/>
  <c r="AB14" i="10"/>
  <c r="AB15" i="10"/>
  <c r="AB16" i="10"/>
  <c r="AB17" i="10"/>
  <c r="AB18" i="10"/>
  <c r="AB19" i="10"/>
  <c r="AB20" i="10"/>
  <c r="AB21" i="10"/>
  <c r="AB22" i="10"/>
  <c r="AB23" i="10"/>
  <c r="AB24" i="10"/>
  <c r="AB25" i="10"/>
  <c r="AB26" i="10"/>
  <c r="AB27" i="10"/>
  <c r="AB28" i="10"/>
  <c r="BE28" i="10"/>
  <c r="BD28" i="10"/>
  <c r="BC28" i="10"/>
  <c r="BB28" i="10"/>
  <c r="BA28" i="10"/>
  <c r="AZ28" i="10"/>
  <c r="AY28" i="10"/>
  <c r="AX28" i="10"/>
  <c r="AW28" i="10"/>
  <c r="AV28" i="10"/>
  <c r="AU28" i="10"/>
  <c r="AT28" i="10"/>
  <c r="AS28" i="10"/>
  <c r="AR28" i="10"/>
  <c r="AQ28" i="10"/>
  <c r="AP28" i="10"/>
  <c r="AO28" i="10"/>
  <c r="AN28" i="10"/>
  <c r="AM28" i="10"/>
  <c r="AL28" i="10"/>
  <c r="AK28" i="10"/>
  <c r="AJ28" i="10"/>
  <c r="AI28" i="10"/>
  <c r="AH28" i="10"/>
  <c r="AG28" i="10"/>
  <c r="AG27" i="10"/>
  <c r="AH27" i="10"/>
  <c r="AI27" i="10"/>
  <c r="AJ27" i="10"/>
  <c r="AK27" i="10"/>
  <c r="AL27" i="10"/>
  <c r="AM27" i="10"/>
  <c r="AN27" i="10"/>
  <c r="AO27" i="10"/>
  <c r="AP27" i="10"/>
  <c r="AQ27" i="10"/>
  <c r="AR27" i="10"/>
  <c r="AS27" i="10"/>
  <c r="AT27" i="10"/>
  <c r="AU27" i="10"/>
  <c r="AV27" i="10"/>
  <c r="AW27" i="10"/>
  <c r="AX27" i="10"/>
  <c r="AY27" i="10"/>
  <c r="AZ27" i="10"/>
  <c r="BA27" i="10"/>
  <c r="BB27" i="10"/>
  <c r="BC27" i="10"/>
  <c r="BD27" i="10"/>
  <c r="BE27" i="10"/>
  <c r="AG24" i="10"/>
  <c r="AH24" i="10"/>
  <c r="AI24" i="10"/>
  <c r="AJ24" i="10"/>
  <c r="AK24" i="10"/>
  <c r="AL24" i="10"/>
  <c r="AM24" i="10"/>
  <c r="AN24" i="10"/>
  <c r="AO24" i="10"/>
  <c r="AP24" i="10"/>
  <c r="AQ24" i="10"/>
  <c r="AR24" i="10"/>
  <c r="AS24" i="10"/>
  <c r="AT24" i="10"/>
  <c r="AU24" i="10"/>
  <c r="AV24" i="10"/>
  <c r="AW24" i="10"/>
  <c r="AX24" i="10"/>
  <c r="AY24" i="10"/>
  <c r="AZ24" i="10"/>
  <c r="BA24" i="10"/>
  <c r="BB24" i="10"/>
  <c r="BC24" i="10"/>
  <c r="BD24" i="10"/>
  <c r="BE24" i="10"/>
  <c r="AG25" i="10"/>
  <c r="AH25" i="10"/>
  <c r="AI25" i="10"/>
  <c r="AJ25" i="10"/>
  <c r="AK25" i="10"/>
  <c r="AL25" i="10"/>
  <c r="AM25" i="10"/>
  <c r="AN25" i="10"/>
  <c r="AO25" i="10"/>
  <c r="AP25" i="10"/>
  <c r="AQ25" i="10"/>
  <c r="AR25" i="10"/>
  <c r="AS25" i="10"/>
  <c r="AT25" i="10"/>
  <c r="AU25" i="10"/>
  <c r="AV25" i="10"/>
  <c r="AW25" i="10"/>
  <c r="AX25" i="10"/>
  <c r="AY25" i="10"/>
  <c r="AZ25" i="10"/>
  <c r="BA25" i="10"/>
  <c r="BB25" i="10"/>
  <c r="BC25" i="10"/>
  <c r="BD25" i="10"/>
  <c r="BE25" i="10"/>
  <c r="AG26" i="10"/>
  <c r="AH26" i="10"/>
  <c r="AI26" i="10"/>
  <c r="AJ26" i="10"/>
  <c r="AK26" i="10"/>
  <c r="AL26" i="10"/>
  <c r="AM26" i="10"/>
  <c r="AN26" i="10"/>
  <c r="AO26" i="10"/>
  <c r="AP26" i="10"/>
  <c r="AQ26" i="10"/>
  <c r="AR26" i="10"/>
  <c r="AS26" i="10"/>
  <c r="AT26" i="10"/>
  <c r="AU26" i="10"/>
  <c r="AV26" i="10"/>
  <c r="AW26" i="10"/>
  <c r="AX26" i="10"/>
  <c r="AY26" i="10"/>
  <c r="AZ26" i="10"/>
  <c r="BA26" i="10"/>
  <c r="BB26" i="10"/>
  <c r="BC26" i="10"/>
  <c r="BD26" i="10"/>
  <c r="BE26" i="10"/>
  <c r="AG9" i="10"/>
  <c r="AH9" i="10"/>
  <c r="AI9" i="10"/>
  <c r="AJ9" i="10"/>
  <c r="AK9" i="10"/>
  <c r="AL9" i="10"/>
  <c r="AM9" i="10"/>
  <c r="AN9" i="10"/>
  <c r="AO9" i="10"/>
  <c r="AP9" i="10"/>
  <c r="AQ9" i="10"/>
  <c r="AR9" i="10"/>
  <c r="AS9" i="10"/>
  <c r="AT9" i="10"/>
  <c r="AU9" i="10"/>
  <c r="AV9" i="10"/>
  <c r="AW9" i="10"/>
  <c r="AX9" i="10"/>
  <c r="AY9" i="10"/>
  <c r="AZ9" i="10"/>
  <c r="BA9" i="10"/>
  <c r="BB9" i="10"/>
  <c r="BC9" i="10"/>
  <c r="BD9" i="10"/>
  <c r="BE9" i="10"/>
  <c r="AG10" i="10"/>
  <c r="AH10" i="10"/>
  <c r="AI10" i="10"/>
  <c r="AJ10" i="10"/>
  <c r="AK10" i="10"/>
  <c r="AL10" i="10"/>
  <c r="AM10" i="10"/>
  <c r="AN10" i="10"/>
  <c r="AO10" i="10"/>
  <c r="AP10" i="10"/>
  <c r="AQ10" i="10"/>
  <c r="AR10" i="10"/>
  <c r="AS10" i="10"/>
  <c r="AT10" i="10"/>
  <c r="AU10" i="10"/>
  <c r="AV10" i="10"/>
  <c r="AW10" i="10"/>
  <c r="AX10" i="10"/>
  <c r="AY10" i="10"/>
  <c r="AZ10" i="10"/>
  <c r="BA10" i="10"/>
  <c r="BB10" i="10"/>
  <c r="BC10" i="10"/>
  <c r="BD10" i="10"/>
  <c r="BE10" i="10"/>
  <c r="AG11" i="10"/>
  <c r="AH11" i="10"/>
  <c r="AI11" i="10"/>
  <c r="AJ11" i="10"/>
  <c r="AK11" i="10"/>
  <c r="AL11" i="10"/>
  <c r="AM11" i="10"/>
  <c r="AN11" i="10"/>
  <c r="AO11" i="10"/>
  <c r="AP11" i="10"/>
  <c r="AQ11" i="10"/>
  <c r="AR11" i="10"/>
  <c r="AS11" i="10"/>
  <c r="AT11" i="10"/>
  <c r="AU11" i="10"/>
  <c r="AV11" i="10"/>
  <c r="AW11" i="10"/>
  <c r="AX11" i="10"/>
  <c r="AY11" i="10"/>
  <c r="AZ11" i="10"/>
  <c r="BA11" i="10"/>
  <c r="BB11" i="10"/>
  <c r="BC11" i="10"/>
  <c r="BD11" i="10"/>
  <c r="BE11" i="10"/>
  <c r="AG12" i="10"/>
  <c r="AH12" i="10"/>
  <c r="AI12" i="10"/>
  <c r="AJ12" i="10"/>
  <c r="AK12" i="10"/>
  <c r="AL12" i="10"/>
  <c r="AM12" i="10"/>
  <c r="AN12" i="10"/>
  <c r="AO12" i="10"/>
  <c r="AP12" i="10"/>
  <c r="AQ12" i="10"/>
  <c r="AR12" i="10"/>
  <c r="AS12" i="10"/>
  <c r="AT12" i="10"/>
  <c r="AU12" i="10"/>
  <c r="AV12" i="10"/>
  <c r="AW12" i="10"/>
  <c r="AX12" i="10"/>
  <c r="AY12" i="10"/>
  <c r="AZ12" i="10"/>
  <c r="BA12" i="10"/>
  <c r="BB12" i="10"/>
  <c r="BC12" i="10"/>
  <c r="BD12" i="10"/>
  <c r="BE12" i="10"/>
  <c r="AG13" i="10"/>
  <c r="AH13" i="10"/>
  <c r="AI13" i="10"/>
  <c r="AJ13" i="10"/>
  <c r="AK13" i="10"/>
  <c r="AL13" i="10"/>
  <c r="AM13" i="10"/>
  <c r="AN13" i="10"/>
  <c r="AO13" i="10"/>
  <c r="AP13" i="10"/>
  <c r="AQ13" i="10"/>
  <c r="AR13" i="10"/>
  <c r="AS13" i="10"/>
  <c r="AT13" i="10"/>
  <c r="AU13" i="10"/>
  <c r="AV13" i="10"/>
  <c r="AW13" i="10"/>
  <c r="AX13" i="10"/>
  <c r="AY13" i="10"/>
  <c r="AZ13" i="10"/>
  <c r="BA13" i="10"/>
  <c r="BB13" i="10"/>
  <c r="BC13" i="10"/>
  <c r="BD13" i="10"/>
  <c r="BE13" i="10"/>
  <c r="AG14" i="10"/>
  <c r="AH14" i="10"/>
  <c r="AI14" i="10"/>
  <c r="AJ14" i="10"/>
  <c r="AK14" i="10"/>
  <c r="AL14" i="10"/>
  <c r="AM14" i="10"/>
  <c r="AN14" i="10"/>
  <c r="AO14" i="10"/>
  <c r="AP14" i="10"/>
  <c r="AQ14" i="10"/>
  <c r="AR14" i="10"/>
  <c r="AS14" i="10"/>
  <c r="AT14" i="10"/>
  <c r="AU14" i="10"/>
  <c r="AV14" i="10"/>
  <c r="AW14" i="10"/>
  <c r="AX14" i="10"/>
  <c r="AY14" i="10"/>
  <c r="AZ14" i="10"/>
  <c r="BA14" i="10"/>
  <c r="BB14" i="10"/>
  <c r="BC14" i="10"/>
  <c r="BD14" i="10"/>
  <c r="BE14" i="10"/>
  <c r="AG15" i="10"/>
  <c r="AH15" i="10"/>
  <c r="AI15" i="10"/>
  <c r="AJ15" i="10"/>
  <c r="AK15" i="10"/>
  <c r="AL15" i="10"/>
  <c r="AM15" i="10"/>
  <c r="AN15" i="10"/>
  <c r="AO15" i="10"/>
  <c r="AP15" i="10"/>
  <c r="AQ15" i="10"/>
  <c r="AR15" i="10"/>
  <c r="AS15" i="10"/>
  <c r="AT15" i="10"/>
  <c r="AU15" i="10"/>
  <c r="AV15" i="10"/>
  <c r="AW15" i="10"/>
  <c r="AX15" i="10"/>
  <c r="AY15" i="10"/>
  <c r="AZ15" i="10"/>
  <c r="BA15" i="10"/>
  <c r="BB15" i="10"/>
  <c r="BC15" i="10"/>
  <c r="BD15" i="10"/>
  <c r="BE15" i="10"/>
  <c r="AG16" i="10"/>
  <c r="AH16" i="10"/>
  <c r="AI16" i="10"/>
  <c r="AJ16" i="10"/>
  <c r="AK16" i="10"/>
  <c r="AL16" i="10"/>
  <c r="AM16" i="10"/>
  <c r="AN16" i="10"/>
  <c r="AO16" i="10"/>
  <c r="AP16" i="10"/>
  <c r="AQ16" i="10"/>
  <c r="AR16" i="10"/>
  <c r="AS16" i="10"/>
  <c r="AT16" i="10"/>
  <c r="AU16" i="10"/>
  <c r="AV16" i="10"/>
  <c r="AW16" i="10"/>
  <c r="AX16" i="10"/>
  <c r="AY16" i="10"/>
  <c r="AZ16" i="10"/>
  <c r="BA16" i="10"/>
  <c r="BB16" i="10"/>
  <c r="BC16" i="10"/>
  <c r="BD16" i="10"/>
  <c r="BE16" i="10"/>
  <c r="AG17" i="10"/>
  <c r="AH17" i="10"/>
  <c r="AI17" i="10"/>
  <c r="AJ17" i="10"/>
  <c r="AK17" i="10"/>
  <c r="AL17" i="10"/>
  <c r="AM17" i="10"/>
  <c r="AN17" i="10"/>
  <c r="AO17" i="10"/>
  <c r="AP17" i="10"/>
  <c r="AQ17" i="10"/>
  <c r="AR17" i="10"/>
  <c r="AS17" i="10"/>
  <c r="AT17" i="10"/>
  <c r="AU17" i="10"/>
  <c r="AV17" i="10"/>
  <c r="AW17" i="10"/>
  <c r="AX17" i="10"/>
  <c r="AY17" i="10"/>
  <c r="AZ17" i="10"/>
  <c r="BA17" i="10"/>
  <c r="BB17" i="10"/>
  <c r="BC17" i="10"/>
  <c r="BD17" i="10"/>
  <c r="BE17" i="10"/>
  <c r="AG18" i="10"/>
  <c r="AH18" i="10"/>
  <c r="AI18" i="10"/>
  <c r="AJ18" i="10"/>
  <c r="AK18" i="10"/>
  <c r="AL18" i="10"/>
  <c r="AM18" i="10"/>
  <c r="AN18" i="10"/>
  <c r="AO18" i="10"/>
  <c r="AP18" i="10"/>
  <c r="AQ18" i="10"/>
  <c r="AR18" i="10"/>
  <c r="AS18" i="10"/>
  <c r="AT18" i="10"/>
  <c r="AU18" i="10"/>
  <c r="AV18" i="10"/>
  <c r="AW18" i="10"/>
  <c r="AX18" i="10"/>
  <c r="AY18" i="10"/>
  <c r="AZ18" i="10"/>
  <c r="BA18" i="10"/>
  <c r="BB18" i="10"/>
  <c r="BC18" i="10"/>
  <c r="BD18" i="10"/>
  <c r="BE18" i="10"/>
  <c r="AG19" i="10"/>
  <c r="AH19" i="10"/>
  <c r="AI19" i="10"/>
  <c r="AJ19" i="10"/>
  <c r="AK19" i="10"/>
  <c r="AL19" i="10"/>
  <c r="AM19" i="10"/>
  <c r="AN19" i="10"/>
  <c r="AO19" i="10"/>
  <c r="AP19" i="10"/>
  <c r="AQ19" i="10"/>
  <c r="AR19" i="10"/>
  <c r="AS19" i="10"/>
  <c r="AT19" i="10"/>
  <c r="AU19" i="10"/>
  <c r="AV19" i="10"/>
  <c r="AW19" i="10"/>
  <c r="AX19" i="10"/>
  <c r="AY19" i="10"/>
  <c r="AZ19" i="10"/>
  <c r="BA19" i="10"/>
  <c r="BB19" i="10"/>
  <c r="BC19" i="10"/>
  <c r="BD19" i="10"/>
  <c r="BE19" i="10"/>
  <c r="AG20" i="10"/>
  <c r="AH20" i="10"/>
  <c r="AI20" i="10"/>
  <c r="AJ20" i="10"/>
  <c r="AK20" i="10"/>
  <c r="AL20" i="10"/>
  <c r="AM20" i="10"/>
  <c r="AN20" i="10"/>
  <c r="AO20" i="10"/>
  <c r="AP20" i="10"/>
  <c r="AQ20" i="10"/>
  <c r="AR20" i="10"/>
  <c r="AS20" i="10"/>
  <c r="AT20" i="10"/>
  <c r="AU20" i="10"/>
  <c r="AV20" i="10"/>
  <c r="AW20" i="10"/>
  <c r="AX20" i="10"/>
  <c r="AY20" i="10"/>
  <c r="AZ20" i="10"/>
  <c r="BA20" i="10"/>
  <c r="BB20" i="10"/>
  <c r="BC20" i="10"/>
  <c r="BD20" i="10"/>
  <c r="BE20" i="10"/>
  <c r="AG21" i="10"/>
  <c r="AH21" i="10"/>
  <c r="AI21" i="10"/>
  <c r="AJ21" i="10"/>
  <c r="AK21" i="10"/>
  <c r="AL21" i="10"/>
  <c r="AM21" i="10"/>
  <c r="AN21" i="10"/>
  <c r="AO21" i="10"/>
  <c r="AP21" i="10"/>
  <c r="AQ21" i="10"/>
  <c r="AR21" i="10"/>
  <c r="AS21" i="10"/>
  <c r="AT21" i="10"/>
  <c r="AU21" i="10"/>
  <c r="AV21" i="10"/>
  <c r="AW21" i="10"/>
  <c r="AX21" i="10"/>
  <c r="AY21" i="10"/>
  <c r="AZ21" i="10"/>
  <c r="BA21" i="10"/>
  <c r="BB21" i="10"/>
  <c r="BC21" i="10"/>
  <c r="BD21" i="10"/>
  <c r="BE21" i="10"/>
  <c r="AG22" i="10"/>
  <c r="AH22" i="10"/>
  <c r="AI22" i="10"/>
  <c r="AJ22" i="10"/>
  <c r="AK22" i="10"/>
  <c r="AL22" i="10"/>
  <c r="AM22" i="10"/>
  <c r="AN22" i="10"/>
  <c r="AO22" i="10"/>
  <c r="AP22" i="10"/>
  <c r="AQ22" i="10"/>
  <c r="AR22" i="10"/>
  <c r="AS22" i="10"/>
  <c r="AT22" i="10"/>
  <c r="AU22" i="10"/>
  <c r="AV22" i="10"/>
  <c r="AW22" i="10"/>
  <c r="AX22" i="10"/>
  <c r="AY22" i="10"/>
  <c r="AZ22" i="10"/>
  <c r="BA22" i="10"/>
  <c r="BB22" i="10"/>
  <c r="BC22" i="10"/>
  <c r="BD22" i="10"/>
  <c r="BE22" i="10"/>
  <c r="AG23" i="10"/>
  <c r="AH23" i="10"/>
  <c r="AI23" i="10"/>
  <c r="AJ23" i="10"/>
  <c r="AK23" i="10"/>
  <c r="AL23" i="10"/>
  <c r="AM23" i="10"/>
  <c r="AN23" i="10"/>
  <c r="AO23" i="10"/>
  <c r="AP23" i="10"/>
  <c r="AQ23" i="10"/>
  <c r="AR23" i="10"/>
  <c r="AS23" i="10"/>
  <c r="AT23" i="10"/>
  <c r="AU23" i="10"/>
  <c r="AV23" i="10"/>
  <c r="AW23" i="10"/>
  <c r="AX23" i="10"/>
  <c r="AY23" i="10"/>
  <c r="AZ23" i="10"/>
  <c r="BA23" i="10"/>
  <c r="BB23" i="10"/>
  <c r="BC23" i="10"/>
  <c r="BD23" i="10"/>
  <c r="BE23" i="10"/>
  <c r="AH8" i="10"/>
  <c r="AI8" i="10"/>
  <c r="AJ8" i="10"/>
  <c r="AK8" i="10"/>
  <c r="AL8" i="10"/>
  <c r="AM8" i="10"/>
  <c r="AN8" i="10"/>
  <c r="AO8" i="10"/>
  <c r="AP8" i="10"/>
  <c r="AQ8" i="10"/>
  <c r="AR8" i="10"/>
  <c r="AS8" i="10"/>
  <c r="AT8" i="10"/>
  <c r="AU8" i="10"/>
  <c r="AV8" i="10"/>
  <c r="AW8" i="10"/>
  <c r="AX8" i="10"/>
  <c r="AY8" i="10"/>
  <c r="AZ8" i="10"/>
  <c r="BA8" i="10"/>
  <c r="BB8" i="10"/>
  <c r="BC8" i="10"/>
  <c r="BD8" i="10"/>
  <c r="BE8" i="10"/>
  <c r="AH7" i="10"/>
  <c r="AI7" i="10"/>
  <c r="AJ7" i="10"/>
  <c r="AK7" i="10"/>
  <c r="AL7" i="10"/>
  <c r="AM7" i="10"/>
  <c r="AN7" i="10"/>
  <c r="AO7" i="10"/>
  <c r="AP7" i="10"/>
  <c r="AQ7" i="10"/>
  <c r="AR7" i="10"/>
  <c r="AS7" i="10"/>
  <c r="AT7" i="10"/>
  <c r="AU7" i="10"/>
  <c r="AV7" i="10"/>
  <c r="AW7" i="10"/>
  <c r="AX7" i="10"/>
  <c r="AY7" i="10"/>
  <c r="AZ7" i="10"/>
  <c r="BA7" i="10"/>
  <c r="BB7" i="10"/>
  <c r="BC7" i="10"/>
  <c r="BD7" i="10"/>
  <c r="BE7" i="10"/>
  <c r="AH6" i="10"/>
  <c r="AI6" i="10"/>
  <c r="AJ6" i="10"/>
  <c r="AK6" i="10"/>
  <c r="AL6" i="10"/>
  <c r="AM6" i="10"/>
  <c r="AN6" i="10"/>
  <c r="AO6" i="10"/>
  <c r="AP6" i="10"/>
  <c r="AQ6" i="10"/>
  <c r="AR6" i="10"/>
  <c r="AS6" i="10"/>
  <c r="AT6" i="10"/>
  <c r="AU6" i="10"/>
  <c r="AV6" i="10"/>
  <c r="AW6" i="10"/>
  <c r="AX6" i="10"/>
  <c r="AY6" i="10"/>
  <c r="AZ6" i="10"/>
  <c r="BA6" i="10"/>
  <c r="BB6" i="10"/>
  <c r="BC6" i="10"/>
  <c r="BD6" i="10"/>
  <c r="BE6" i="10"/>
  <c r="AI5" i="10"/>
  <c r="AJ5" i="10"/>
  <c r="AK5" i="10"/>
  <c r="AL5" i="10"/>
  <c r="AM5" i="10"/>
  <c r="AN5" i="10"/>
  <c r="AO5" i="10"/>
  <c r="AP5" i="10"/>
  <c r="AQ5" i="10"/>
  <c r="AR5" i="10"/>
  <c r="AS5" i="10"/>
  <c r="AT5" i="10"/>
  <c r="AU5" i="10"/>
  <c r="AW5" i="10"/>
  <c r="AX5" i="10"/>
  <c r="AY5" i="10"/>
  <c r="AZ5" i="10"/>
  <c r="BA5" i="10"/>
  <c r="BB5" i="10"/>
  <c r="BC5" i="10"/>
  <c r="BD5" i="10"/>
  <c r="BE5" i="10"/>
  <c r="AH5" i="10"/>
  <c r="AG6" i="10"/>
  <c r="AG7" i="10"/>
  <c r="AG8" i="10"/>
  <c r="AG5" i="10"/>
  <c r="J35" i="10" l="1"/>
  <c r="J36" i="10"/>
  <c r="J37" i="10"/>
  <c r="J38" i="10"/>
  <c r="J39" i="10"/>
  <c r="J40" i="10"/>
  <c r="J41" i="10"/>
  <c r="J42" i="10"/>
  <c r="J43" i="10"/>
  <c r="J44" i="10"/>
  <c r="J45" i="10"/>
  <c r="J46" i="10"/>
  <c r="J47" i="10"/>
  <c r="J48" i="10"/>
  <c r="J49" i="10"/>
  <c r="J50" i="10"/>
  <c r="J51" i="10"/>
  <c r="J52" i="10"/>
  <c r="J53" i="10"/>
  <c r="J54" i="10"/>
  <c r="J55" i="10"/>
  <c r="J56" i="10"/>
  <c r="J57" i="10"/>
  <c r="J34" i="10"/>
  <c r="K57" i="10" l="1"/>
  <c r="K53" i="10"/>
  <c r="K49" i="10"/>
  <c r="K45" i="10"/>
  <c r="K41" i="10"/>
  <c r="K37" i="10"/>
  <c r="K55" i="10"/>
  <c r="K51" i="10"/>
  <c r="K47" i="10"/>
  <c r="K43" i="10"/>
  <c r="K39" i="10"/>
  <c r="K35" i="10"/>
  <c r="K56" i="10"/>
  <c r="K52" i="10"/>
  <c r="K48" i="10"/>
  <c r="K44" i="10"/>
  <c r="K40" i="10"/>
  <c r="K36" i="10"/>
  <c r="K34" i="10"/>
  <c r="K54" i="10"/>
  <c r="K50" i="10"/>
  <c r="K46" i="10"/>
  <c r="K42" i="10"/>
  <c r="K38" i="10"/>
  <c r="AF2" i="11" l="1"/>
  <c r="C455" i="11"/>
  <c r="AD3" i="11" l="1"/>
  <c r="AD4" i="11"/>
  <c r="AD5" i="11"/>
  <c r="AD6" i="11"/>
  <c r="AD7" i="11"/>
  <c r="AD8" i="11"/>
  <c r="AD9" i="11"/>
  <c r="AD10" i="11"/>
  <c r="AD11" i="11"/>
  <c r="AD13" i="11"/>
  <c r="AE13" i="11" s="1"/>
  <c r="AD14" i="11"/>
  <c r="AD15" i="11"/>
  <c r="AD16" i="11"/>
  <c r="AD17" i="11"/>
  <c r="AD18" i="11"/>
  <c r="AD19" i="11"/>
  <c r="AD20" i="11"/>
  <c r="AD21" i="11"/>
  <c r="AD22" i="11"/>
  <c r="AD23" i="11"/>
  <c r="AD24" i="11"/>
  <c r="AD25" i="11"/>
  <c r="AD26" i="11"/>
  <c r="AF3" i="11"/>
  <c r="AG3" i="11" s="1"/>
  <c r="AF4" i="11"/>
  <c r="AF5" i="11"/>
  <c r="AF6" i="11"/>
  <c r="AF7" i="11"/>
  <c r="AF8" i="11"/>
  <c r="AF9" i="11"/>
  <c r="AF10" i="11"/>
  <c r="AF11" i="11"/>
  <c r="AF12" i="11"/>
  <c r="AF13" i="11"/>
  <c r="AF14" i="11"/>
  <c r="AF15" i="11"/>
  <c r="AF16" i="11"/>
  <c r="AF17" i="11"/>
  <c r="AF18" i="11"/>
  <c r="AF19" i="11"/>
  <c r="AF20" i="11"/>
  <c r="AF21" i="11"/>
  <c r="AF22" i="11"/>
  <c r="AF24" i="11"/>
  <c r="AF25" i="11"/>
  <c r="AF26" i="11"/>
  <c r="AE9" i="11" l="1"/>
  <c r="AG21" i="11"/>
  <c r="AG17" i="11"/>
  <c r="AG13" i="11"/>
  <c r="AG9" i="11"/>
  <c r="AG5" i="11"/>
  <c r="AE25" i="11"/>
  <c r="AE21" i="11"/>
  <c r="AE17" i="11"/>
  <c r="AE5" i="11"/>
  <c r="AG25" i="11"/>
  <c r="AG19" i="11"/>
  <c r="AG15" i="11"/>
  <c r="AG11" i="11"/>
  <c r="AG7" i="11"/>
  <c r="AE23" i="11"/>
  <c r="AE19" i="11"/>
  <c r="AE15" i="11"/>
  <c r="AE11" i="11"/>
  <c r="AE7" i="11"/>
  <c r="AG26" i="11"/>
  <c r="AG22" i="11"/>
  <c r="AG18" i="11"/>
  <c r="AG14" i="11"/>
  <c r="AG10" i="11"/>
  <c r="AG6" i="11"/>
  <c r="AE26" i="11"/>
  <c r="AE22" i="11"/>
  <c r="AE18" i="11"/>
  <c r="AE14" i="11"/>
  <c r="AE10" i="11"/>
  <c r="AE6" i="11"/>
  <c r="AG24" i="11"/>
  <c r="AG20" i="11"/>
  <c r="AG16" i="11"/>
  <c r="AG12" i="11"/>
  <c r="AG8" i="11"/>
  <c r="AG4" i="11"/>
  <c r="AE24" i="11"/>
  <c r="AE20" i="11"/>
  <c r="AE16" i="11"/>
  <c r="AE12" i="11"/>
  <c r="AE8" i="11"/>
  <c r="AE4" i="11"/>
  <c r="AG23" i="11"/>
  <c r="AD2" i="11"/>
  <c r="AE3" i="11" s="1"/>
  <c r="AA3" i="11"/>
  <c r="AA4" i="11"/>
  <c r="AA5" i="11"/>
  <c r="AA6" i="11"/>
  <c r="AA7" i="11"/>
  <c r="AA8" i="11"/>
  <c r="AA9" i="11"/>
  <c r="AA10" i="11"/>
  <c r="AA11" i="11"/>
  <c r="AA12" i="11"/>
  <c r="AA13" i="11"/>
  <c r="AA14" i="11"/>
  <c r="AA15" i="11"/>
  <c r="AA16" i="11"/>
  <c r="AA17" i="11"/>
  <c r="AA18" i="11"/>
  <c r="AA19" i="11"/>
  <c r="AA20" i="11"/>
  <c r="AA21" i="11"/>
  <c r="AA22" i="11"/>
  <c r="AA23" i="11"/>
  <c r="AA24" i="11"/>
  <c r="AA25" i="11"/>
  <c r="AA26" i="11"/>
  <c r="AA2" i="11"/>
  <c r="AB3" i="11"/>
  <c r="AB4" i="11"/>
  <c r="AB5" i="11"/>
  <c r="AB6" i="11"/>
  <c r="AB7" i="11"/>
  <c r="AB8" i="11"/>
  <c r="AB9" i="11"/>
  <c r="AB10" i="11"/>
  <c r="AB11" i="11"/>
  <c r="AB12" i="11"/>
  <c r="AB13" i="11"/>
  <c r="AB14" i="11"/>
  <c r="AB15" i="11"/>
  <c r="AB16" i="11"/>
  <c r="AB17" i="11"/>
  <c r="AB18" i="11"/>
  <c r="AB19" i="11"/>
  <c r="AB20" i="11"/>
  <c r="AB21" i="11"/>
  <c r="AB22" i="11"/>
  <c r="AB23" i="11"/>
  <c r="AB24" i="11"/>
  <c r="AB25" i="11"/>
  <c r="AB26" i="11"/>
  <c r="AB2" i="11"/>
  <c r="AN2" i="11" s="1"/>
  <c r="C12" i="29"/>
  <c r="D12" i="29"/>
  <c r="E12" i="29"/>
  <c r="F12" i="29"/>
  <c r="G12" i="29"/>
  <c r="H12" i="29"/>
  <c r="I12" i="29"/>
  <c r="J12" i="29"/>
  <c r="K12" i="29"/>
  <c r="L12" i="29"/>
  <c r="M12" i="29"/>
  <c r="N12" i="29"/>
  <c r="O12" i="29"/>
  <c r="C13" i="29"/>
  <c r="D13" i="29"/>
  <c r="E13" i="29"/>
  <c r="F13" i="29"/>
  <c r="G13" i="29"/>
  <c r="H13" i="29"/>
  <c r="I13" i="29"/>
  <c r="J13" i="29"/>
  <c r="K13" i="29"/>
  <c r="L13" i="29"/>
  <c r="M13" i="29"/>
  <c r="N13" i="29"/>
  <c r="O13" i="29"/>
  <c r="O30" i="11" l="1"/>
  <c r="N30" i="11"/>
  <c r="O32" i="11"/>
  <c r="N32" i="11"/>
  <c r="O31" i="11"/>
  <c r="O33" i="11"/>
  <c r="O34" i="11"/>
  <c r="N34" i="11"/>
  <c r="N31" i="11"/>
  <c r="N33" i="11"/>
  <c r="AN24" i="11"/>
  <c r="AC24" i="11"/>
  <c r="AN23" i="11"/>
  <c r="AC23" i="11"/>
  <c r="AN19" i="11"/>
  <c r="AC19" i="11"/>
  <c r="AN15" i="11"/>
  <c r="AC15" i="11"/>
  <c r="AN11" i="11"/>
  <c r="AC11" i="11"/>
  <c r="AN7" i="11"/>
  <c r="AC7" i="11"/>
  <c r="AN3" i="11"/>
  <c r="AC3" i="11"/>
  <c r="AN21" i="11"/>
  <c r="AC21" i="11"/>
  <c r="AN13" i="11"/>
  <c r="AC13" i="11"/>
  <c r="AN5" i="11"/>
  <c r="AC5" i="11"/>
  <c r="AN26" i="11"/>
  <c r="AC26" i="11"/>
  <c r="AN22" i="11"/>
  <c r="AC22" i="11"/>
  <c r="AN18" i="11"/>
  <c r="AC18" i="11"/>
  <c r="AN14" i="11"/>
  <c r="AC14" i="11"/>
  <c r="AN10" i="11"/>
  <c r="AC10" i="11"/>
  <c r="AN6" i="11"/>
  <c r="AC6" i="11"/>
  <c r="AN25" i="11"/>
  <c r="AC25" i="11"/>
  <c r="AN17" i="11"/>
  <c r="AC17" i="11"/>
  <c r="AN9" i="11"/>
  <c r="AC9" i="11"/>
  <c r="AN20" i="11"/>
  <c r="AC20" i="11"/>
  <c r="AN16" i="11"/>
  <c r="AC16" i="11"/>
  <c r="AN12" i="11"/>
  <c r="AC12" i="11"/>
  <c r="AN8" i="11"/>
  <c r="AC8" i="11"/>
  <c r="AN4" i="11"/>
  <c r="AC4" i="11"/>
  <c r="AL25" i="11"/>
  <c r="AL17" i="11"/>
  <c r="AL9" i="11"/>
  <c r="AL24" i="11"/>
  <c r="AL20" i="11"/>
  <c r="AL16" i="11"/>
  <c r="AL12" i="11"/>
  <c r="AL8" i="11"/>
  <c r="AL4" i="11"/>
  <c r="AL2" i="11"/>
  <c r="AL23" i="11"/>
  <c r="AL19" i="11"/>
  <c r="AL15" i="11"/>
  <c r="AL11" i="11"/>
  <c r="AL7" i="11"/>
  <c r="AL3" i="11"/>
  <c r="AL21" i="11"/>
  <c r="AL13" i="11"/>
  <c r="AL5" i="11"/>
  <c r="AL26" i="11"/>
  <c r="AL22" i="11"/>
  <c r="AL18" i="11"/>
  <c r="AL14" i="11"/>
  <c r="AL10" i="11"/>
  <c r="AL6" i="11"/>
  <c r="Q4" i="10"/>
  <c r="Q29" i="10" s="1"/>
  <c r="M30" i="11" l="1"/>
  <c r="M32" i="11"/>
  <c r="M31" i="11"/>
  <c r="AD4" i="10"/>
  <c r="AV5" i="10"/>
  <c r="M34" i="11"/>
  <c r="M33" i="11"/>
  <c r="AA5" i="10" l="1"/>
  <c r="AA6" i="10"/>
  <c r="AA7" i="10"/>
  <c r="AA8" i="10"/>
  <c r="AA9" i="10"/>
  <c r="AA10" i="10"/>
  <c r="AA11" i="10"/>
  <c r="AA12" i="10"/>
  <c r="AA13" i="10"/>
  <c r="AA14" i="10"/>
  <c r="AA15" i="10"/>
  <c r="AA16" i="10"/>
  <c r="AA17" i="10"/>
  <c r="AA18" i="10"/>
  <c r="AA19" i="10"/>
  <c r="AA20" i="10"/>
  <c r="AA21" i="10"/>
  <c r="AA22" i="10"/>
  <c r="AA23" i="10"/>
  <c r="AA24" i="10"/>
  <c r="AA25" i="10"/>
  <c r="AA26" i="10"/>
  <c r="AA27" i="10"/>
  <c r="AA28" i="10"/>
  <c r="AA4" i="10"/>
  <c r="Z30" i="14" l="1"/>
  <c r="Y30" i="14"/>
  <c r="X30" i="14"/>
  <c r="W30" i="14"/>
  <c r="V30" i="14"/>
  <c r="U30" i="14"/>
  <c r="T30" i="14"/>
  <c r="S30" i="14"/>
  <c r="R30" i="14"/>
  <c r="Q30" i="14"/>
  <c r="P30" i="14"/>
  <c r="O30" i="14"/>
  <c r="N30" i="14"/>
  <c r="M30" i="14"/>
  <c r="L30" i="14"/>
  <c r="K30" i="14"/>
  <c r="J30" i="14"/>
  <c r="I30" i="14"/>
  <c r="H30" i="14"/>
  <c r="G30" i="14"/>
  <c r="F30" i="14"/>
  <c r="E30" i="14"/>
  <c r="D30" i="14"/>
  <c r="C30" i="14"/>
  <c r="B30" i="14"/>
  <c r="Z29" i="14"/>
  <c r="Y29" i="14"/>
  <c r="X29" i="14"/>
  <c r="W29" i="14"/>
  <c r="V29" i="14"/>
  <c r="U29" i="14"/>
  <c r="T29" i="14"/>
  <c r="S29" i="14"/>
  <c r="R29" i="14"/>
  <c r="Q29" i="14"/>
  <c r="P29" i="14"/>
  <c r="O29" i="14"/>
  <c r="N29" i="14"/>
  <c r="M29" i="14"/>
  <c r="L29" i="14"/>
  <c r="K29" i="14"/>
  <c r="J29" i="14"/>
  <c r="I29" i="14"/>
  <c r="H29" i="14"/>
  <c r="G29" i="14"/>
  <c r="F29" i="14"/>
  <c r="E29" i="14"/>
  <c r="D29" i="14"/>
  <c r="C29" i="14"/>
  <c r="B29" i="14"/>
  <c r="Z28" i="14"/>
  <c r="Y28" i="14"/>
  <c r="X28" i="14"/>
  <c r="W28" i="14"/>
  <c r="V28" i="14"/>
  <c r="U28" i="14"/>
  <c r="T28" i="14"/>
  <c r="S28" i="14"/>
  <c r="R28" i="14"/>
  <c r="Q28" i="14"/>
  <c r="P28" i="14"/>
  <c r="O28" i="14"/>
  <c r="N28" i="14"/>
  <c r="M28" i="14"/>
  <c r="L28" i="14"/>
  <c r="K28" i="14"/>
  <c r="J28" i="14"/>
  <c r="I28" i="14"/>
  <c r="H28" i="14"/>
  <c r="G28" i="14"/>
  <c r="F28" i="14"/>
  <c r="E28" i="14"/>
  <c r="D28" i="14"/>
  <c r="C28" i="14"/>
  <c r="B28" i="14"/>
  <c r="Z27" i="14"/>
  <c r="Y27" i="14"/>
  <c r="X27" i="14"/>
  <c r="W27" i="14"/>
  <c r="V27" i="14"/>
  <c r="U27" i="14"/>
  <c r="T27" i="14"/>
  <c r="S27" i="14"/>
  <c r="R27" i="14"/>
  <c r="Q27" i="14"/>
  <c r="P27" i="14"/>
  <c r="O27" i="14"/>
  <c r="N27" i="14"/>
  <c r="M27" i="14"/>
  <c r="L27" i="14"/>
  <c r="K27" i="14"/>
  <c r="J27" i="14"/>
  <c r="I27" i="14"/>
  <c r="H27" i="14"/>
  <c r="G27" i="14"/>
  <c r="F27" i="14"/>
  <c r="E27" i="14"/>
  <c r="D27" i="14"/>
  <c r="C27" i="14"/>
  <c r="B27" i="14"/>
  <c r="Z26" i="14"/>
  <c r="Y26" i="14"/>
  <c r="X26" i="14"/>
  <c r="W26" i="14"/>
  <c r="V26" i="14"/>
  <c r="U26" i="14"/>
  <c r="T26" i="14"/>
  <c r="S26" i="14"/>
  <c r="R26" i="14"/>
  <c r="Q26" i="14"/>
  <c r="P26" i="14"/>
  <c r="O26" i="14"/>
  <c r="N26" i="14"/>
  <c r="M26" i="14"/>
  <c r="L26" i="14"/>
  <c r="K26" i="14"/>
  <c r="J26" i="14"/>
  <c r="I26" i="14"/>
  <c r="H26" i="14"/>
  <c r="G26" i="14"/>
  <c r="F26" i="14"/>
  <c r="E26" i="14"/>
  <c r="D26" i="14"/>
  <c r="C26" i="14"/>
  <c r="B26" i="14"/>
  <c r="Z25" i="14"/>
  <c r="Y25" i="14"/>
  <c r="X25" i="14"/>
  <c r="W25" i="14"/>
  <c r="V25" i="14"/>
  <c r="U25" i="14"/>
  <c r="T25" i="14"/>
  <c r="S25" i="14"/>
  <c r="R25" i="14"/>
  <c r="Q25" i="14"/>
  <c r="P25" i="14"/>
  <c r="O25" i="14"/>
  <c r="N25" i="14"/>
  <c r="M25" i="14"/>
  <c r="L25" i="14"/>
  <c r="K25" i="14"/>
  <c r="J25" i="14"/>
  <c r="I25" i="14"/>
  <c r="H25" i="14"/>
  <c r="G25" i="14"/>
  <c r="F25" i="14"/>
  <c r="E25" i="14"/>
  <c r="D25" i="14"/>
  <c r="C25" i="14"/>
  <c r="B25" i="14"/>
  <c r="Z24" i="14"/>
  <c r="Y24" i="14"/>
  <c r="X24" i="14"/>
  <c r="W24" i="14"/>
  <c r="V24" i="14"/>
  <c r="U24" i="14"/>
  <c r="T24" i="14"/>
  <c r="S24" i="14"/>
  <c r="R24" i="14"/>
  <c r="Q24" i="14"/>
  <c r="P24" i="14"/>
  <c r="O24" i="14"/>
  <c r="N24" i="14"/>
  <c r="M24" i="14"/>
  <c r="L24" i="14"/>
  <c r="K24" i="14"/>
  <c r="J24" i="14"/>
  <c r="I24" i="14"/>
  <c r="H24" i="14"/>
  <c r="G24" i="14"/>
  <c r="F24" i="14"/>
  <c r="E24" i="14"/>
  <c r="D24" i="14"/>
  <c r="C24" i="14"/>
  <c r="B24" i="14"/>
  <c r="Z23" i="14"/>
  <c r="Y23" i="14"/>
  <c r="X23" i="14"/>
  <c r="W23" i="14"/>
  <c r="V23" i="14"/>
  <c r="U23" i="14"/>
  <c r="T23" i="14"/>
  <c r="S23" i="14"/>
  <c r="R23" i="14"/>
  <c r="Q23" i="14"/>
  <c r="P23" i="14"/>
  <c r="O23" i="14"/>
  <c r="N23" i="14"/>
  <c r="M23" i="14"/>
  <c r="L23" i="14"/>
  <c r="K23" i="14"/>
  <c r="J23" i="14"/>
  <c r="I23" i="14"/>
  <c r="H23" i="14"/>
  <c r="G23" i="14"/>
  <c r="F23" i="14"/>
  <c r="E23" i="14"/>
  <c r="D23" i="14"/>
  <c r="C23" i="14"/>
  <c r="B23" i="14"/>
  <c r="Z22" i="14"/>
  <c r="Y22" i="14"/>
  <c r="X22" i="14"/>
  <c r="W22" i="14"/>
  <c r="V22" i="14"/>
  <c r="U22" i="14"/>
  <c r="T22" i="14"/>
  <c r="S22" i="14"/>
  <c r="R22" i="14"/>
  <c r="Q22" i="14"/>
  <c r="P22" i="14"/>
  <c r="O22" i="14"/>
  <c r="N22" i="14"/>
  <c r="M22" i="14"/>
  <c r="L22" i="14"/>
  <c r="K22" i="14"/>
  <c r="J22" i="14"/>
  <c r="I22" i="14"/>
  <c r="H22" i="14"/>
  <c r="G22" i="14"/>
  <c r="F22" i="14"/>
  <c r="E22" i="14"/>
  <c r="D22" i="14"/>
  <c r="C22" i="14"/>
  <c r="B22" i="14"/>
  <c r="Z21" i="14"/>
  <c r="Y21" i="14"/>
  <c r="X21" i="14"/>
  <c r="W21" i="14"/>
  <c r="V21" i="14"/>
  <c r="U21" i="14"/>
  <c r="T21" i="14"/>
  <c r="S21" i="14"/>
  <c r="R21" i="14"/>
  <c r="Q21" i="14"/>
  <c r="P21" i="14"/>
  <c r="O21" i="14"/>
  <c r="N21" i="14"/>
  <c r="M21" i="14"/>
  <c r="L21" i="14"/>
  <c r="K21" i="14"/>
  <c r="J21" i="14"/>
  <c r="I21" i="14"/>
  <c r="H21" i="14"/>
  <c r="G21" i="14"/>
  <c r="F21" i="14"/>
  <c r="E21" i="14"/>
  <c r="D21" i="14"/>
  <c r="C21" i="14"/>
  <c r="B21" i="14"/>
  <c r="Z20" i="14"/>
  <c r="Y20" i="14"/>
  <c r="X20" i="14"/>
  <c r="W20" i="14"/>
  <c r="V20" i="14"/>
  <c r="U20" i="14"/>
  <c r="T20" i="14"/>
  <c r="S20" i="14"/>
  <c r="R20" i="14"/>
  <c r="Q20" i="14"/>
  <c r="P20" i="14"/>
  <c r="O20" i="14"/>
  <c r="N20" i="14"/>
  <c r="M20" i="14"/>
  <c r="L20" i="14"/>
  <c r="K20" i="14"/>
  <c r="J20" i="14"/>
  <c r="I20" i="14"/>
  <c r="H20" i="14"/>
  <c r="G20" i="14"/>
  <c r="F20" i="14"/>
  <c r="E20" i="14"/>
  <c r="D20" i="14"/>
  <c r="C20" i="14"/>
  <c r="B20" i="14"/>
  <c r="Z19" i="14"/>
  <c r="Y19" i="14"/>
  <c r="X19" i="14"/>
  <c r="W19" i="14"/>
  <c r="V19" i="14"/>
  <c r="U19" i="14"/>
  <c r="T19" i="14"/>
  <c r="S19" i="14"/>
  <c r="R19" i="14"/>
  <c r="Q19" i="14"/>
  <c r="P19" i="14"/>
  <c r="O19" i="14"/>
  <c r="N19" i="14"/>
  <c r="M19" i="14"/>
  <c r="L19" i="14"/>
  <c r="K19" i="14"/>
  <c r="J19" i="14"/>
  <c r="I19" i="14"/>
  <c r="H19" i="14"/>
  <c r="G19" i="14"/>
  <c r="F19" i="14"/>
  <c r="E19" i="14"/>
  <c r="D19" i="14"/>
  <c r="C19" i="14"/>
  <c r="B19" i="14"/>
  <c r="Z18" i="14"/>
  <c r="Y18" i="14"/>
  <c r="X18" i="14"/>
  <c r="W18" i="14"/>
  <c r="V18" i="14"/>
  <c r="U18" i="14"/>
  <c r="T18" i="14"/>
  <c r="S18" i="14"/>
  <c r="R18" i="14"/>
  <c r="Q18" i="14"/>
  <c r="P18" i="14"/>
  <c r="O18" i="14"/>
  <c r="N18" i="14"/>
  <c r="M18" i="14"/>
  <c r="L18" i="14"/>
  <c r="K18" i="14"/>
  <c r="J18" i="14"/>
  <c r="I18" i="14"/>
  <c r="H18" i="14"/>
  <c r="G18" i="14"/>
  <c r="F18" i="14"/>
  <c r="E18" i="14"/>
  <c r="D18" i="14"/>
  <c r="C18" i="14"/>
  <c r="B18" i="14"/>
  <c r="Z17" i="14"/>
  <c r="Y17" i="14"/>
  <c r="X17" i="14"/>
  <c r="W17" i="14"/>
  <c r="V17" i="14"/>
  <c r="U17" i="14"/>
  <c r="T17" i="14"/>
  <c r="S17" i="14"/>
  <c r="R17" i="14"/>
  <c r="Q17" i="14"/>
  <c r="P17" i="14"/>
  <c r="O17" i="14"/>
  <c r="N17" i="14"/>
  <c r="M17" i="14"/>
  <c r="L17" i="14"/>
  <c r="K17" i="14"/>
  <c r="J17" i="14"/>
  <c r="I17" i="14"/>
  <c r="H17" i="14"/>
  <c r="G17" i="14"/>
  <c r="F17" i="14"/>
  <c r="E17" i="14"/>
  <c r="D17" i="14"/>
  <c r="C17" i="14"/>
  <c r="B17" i="14"/>
  <c r="Z16" i="14"/>
  <c r="Y16" i="14"/>
  <c r="X16" i="14"/>
  <c r="W16" i="14"/>
  <c r="V16" i="14"/>
  <c r="U16" i="14"/>
  <c r="T16" i="14"/>
  <c r="S16" i="14"/>
  <c r="R16" i="14"/>
  <c r="Q16" i="14"/>
  <c r="P16" i="14"/>
  <c r="O16" i="14"/>
  <c r="N16" i="14"/>
  <c r="M16" i="14"/>
  <c r="L16" i="14"/>
  <c r="K16" i="14"/>
  <c r="J16" i="14"/>
  <c r="I16" i="14"/>
  <c r="H16" i="14"/>
  <c r="G16" i="14"/>
  <c r="F16" i="14"/>
  <c r="E16" i="14"/>
  <c r="D16" i="14"/>
  <c r="C16" i="14"/>
  <c r="B16" i="14"/>
  <c r="Z15" i="14"/>
  <c r="Y15" i="14"/>
  <c r="X15" i="14"/>
  <c r="W15" i="14"/>
  <c r="V15" i="14"/>
  <c r="U15" i="14"/>
  <c r="T15" i="14"/>
  <c r="S15" i="14"/>
  <c r="R15" i="14"/>
  <c r="Q15" i="14"/>
  <c r="P15" i="14"/>
  <c r="O15" i="14"/>
  <c r="N15" i="14"/>
  <c r="M15" i="14"/>
  <c r="L15" i="14"/>
  <c r="K15" i="14"/>
  <c r="J15" i="14"/>
  <c r="I15" i="14"/>
  <c r="H15" i="14"/>
  <c r="G15" i="14"/>
  <c r="F15" i="14"/>
  <c r="E15" i="14"/>
  <c r="D15" i="14"/>
  <c r="C15" i="14"/>
  <c r="B15" i="14"/>
  <c r="Z14" i="14"/>
  <c r="Y14" i="14"/>
  <c r="X14" i="14"/>
  <c r="W14" i="14"/>
  <c r="V14" i="14"/>
  <c r="U14" i="14"/>
  <c r="T14" i="14"/>
  <c r="S14" i="14"/>
  <c r="R14" i="14"/>
  <c r="Q14" i="14"/>
  <c r="P14" i="14"/>
  <c r="O14" i="14"/>
  <c r="N14" i="14"/>
  <c r="M14" i="14"/>
  <c r="L14" i="14"/>
  <c r="K14" i="14"/>
  <c r="J14" i="14"/>
  <c r="I14" i="14"/>
  <c r="H14" i="14"/>
  <c r="G14" i="14"/>
  <c r="F14" i="14"/>
  <c r="E14" i="14"/>
  <c r="D14" i="14"/>
  <c r="C14" i="14"/>
  <c r="B14" i="14"/>
  <c r="Z13" i="14"/>
  <c r="Y13" i="14"/>
  <c r="X13" i="14"/>
  <c r="W13" i="14"/>
  <c r="V13" i="14"/>
  <c r="U13" i="14"/>
  <c r="T13" i="14"/>
  <c r="S13" i="14"/>
  <c r="R13" i="14"/>
  <c r="Q13" i="14"/>
  <c r="P13" i="14"/>
  <c r="O13" i="14"/>
  <c r="N13" i="14"/>
  <c r="M13" i="14"/>
  <c r="L13" i="14"/>
  <c r="K13" i="14"/>
  <c r="J13" i="14"/>
  <c r="I13" i="14"/>
  <c r="H13" i="14"/>
  <c r="G13" i="14"/>
  <c r="F13" i="14"/>
  <c r="E13" i="14"/>
  <c r="D13" i="14"/>
  <c r="C13" i="14"/>
  <c r="B13" i="14"/>
  <c r="Z12" i="14"/>
  <c r="Y12" i="14"/>
  <c r="X12" i="14"/>
  <c r="W12" i="14"/>
  <c r="V12" i="14"/>
  <c r="U12" i="14"/>
  <c r="T12" i="14"/>
  <c r="S12" i="14"/>
  <c r="R12" i="14"/>
  <c r="Q12" i="14"/>
  <c r="P12" i="14"/>
  <c r="O12" i="14"/>
  <c r="N12" i="14"/>
  <c r="M12" i="14"/>
  <c r="L12" i="14"/>
  <c r="K12" i="14"/>
  <c r="J12" i="14"/>
  <c r="I12" i="14"/>
  <c r="H12" i="14"/>
  <c r="G12" i="14"/>
  <c r="F12" i="14"/>
  <c r="E12" i="14"/>
  <c r="D12" i="14"/>
  <c r="C12" i="14"/>
  <c r="B12" i="14"/>
  <c r="Z11" i="14"/>
  <c r="Y11" i="14"/>
  <c r="X11" i="14"/>
  <c r="W11" i="14"/>
  <c r="V11" i="14"/>
  <c r="U11" i="14"/>
  <c r="T11" i="14"/>
  <c r="S11" i="14"/>
  <c r="R11" i="14"/>
  <c r="Q11" i="14"/>
  <c r="P11" i="14"/>
  <c r="O11" i="14"/>
  <c r="N11" i="14"/>
  <c r="M11" i="14"/>
  <c r="L11" i="14"/>
  <c r="K11" i="14"/>
  <c r="J11" i="14"/>
  <c r="I11" i="14"/>
  <c r="H11" i="14"/>
  <c r="G11" i="14"/>
  <c r="F11" i="14"/>
  <c r="E11" i="14"/>
  <c r="D11" i="14"/>
  <c r="C11" i="14"/>
  <c r="B11" i="14"/>
  <c r="Z10" i="14"/>
  <c r="Y10" i="14"/>
  <c r="X10" i="14"/>
  <c r="W10" i="14"/>
  <c r="V10" i="14"/>
  <c r="U10" i="14"/>
  <c r="T10" i="14"/>
  <c r="S10" i="14"/>
  <c r="R10" i="14"/>
  <c r="Q10" i="14"/>
  <c r="P10" i="14"/>
  <c r="O10" i="14"/>
  <c r="N10" i="14"/>
  <c r="M10" i="14"/>
  <c r="L10" i="14"/>
  <c r="K10" i="14"/>
  <c r="J10" i="14"/>
  <c r="I10" i="14"/>
  <c r="H10" i="14"/>
  <c r="G10" i="14"/>
  <c r="F10" i="14"/>
  <c r="E10" i="14"/>
  <c r="D10" i="14"/>
  <c r="C10" i="14"/>
  <c r="B10" i="14"/>
  <c r="Z9" i="14"/>
  <c r="Y9" i="14"/>
  <c r="X9" i="14"/>
  <c r="W9" i="14"/>
  <c r="V9" i="14"/>
  <c r="U9" i="14"/>
  <c r="T9" i="14"/>
  <c r="S9" i="14"/>
  <c r="R9" i="14"/>
  <c r="Q9" i="14"/>
  <c r="P9" i="14"/>
  <c r="O9" i="14"/>
  <c r="N9" i="14"/>
  <c r="M9" i="14"/>
  <c r="L9" i="14"/>
  <c r="K9" i="14"/>
  <c r="J9" i="14"/>
  <c r="I9" i="14"/>
  <c r="H9" i="14"/>
  <c r="G9" i="14"/>
  <c r="F9" i="14"/>
  <c r="E9" i="14"/>
  <c r="D9" i="14"/>
  <c r="C9" i="14"/>
  <c r="B9" i="14"/>
  <c r="Z8" i="14"/>
  <c r="Y8" i="14"/>
  <c r="X8" i="14"/>
  <c r="W8" i="14"/>
  <c r="V8" i="14"/>
  <c r="U8" i="14"/>
  <c r="T8" i="14"/>
  <c r="S8" i="14"/>
  <c r="R8" i="14"/>
  <c r="Q8" i="14"/>
  <c r="P8" i="14"/>
  <c r="O8" i="14"/>
  <c r="N8" i="14"/>
  <c r="M8" i="14"/>
  <c r="L8" i="14"/>
  <c r="K8" i="14"/>
  <c r="J8" i="14"/>
  <c r="I8" i="14"/>
  <c r="H8" i="14"/>
  <c r="G8" i="14"/>
  <c r="F8" i="14"/>
  <c r="E8" i="14"/>
  <c r="D8" i="14"/>
  <c r="C8" i="14"/>
  <c r="B8" i="14"/>
  <c r="Z7" i="14"/>
  <c r="Y7" i="14"/>
  <c r="X7" i="14"/>
  <c r="W7" i="14"/>
  <c r="V7" i="14"/>
  <c r="U7" i="14"/>
  <c r="T7" i="14"/>
  <c r="S7" i="14"/>
  <c r="R7" i="14"/>
  <c r="Q7" i="14"/>
  <c r="P7" i="14"/>
  <c r="O7" i="14"/>
  <c r="N7" i="14"/>
  <c r="M7" i="14"/>
  <c r="L7" i="14"/>
  <c r="K7" i="14"/>
  <c r="J7" i="14"/>
  <c r="I7" i="14"/>
  <c r="H7" i="14"/>
  <c r="G7" i="14"/>
  <c r="F7" i="14"/>
  <c r="E7" i="14"/>
  <c r="D7" i="14"/>
  <c r="C7" i="14"/>
  <c r="B7" i="14"/>
  <c r="Z6" i="14"/>
  <c r="Y6" i="14"/>
  <c r="X6" i="14"/>
  <c r="W6" i="14"/>
  <c r="V6" i="14"/>
  <c r="U6" i="14"/>
  <c r="T6" i="14"/>
  <c r="S6" i="14"/>
  <c r="R6" i="14"/>
  <c r="Q6" i="14"/>
  <c r="P6" i="14"/>
  <c r="O6" i="14"/>
  <c r="N6" i="14"/>
  <c r="M6" i="14"/>
  <c r="L6" i="14"/>
  <c r="K6" i="14"/>
  <c r="J6" i="14"/>
  <c r="I6" i="14"/>
  <c r="H6" i="14"/>
  <c r="G6" i="14"/>
  <c r="F6" i="14"/>
  <c r="E6" i="14"/>
  <c r="D6" i="14"/>
  <c r="C6" i="14"/>
  <c r="B6" i="14"/>
  <c r="AA6" i="14" l="1"/>
  <c r="AA26" i="14"/>
  <c r="AC26" i="14" s="1"/>
  <c r="AA11" i="14"/>
  <c r="AC11" i="14" s="1"/>
  <c r="AA28" i="14"/>
  <c r="AC28" i="14" s="1"/>
  <c r="AA14" i="14"/>
  <c r="AC14" i="14" s="1"/>
  <c r="AA13" i="14"/>
  <c r="AC13" i="14" s="1"/>
  <c r="AA25" i="14"/>
  <c r="AC25" i="14" s="1"/>
  <c r="AA7" i="14"/>
  <c r="AC7" i="14" s="1"/>
  <c r="AA19" i="14"/>
  <c r="AA20" i="14"/>
  <c r="AC20" i="14" s="1"/>
  <c r="AA21" i="14"/>
  <c r="AC21" i="14" s="1"/>
  <c r="AA22" i="14"/>
  <c r="AC22" i="14" s="1"/>
  <c r="AA18" i="14"/>
  <c r="AA8" i="14"/>
  <c r="AC8" i="14" s="1"/>
  <c r="AA30" i="14"/>
  <c r="AC30" i="14" s="1"/>
  <c r="AA9" i="14"/>
  <c r="AC9" i="14" s="1"/>
  <c r="AA10" i="14"/>
  <c r="AA12" i="14"/>
  <c r="AC12" i="14" s="1"/>
  <c r="AA23" i="14"/>
  <c r="AA24" i="14"/>
  <c r="AA27" i="14"/>
  <c r="AA29" i="14"/>
  <c r="AC29" i="14" s="1"/>
  <c r="AA15" i="14"/>
  <c r="AA16" i="14"/>
  <c r="AA17" i="14"/>
  <c r="AC17" i="14" s="1"/>
  <c r="AC6" i="14" l="1"/>
  <c r="AD7" i="14" s="1"/>
  <c r="AB25" i="14"/>
  <c r="AB11" i="14"/>
  <c r="AB13" i="14"/>
  <c r="AD12" i="14"/>
  <c r="AB28" i="14"/>
  <c r="AB16" i="14"/>
  <c r="AB18" i="14"/>
  <c r="AB20" i="14"/>
  <c r="AD21" i="14"/>
  <c r="AB26" i="14"/>
  <c r="AB19" i="14"/>
  <c r="AB15" i="14"/>
  <c r="AC16" i="14"/>
  <c r="AC10" i="14"/>
  <c r="AB17" i="14"/>
  <c r="AC19" i="14"/>
  <c r="AC18" i="14"/>
  <c r="AB14" i="14"/>
  <c r="AC27" i="14"/>
  <c r="AD29" i="14"/>
  <c r="AB23" i="14"/>
  <c r="AC15" i="14"/>
  <c r="AC23" i="14"/>
  <c r="AB12" i="14"/>
  <c r="AB7" i="14"/>
  <c r="AB8" i="14"/>
  <c r="AB27" i="14"/>
  <c r="AB9" i="14"/>
  <c r="AB10" i="14"/>
  <c r="AD13" i="14"/>
  <c r="AB30" i="14"/>
  <c r="AB29" i="14"/>
  <c r="AC24" i="14"/>
  <c r="AB24" i="14"/>
  <c r="AB22" i="14"/>
  <c r="AB21" i="14"/>
  <c r="AD8" i="14"/>
  <c r="AD14" i="14"/>
  <c r="AD26" i="14"/>
  <c r="AD22" i="14"/>
  <c r="AD30" i="14"/>
  <c r="AD9" i="14"/>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65" i="11"/>
  <c r="C169" i="11"/>
  <c r="C170" i="11"/>
  <c r="C171" i="11"/>
  <c r="C172" i="11"/>
  <c r="C173" i="11"/>
  <c r="C174" i="11"/>
  <c r="C175" i="11"/>
  <c r="C176" i="11"/>
  <c r="C177" i="11"/>
  <c r="C178" i="11"/>
  <c r="C179" i="11"/>
  <c r="C180" i="11"/>
  <c r="C181" i="11"/>
  <c r="C182" i="11"/>
  <c r="C183" i="11"/>
  <c r="C184" i="11"/>
  <c r="C185" i="11"/>
  <c r="C186" i="11"/>
  <c r="C187" i="11"/>
  <c r="C188" i="11"/>
  <c r="C189" i="11"/>
  <c r="C190" i="11"/>
  <c r="C191" i="11"/>
  <c r="C192" i="11"/>
  <c r="C195" i="11"/>
  <c r="C196" i="11"/>
  <c r="C197" i="11"/>
  <c r="C198" i="11"/>
  <c r="C199" i="11"/>
  <c r="C200" i="11"/>
  <c r="C201" i="11"/>
  <c r="C202" i="11"/>
  <c r="C203" i="11"/>
  <c r="C204" i="11"/>
  <c r="C205" i="11"/>
  <c r="C206" i="11"/>
  <c r="C207" i="11"/>
  <c r="C208" i="11"/>
  <c r="C209" i="11"/>
  <c r="C210" i="11"/>
  <c r="C211" i="11"/>
  <c r="C212" i="11"/>
  <c r="C213" i="11"/>
  <c r="C214" i="11"/>
  <c r="C215" i="11"/>
  <c r="C216" i="11"/>
  <c r="C217" i="11"/>
  <c r="C218" i="11"/>
  <c r="C221" i="11"/>
  <c r="C222" i="11"/>
  <c r="C223" i="11"/>
  <c r="C224" i="11"/>
  <c r="C225" i="11"/>
  <c r="C226" i="11"/>
  <c r="C227" i="11"/>
  <c r="C228" i="11"/>
  <c r="C229" i="11"/>
  <c r="C230" i="11"/>
  <c r="C231" i="11"/>
  <c r="C232" i="11"/>
  <c r="C233" i="11"/>
  <c r="C234" i="11"/>
  <c r="C235" i="11"/>
  <c r="C236" i="11"/>
  <c r="C237" i="11"/>
  <c r="C238" i="11"/>
  <c r="C239" i="11"/>
  <c r="C240" i="11"/>
  <c r="C241" i="11"/>
  <c r="C242" i="11"/>
  <c r="C243" i="11"/>
  <c r="C244" i="11"/>
  <c r="C247" i="11"/>
  <c r="C248" i="11"/>
  <c r="C249" i="11"/>
  <c r="C250" i="11"/>
  <c r="C251" i="11"/>
  <c r="C252" i="11"/>
  <c r="C253" i="11"/>
  <c r="C254" i="11"/>
  <c r="C255" i="11"/>
  <c r="C256" i="11"/>
  <c r="C257" i="11"/>
  <c r="C258" i="11"/>
  <c r="C259" i="11"/>
  <c r="C260" i="11"/>
  <c r="C261" i="11"/>
  <c r="C262" i="11"/>
  <c r="C263" i="11"/>
  <c r="C264" i="11"/>
  <c r="C265" i="11"/>
  <c r="C266" i="11"/>
  <c r="C267" i="11"/>
  <c r="C268" i="11"/>
  <c r="C269" i="11"/>
  <c r="C270" i="11"/>
  <c r="C273" i="11"/>
  <c r="C274" i="11"/>
  <c r="C275" i="11"/>
  <c r="C276" i="11"/>
  <c r="C277" i="11"/>
  <c r="C278" i="11"/>
  <c r="C279" i="11"/>
  <c r="C280" i="11"/>
  <c r="C281" i="11"/>
  <c r="C282" i="11"/>
  <c r="C283" i="11"/>
  <c r="C284" i="11"/>
  <c r="C285" i="11"/>
  <c r="C286" i="11"/>
  <c r="C287" i="11"/>
  <c r="C288" i="11"/>
  <c r="C289" i="11"/>
  <c r="C290" i="11"/>
  <c r="C291" i="11"/>
  <c r="C292" i="11"/>
  <c r="C293" i="11"/>
  <c r="C294" i="11"/>
  <c r="C295" i="11"/>
  <c r="C296" i="11"/>
  <c r="C299" i="11"/>
  <c r="C300" i="11"/>
  <c r="C301" i="11"/>
  <c r="C302" i="11"/>
  <c r="C303" i="11"/>
  <c r="C304" i="11"/>
  <c r="C305" i="11"/>
  <c r="C306" i="11"/>
  <c r="C307" i="11"/>
  <c r="C308" i="11"/>
  <c r="C309" i="11"/>
  <c r="C310" i="11"/>
  <c r="C311" i="11"/>
  <c r="C312" i="11"/>
  <c r="C313" i="11"/>
  <c r="C314" i="11"/>
  <c r="C315" i="11"/>
  <c r="C316" i="11"/>
  <c r="C317" i="11"/>
  <c r="C318" i="11"/>
  <c r="C319" i="11"/>
  <c r="C320" i="11"/>
  <c r="C321" i="11"/>
  <c r="C322" i="11"/>
  <c r="C325" i="11"/>
  <c r="C326" i="11"/>
  <c r="C327" i="11"/>
  <c r="C328" i="11"/>
  <c r="C329" i="11"/>
  <c r="C330" i="11"/>
  <c r="C331" i="11"/>
  <c r="C332" i="11"/>
  <c r="C333" i="11"/>
  <c r="C334" i="11"/>
  <c r="C335" i="11"/>
  <c r="C336" i="11"/>
  <c r="C337" i="11"/>
  <c r="C338" i="11"/>
  <c r="C339" i="11"/>
  <c r="C340" i="11"/>
  <c r="C341" i="11"/>
  <c r="C342" i="11"/>
  <c r="C343" i="11"/>
  <c r="C344" i="11"/>
  <c r="C345" i="11"/>
  <c r="C346" i="11"/>
  <c r="C347" i="11"/>
  <c r="C348" i="11"/>
  <c r="C351" i="11"/>
  <c r="C352" i="11"/>
  <c r="C353" i="11"/>
  <c r="C354" i="11"/>
  <c r="C355" i="11"/>
  <c r="C356" i="11"/>
  <c r="C357" i="11"/>
  <c r="C358" i="11"/>
  <c r="C359" i="11"/>
  <c r="C360" i="11"/>
  <c r="C361" i="11"/>
  <c r="C362" i="11"/>
  <c r="C363" i="11"/>
  <c r="C364" i="11"/>
  <c r="C365" i="11"/>
  <c r="C366" i="11"/>
  <c r="C367" i="11"/>
  <c r="C368" i="11"/>
  <c r="C369" i="11"/>
  <c r="C370" i="11"/>
  <c r="C371" i="11"/>
  <c r="C372" i="11"/>
  <c r="C373" i="11"/>
  <c r="C374" i="11"/>
  <c r="C377" i="11"/>
  <c r="C378" i="11"/>
  <c r="C379" i="11"/>
  <c r="C380" i="11"/>
  <c r="C381" i="11"/>
  <c r="C382" i="11"/>
  <c r="C383" i="11"/>
  <c r="C384" i="11"/>
  <c r="C385" i="11"/>
  <c r="C386" i="11"/>
  <c r="C387" i="11"/>
  <c r="C388" i="11"/>
  <c r="C389" i="11"/>
  <c r="C390" i="11"/>
  <c r="C391" i="11"/>
  <c r="C392" i="11"/>
  <c r="C393" i="11"/>
  <c r="C394" i="11"/>
  <c r="C395" i="11"/>
  <c r="C396" i="11"/>
  <c r="C397" i="11"/>
  <c r="C398" i="11"/>
  <c r="C399" i="11"/>
  <c r="C400" i="11"/>
  <c r="C403" i="11"/>
  <c r="C404" i="11"/>
  <c r="C405" i="11"/>
  <c r="C406" i="11"/>
  <c r="C407" i="11"/>
  <c r="C408" i="11"/>
  <c r="C409" i="11"/>
  <c r="C410" i="11"/>
  <c r="C411" i="11"/>
  <c r="C412" i="11"/>
  <c r="C413" i="11"/>
  <c r="C414" i="11"/>
  <c r="C415" i="11"/>
  <c r="C416" i="11"/>
  <c r="C417" i="11"/>
  <c r="C418" i="11"/>
  <c r="C419" i="11"/>
  <c r="C420" i="11"/>
  <c r="C421" i="11"/>
  <c r="C422" i="11"/>
  <c r="C423" i="11"/>
  <c r="C424" i="11"/>
  <c r="C425" i="11"/>
  <c r="C426" i="11"/>
  <c r="C429" i="11"/>
  <c r="C430" i="11"/>
  <c r="C431" i="11"/>
  <c r="C432" i="11"/>
  <c r="C433" i="11"/>
  <c r="C434" i="11"/>
  <c r="C435" i="11"/>
  <c r="C436" i="11"/>
  <c r="C437" i="11"/>
  <c r="C438" i="11"/>
  <c r="C439" i="11"/>
  <c r="C440" i="11"/>
  <c r="C441" i="11"/>
  <c r="C442" i="11"/>
  <c r="C443" i="11"/>
  <c r="C444" i="11"/>
  <c r="C445" i="11"/>
  <c r="C446" i="11"/>
  <c r="C447" i="11"/>
  <c r="C448" i="11"/>
  <c r="C449" i="11"/>
  <c r="C450" i="11"/>
  <c r="C451" i="11"/>
  <c r="C452" i="11"/>
  <c r="C456" i="11"/>
  <c r="C457" i="11"/>
  <c r="C458" i="11"/>
  <c r="C459" i="11"/>
  <c r="C460" i="11"/>
  <c r="C461" i="11"/>
  <c r="C462" i="11"/>
  <c r="C463" i="11"/>
  <c r="C464" i="11"/>
  <c r="C465" i="11"/>
  <c r="C466" i="11"/>
  <c r="C467" i="11"/>
  <c r="C468" i="11"/>
  <c r="C469" i="11"/>
  <c r="C470" i="11"/>
  <c r="C471" i="11"/>
  <c r="C472" i="11"/>
  <c r="C473" i="11"/>
  <c r="C474" i="11"/>
  <c r="C475" i="11"/>
  <c r="C476" i="11"/>
  <c r="C477" i="11"/>
  <c r="C478" i="11"/>
  <c r="C481" i="11"/>
  <c r="C482" i="11"/>
  <c r="C483" i="11"/>
  <c r="C484" i="11"/>
  <c r="C485" i="11"/>
  <c r="C486" i="11"/>
  <c r="C487" i="11"/>
  <c r="C488" i="11"/>
  <c r="C489" i="11"/>
  <c r="C490" i="11"/>
  <c r="C491" i="11"/>
  <c r="C492" i="11"/>
  <c r="C493" i="11"/>
  <c r="C494" i="11"/>
  <c r="C495" i="11"/>
  <c r="C496" i="11"/>
  <c r="C497" i="11"/>
  <c r="C498" i="11"/>
  <c r="C499" i="11"/>
  <c r="C500" i="11"/>
  <c r="C501" i="11"/>
  <c r="C502" i="11"/>
  <c r="C503" i="11"/>
  <c r="C504" i="11"/>
  <c r="C507" i="11"/>
  <c r="C508" i="11"/>
  <c r="C509" i="11"/>
  <c r="C510" i="11"/>
  <c r="C511" i="11"/>
  <c r="C512" i="11"/>
  <c r="C513" i="11"/>
  <c r="C514" i="11"/>
  <c r="C515" i="11"/>
  <c r="C516" i="11"/>
  <c r="C517" i="11"/>
  <c r="C518" i="11"/>
  <c r="C519" i="11"/>
  <c r="C520" i="11"/>
  <c r="C521" i="11"/>
  <c r="C522" i="11"/>
  <c r="C523" i="11"/>
  <c r="C524" i="11"/>
  <c r="C525" i="11"/>
  <c r="C526" i="11"/>
  <c r="C527" i="11"/>
  <c r="C528" i="11"/>
  <c r="C529" i="11"/>
  <c r="C530" i="11"/>
  <c r="C533" i="11"/>
  <c r="C534" i="11"/>
  <c r="C535" i="11"/>
  <c r="C536" i="11"/>
  <c r="C537" i="11"/>
  <c r="C538" i="11"/>
  <c r="C539" i="11"/>
  <c r="C540" i="11"/>
  <c r="C541" i="11"/>
  <c r="C542" i="11"/>
  <c r="C543" i="11"/>
  <c r="C544" i="11"/>
  <c r="C545" i="11"/>
  <c r="C546" i="11"/>
  <c r="C547" i="11"/>
  <c r="C548" i="11"/>
  <c r="C549" i="11"/>
  <c r="C550" i="11"/>
  <c r="C551" i="11"/>
  <c r="C552" i="11"/>
  <c r="C553" i="11"/>
  <c r="C554" i="11"/>
  <c r="C555" i="11"/>
  <c r="C556" i="11"/>
  <c r="C559" i="11"/>
  <c r="C560" i="11"/>
  <c r="C561" i="11"/>
  <c r="C562" i="11"/>
  <c r="C563" i="11"/>
  <c r="C564" i="11"/>
  <c r="C565" i="11"/>
  <c r="C566" i="11"/>
  <c r="C567" i="11"/>
  <c r="C568" i="11"/>
  <c r="C569" i="11"/>
  <c r="C570" i="11"/>
  <c r="C571" i="11"/>
  <c r="C572" i="11"/>
  <c r="C573" i="11"/>
  <c r="C574" i="11"/>
  <c r="C575" i="11"/>
  <c r="C576" i="11"/>
  <c r="C577" i="11"/>
  <c r="C578" i="11"/>
  <c r="C579" i="11"/>
  <c r="C580" i="11"/>
  <c r="C581" i="11"/>
  <c r="C582" i="11"/>
  <c r="C585" i="11"/>
  <c r="C586" i="11"/>
  <c r="C587" i="11"/>
  <c r="C588" i="11"/>
  <c r="C589" i="11"/>
  <c r="C590" i="11"/>
  <c r="C591" i="11"/>
  <c r="C592" i="11"/>
  <c r="C593" i="11"/>
  <c r="C594" i="11"/>
  <c r="C595" i="11"/>
  <c r="C596" i="11"/>
  <c r="C597" i="11"/>
  <c r="C598" i="11"/>
  <c r="C599" i="11"/>
  <c r="C600" i="11"/>
  <c r="C601" i="11"/>
  <c r="C602" i="11"/>
  <c r="C603" i="11"/>
  <c r="C604" i="11"/>
  <c r="C605" i="11"/>
  <c r="C606" i="11"/>
  <c r="C607" i="11"/>
  <c r="C608" i="11"/>
  <c r="C611" i="11"/>
  <c r="C612" i="11"/>
  <c r="C613" i="11"/>
  <c r="C614" i="11"/>
  <c r="C615" i="11"/>
  <c r="C616" i="11"/>
  <c r="C617" i="11"/>
  <c r="C618" i="11"/>
  <c r="C619" i="11"/>
  <c r="C620" i="11"/>
  <c r="C621" i="11"/>
  <c r="C622" i="11"/>
  <c r="C623" i="11"/>
  <c r="C624" i="11"/>
  <c r="C625" i="11"/>
  <c r="C626" i="11"/>
  <c r="C627" i="11"/>
  <c r="C628" i="11"/>
  <c r="C629" i="11"/>
  <c r="C630" i="11"/>
  <c r="C631" i="11"/>
  <c r="C632" i="11"/>
  <c r="C633" i="11"/>
  <c r="C634" i="11"/>
  <c r="C637" i="11"/>
  <c r="C638" i="11"/>
  <c r="C639" i="11"/>
  <c r="C640" i="11"/>
  <c r="C641" i="11"/>
  <c r="C642" i="11"/>
  <c r="C643" i="11"/>
  <c r="C644" i="11"/>
  <c r="C645" i="11"/>
  <c r="C646" i="11"/>
  <c r="C647" i="11"/>
  <c r="C648" i="11"/>
  <c r="C649" i="11"/>
  <c r="C650" i="11"/>
  <c r="C651" i="11"/>
  <c r="C652" i="11"/>
  <c r="C653" i="11"/>
  <c r="C654" i="11"/>
  <c r="C655" i="11"/>
  <c r="C656" i="11"/>
  <c r="C657" i="11"/>
  <c r="C658" i="11"/>
  <c r="C659" i="11"/>
  <c r="C660" i="11"/>
  <c r="C663" i="11"/>
  <c r="C664" i="11"/>
  <c r="C665" i="11"/>
  <c r="C666" i="11"/>
  <c r="C667" i="11"/>
  <c r="C668" i="11"/>
  <c r="C669" i="11"/>
  <c r="C670" i="11"/>
  <c r="C671" i="11"/>
  <c r="C672" i="11"/>
  <c r="C673" i="11"/>
  <c r="C674" i="11"/>
  <c r="C675" i="11"/>
  <c r="C676" i="11"/>
  <c r="C677" i="11"/>
  <c r="C678" i="11"/>
  <c r="C679" i="11"/>
  <c r="C680" i="11"/>
  <c r="C681" i="11"/>
  <c r="C682" i="11"/>
  <c r="C683" i="11"/>
  <c r="C684" i="11"/>
  <c r="C685" i="11"/>
  <c r="C686" i="11"/>
  <c r="C65" i="11"/>
  <c r="C66" i="11"/>
  <c r="C67" i="11"/>
  <c r="C68" i="11"/>
  <c r="C69" i="11"/>
  <c r="C70" i="11"/>
  <c r="C71" i="11"/>
  <c r="C72" i="11"/>
  <c r="C73" i="11"/>
  <c r="C74" i="11"/>
  <c r="C75" i="11"/>
  <c r="C76" i="11"/>
  <c r="C77" i="11"/>
  <c r="C78" i="11"/>
  <c r="C79" i="11"/>
  <c r="C80" i="11"/>
  <c r="C81" i="11"/>
  <c r="C82" i="11"/>
  <c r="C83" i="11"/>
  <c r="C84" i="11"/>
  <c r="C85" i="11"/>
  <c r="C86" i="11"/>
  <c r="C87" i="11"/>
  <c r="C64" i="11"/>
  <c r="C45" i="11"/>
  <c r="C46" i="11"/>
  <c r="C47" i="11"/>
  <c r="C48" i="11"/>
  <c r="C49" i="11"/>
  <c r="C50" i="11"/>
  <c r="C51" i="11"/>
  <c r="C52" i="11"/>
  <c r="C53" i="11"/>
  <c r="C54" i="11"/>
  <c r="C55" i="11"/>
  <c r="C56" i="11"/>
  <c r="C57" i="11"/>
  <c r="C58" i="11"/>
  <c r="C59" i="11"/>
  <c r="C60" i="11"/>
  <c r="C61" i="11"/>
  <c r="B100" i="5"/>
  <c r="C100" i="5"/>
  <c r="D100" i="5"/>
  <c r="E100" i="5"/>
  <c r="F100" i="5"/>
  <c r="G100" i="5"/>
  <c r="H100" i="5"/>
  <c r="I100" i="5"/>
  <c r="J100" i="5"/>
  <c r="K100" i="5"/>
  <c r="L100" i="5"/>
  <c r="M100" i="5"/>
  <c r="N100" i="5"/>
  <c r="O100" i="5"/>
  <c r="P100" i="5"/>
  <c r="Q100" i="5"/>
  <c r="R100" i="5"/>
  <c r="S100" i="5"/>
  <c r="T100" i="5"/>
  <c r="U100" i="5"/>
  <c r="V100" i="5"/>
  <c r="W100" i="5"/>
  <c r="X100" i="5"/>
  <c r="Y100" i="5"/>
  <c r="Z100" i="5"/>
  <c r="C106" i="5"/>
  <c r="D106" i="5"/>
  <c r="E106" i="5"/>
  <c r="F106" i="5"/>
  <c r="G106" i="5"/>
  <c r="H106" i="5"/>
  <c r="I106" i="5"/>
  <c r="J106" i="5"/>
  <c r="K106" i="5"/>
  <c r="L106" i="5"/>
  <c r="M106" i="5"/>
  <c r="N106" i="5"/>
  <c r="O106" i="5"/>
  <c r="P106" i="5"/>
  <c r="Q106" i="5"/>
  <c r="R106" i="5"/>
  <c r="S106" i="5"/>
  <c r="T106" i="5"/>
  <c r="U106" i="5"/>
  <c r="V106" i="5"/>
  <c r="W106" i="5"/>
  <c r="X106" i="5"/>
  <c r="Y106" i="5"/>
  <c r="AA104" i="5"/>
  <c r="F38" i="11" l="1"/>
  <c r="F40" i="11"/>
  <c r="F39" i="11"/>
  <c r="F41" i="11"/>
  <c r="F351" i="11"/>
  <c r="F195" i="11"/>
  <c r="F63" i="11"/>
  <c r="F326" i="11"/>
  <c r="F665" i="11"/>
  <c r="F639" i="11"/>
  <c r="F613" i="11"/>
  <c r="F587" i="11"/>
  <c r="F561" i="11"/>
  <c r="F483" i="11"/>
  <c r="F352" i="11"/>
  <c r="F664" i="11"/>
  <c r="F638" i="11"/>
  <c r="F612" i="11"/>
  <c r="F585" i="11"/>
  <c r="F560" i="11"/>
  <c r="F559" i="11"/>
  <c r="F533" i="11"/>
  <c r="F454" i="11"/>
  <c r="F428" i="11"/>
  <c r="F406" i="11"/>
  <c r="F250" i="11"/>
  <c r="F666" i="11"/>
  <c r="F662" i="11"/>
  <c r="F640" i="11"/>
  <c r="F588" i="11"/>
  <c r="F510" i="11"/>
  <c r="F458" i="11"/>
  <c r="F431" i="11"/>
  <c r="Q30" i="11"/>
  <c r="F65" i="11"/>
  <c r="F353" i="11"/>
  <c r="F327" i="11"/>
  <c r="F301" i="11"/>
  <c r="F275" i="11"/>
  <c r="F223" i="11"/>
  <c r="F197" i="11"/>
  <c r="F171" i="11"/>
  <c r="F325" i="11"/>
  <c r="F300" i="11"/>
  <c r="F299" i="11"/>
  <c r="F274" i="11"/>
  <c r="F273" i="11"/>
  <c r="F248" i="11"/>
  <c r="F247" i="11"/>
  <c r="F222" i="11"/>
  <c r="F221" i="11"/>
  <c r="F196" i="11"/>
  <c r="F170" i="11"/>
  <c r="F169" i="11"/>
  <c r="F249" i="11"/>
  <c r="F380" i="11"/>
  <c r="F354" i="11"/>
  <c r="F350" i="11"/>
  <c r="F328" i="11"/>
  <c r="F324" i="11"/>
  <c r="F302" i="11"/>
  <c r="F298" i="11"/>
  <c r="F276" i="11"/>
  <c r="F272" i="11"/>
  <c r="F246" i="11"/>
  <c r="F224" i="11"/>
  <c r="F220" i="11"/>
  <c r="F198" i="11"/>
  <c r="F194" i="11"/>
  <c r="F172" i="11"/>
  <c r="F168" i="11"/>
  <c r="AD11" i="14"/>
  <c r="AD25" i="14"/>
  <c r="AD18" i="14"/>
  <c r="AD17" i="14"/>
  <c r="AD20" i="14"/>
  <c r="AD23" i="14"/>
  <c r="AD28" i="14"/>
  <c r="F402" i="11"/>
  <c r="F405" i="11"/>
  <c r="F379" i="11"/>
  <c r="F376" i="11"/>
  <c r="F404" i="11"/>
  <c r="F403" i="11"/>
  <c r="F378" i="11"/>
  <c r="F377" i="11"/>
  <c r="F119" i="11"/>
  <c r="F93" i="11"/>
  <c r="F663" i="11"/>
  <c r="F637" i="11"/>
  <c r="F611" i="11"/>
  <c r="F586" i="11"/>
  <c r="F534" i="11"/>
  <c r="F508" i="11"/>
  <c r="F507" i="11"/>
  <c r="F482" i="11"/>
  <c r="F481" i="11"/>
  <c r="F455" i="11"/>
  <c r="F429" i="11"/>
  <c r="F636" i="11"/>
  <c r="F614" i="11"/>
  <c r="F610" i="11"/>
  <c r="F584" i="11"/>
  <c r="F562" i="11"/>
  <c r="F558" i="11"/>
  <c r="F536" i="11"/>
  <c r="F532" i="11"/>
  <c r="F506" i="11"/>
  <c r="F484" i="11"/>
  <c r="F480" i="11"/>
  <c r="F432" i="11"/>
  <c r="F145" i="11"/>
  <c r="F535" i="11"/>
  <c r="F509" i="11"/>
  <c r="F457" i="11"/>
  <c r="F456" i="11"/>
  <c r="F430" i="11"/>
  <c r="F64" i="11"/>
  <c r="F141" i="11"/>
  <c r="F115" i="11"/>
  <c r="F144" i="11"/>
  <c r="F143" i="11"/>
  <c r="F142" i="11"/>
  <c r="F67" i="11"/>
  <c r="F118" i="11"/>
  <c r="F92" i="11"/>
  <c r="F66" i="11"/>
  <c r="F89" i="11"/>
  <c r="F117" i="11"/>
  <c r="F116" i="11"/>
  <c r="F91" i="11"/>
  <c r="F90" i="11"/>
  <c r="AD16" i="14"/>
  <c r="AD15" i="14"/>
  <c r="AD24" i="14"/>
  <c r="AD19" i="14"/>
  <c r="AD10" i="14"/>
  <c r="AD27" i="14"/>
  <c r="AB106" i="5"/>
  <c r="D36" i="10"/>
  <c r="D37" i="10"/>
  <c r="D38" i="10"/>
  <c r="D39" i="10"/>
  <c r="D40" i="10"/>
  <c r="D41" i="10"/>
  <c r="D42" i="10"/>
  <c r="D43" i="10"/>
  <c r="D44" i="10"/>
  <c r="D45" i="10"/>
  <c r="D46" i="10"/>
  <c r="D47" i="10"/>
  <c r="D48" i="10"/>
  <c r="D49" i="10"/>
  <c r="D50" i="10"/>
  <c r="D51" i="10"/>
  <c r="D52" i="10"/>
  <c r="D53" i="10"/>
  <c r="D54" i="10"/>
  <c r="D55" i="10"/>
  <c r="D56" i="10"/>
  <c r="D35" i="10"/>
  <c r="D34" i="10"/>
  <c r="F34" i="10" s="1"/>
  <c r="F54" i="10" l="1"/>
  <c r="F50" i="10"/>
  <c r="F46" i="10"/>
  <c r="F38" i="10"/>
  <c r="F57" i="10"/>
  <c r="F53" i="10"/>
  <c r="F45" i="10"/>
  <c r="F41" i="10"/>
  <c r="F49" i="10"/>
  <c r="F55" i="10"/>
  <c r="F51" i="10"/>
  <c r="F47" i="10"/>
  <c r="F43" i="10"/>
  <c r="F40" i="10"/>
  <c r="F35" i="10"/>
  <c r="F42" i="10"/>
  <c r="F37" i="10"/>
  <c r="F56" i="10"/>
  <c r="F52" i="10"/>
  <c r="F48" i="10"/>
  <c r="F44" i="10"/>
  <c r="F36" i="10"/>
  <c r="F39" i="10"/>
  <c r="E3" i="9"/>
  <c r="G3" i="9" s="1"/>
  <c r="E4" i="9"/>
  <c r="G4" i="9" s="1"/>
  <c r="E5" i="9"/>
  <c r="G5" i="9" s="1"/>
  <c r="E6" i="9"/>
  <c r="G6" i="9" s="1"/>
  <c r="E7" i="9"/>
  <c r="G7" i="9" s="1"/>
  <c r="E8" i="9"/>
  <c r="G8" i="9" s="1"/>
  <c r="E9" i="9"/>
  <c r="G9" i="9" s="1"/>
  <c r="E10" i="9"/>
  <c r="G10" i="9" s="1"/>
  <c r="E11" i="9"/>
  <c r="G11" i="9" s="1"/>
  <c r="E12" i="9"/>
  <c r="G12" i="9" s="1"/>
  <c r="E13" i="9"/>
  <c r="G13" i="9" s="1"/>
  <c r="E14" i="9"/>
  <c r="G14" i="9" s="1"/>
  <c r="E15" i="9"/>
  <c r="G15" i="9" s="1"/>
  <c r="E16" i="9"/>
  <c r="G16" i="9" s="1"/>
  <c r="E17" i="9"/>
  <c r="G17" i="9" s="1"/>
  <c r="E18" i="9"/>
  <c r="G18" i="9" s="1"/>
  <c r="E19" i="9"/>
  <c r="G19" i="9" s="1"/>
  <c r="E20" i="9"/>
  <c r="G20" i="9" s="1"/>
  <c r="E21" i="9"/>
  <c r="G21" i="9" s="1"/>
  <c r="E22" i="9"/>
  <c r="G22" i="9" s="1"/>
  <c r="E23" i="9"/>
  <c r="G23" i="9" s="1"/>
  <c r="E24" i="9"/>
  <c r="G24" i="9" s="1"/>
  <c r="E25" i="9"/>
  <c r="G25" i="9" s="1"/>
  <c r="E26" i="9"/>
  <c r="G26" i="9" s="1"/>
  <c r="E27" i="9"/>
  <c r="G27" i="9" s="1"/>
  <c r="F14" i="9" l="1"/>
  <c r="F8" i="9"/>
  <c r="F6" i="9"/>
  <c r="F16" i="9"/>
  <c r="F4" i="9"/>
  <c r="F22" i="9"/>
  <c r="F24" i="9"/>
  <c r="F20" i="9"/>
  <c r="F12" i="9"/>
  <c r="F26" i="9"/>
  <c r="F18" i="9"/>
  <c r="F10" i="9"/>
  <c r="F25" i="9"/>
  <c r="F21" i="9"/>
  <c r="F19" i="9"/>
  <c r="F13" i="9"/>
  <c r="F11" i="9"/>
  <c r="F7" i="9"/>
  <c r="H23" i="9"/>
  <c r="H15" i="9"/>
  <c r="F27" i="9"/>
  <c r="F23" i="9"/>
  <c r="F17" i="9"/>
  <c r="F15" i="9"/>
  <c r="F9" i="9"/>
  <c r="F5" i="9"/>
  <c r="H25" i="9"/>
  <c r="H13" i="9"/>
  <c r="H11" i="9"/>
  <c r="H4" i="9"/>
  <c r="H26" i="9" l="1"/>
  <c r="H6" i="9"/>
  <c r="H8" i="9"/>
  <c r="H20" i="9"/>
  <c r="H18" i="9"/>
  <c r="H21" i="9"/>
  <c r="H9" i="9"/>
  <c r="H19" i="9"/>
  <c r="H12" i="9"/>
  <c r="H5" i="9"/>
  <c r="H16" i="9"/>
  <c r="H14" i="9"/>
  <c r="H10" i="9"/>
  <c r="H24" i="9"/>
  <c r="H22" i="9"/>
  <c r="H7" i="9"/>
  <c r="H17" i="9"/>
  <c r="H27" i="9"/>
  <c r="C278" i="3"/>
  <c r="D278" i="3"/>
  <c r="E278" i="3"/>
  <c r="F278" i="3"/>
  <c r="G278" i="3"/>
  <c r="H278" i="3"/>
  <c r="I278" i="3"/>
  <c r="J278" i="3"/>
  <c r="K278" i="3"/>
  <c r="L278" i="3"/>
  <c r="M278" i="3"/>
  <c r="N278" i="3"/>
  <c r="O278" i="3"/>
  <c r="P278" i="3"/>
  <c r="Q278" i="3"/>
  <c r="R278" i="3"/>
  <c r="S278" i="3"/>
  <c r="T278" i="3"/>
  <c r="U278" i="3"/>
  <c r="V278" i="3"/>
  <c r="W278" i="3"/>
  <c r="X278" i="3"/>
  <c r="Y278" i="3"/>
  <c r="Z278" i="3"/>
  <c r="B278" i="3"/>
  <c r="AE4" i="5" l="1"/>
  <c r="AF4" i="5"/>
  <c r="AG4" i="5"/>
  <c r="AH4" i="5"/>
  <c r="AI4" i="5"/>
  <c r="AJ4" i="5"/>
  <c r="AK4" i="5"/>
  <c r="AL4" i="5"/>
  <c r="AM4" i="5"/>
  <c r="AN4" i="5"/>
  <c r="AO4" i="5"/>
  <c r="AP4" i="5"/>
  <c r="AQ4" i="5"/>
  <c r="AR4" i="5"/>
  <c r="AS4" i="5"/>
  <c r="AT4" i="5"/>
  <c r="AU4" i="5"/>
  <c r="AV4" i="5"/>
  <c r="AW4" i="5"/>
  <c r="AX4" i="5"/>
  <c r="AY4" i="5"/>
  <c r="AZ4" i="5"/>
  <c r="AE5" i="5"/>
  <c r="AF5" i="5"/>
  <c r="AG5" i="5"/>
  <c r="AH5" i="5"/>
  <c r="AI5" i="5"/>
  <c r="AJ5" i="5"/>
  <c r="AK5" i="5"/>
  <c r="AL5" i="5"/>
  <c r="AM5" i="5"/>
  <c r="AN5" i="5"/>
  <c r="AO5" i="5"/>
  <c r="AP5" i="5"/>
  <c r="AQ5" i="5"/>
  <c r="AR5" i="5"/>
  <c r="AS5" i="5"/>
  <c r="AT5" i="5"/>
  <c r="AU5" i="5"/>
  <c r="AV5" i="5"/>
  <c r="AW5" i="5"/>
  <c r="AX5" i="5"/>
  <c r="AY5" i="5"/>
  <c r="AZ5" i="5"/>
  <c r="AE6" i="5"/>
  <c r="AF6" i="5"/>
  <c r="AG6" i="5"/>
  <c r="AH6" i="5"/>
  <c r="AI6" i="5"/>
  <c r="AJ6" i="5"/>
  <c r="AK6" i="5"/>
  <c r="AL6" i="5"/>
  <c r="AM6" i="5"/>
  <c r="AN6" i="5"/>
  <c r="AO6" i="5"/>
  <c r="AP6" i="5"/>
  <c r="AQ6" i="5"/>
  <c r="AR6" i="5"/>
  <c r="AS6" i="5"/>
  <c r="AT6" i="5"/>
  <c r="AU6" i="5"/>
  <c r="AV6" i="5"/>
  <c r="AW6" i="5"/>
  <c r="AX6" i="5"/>
  <c r="AY6" i="5"/>
  <c r="AZ6" i="5"/>
  <c r="AE7" i="5"/>
  <c r="AF7" i="5"/>
  <c r="AG7" i="5"/>
  <c r="AH7" i="5"/>
  <c r="AI7" i="5"/>
  <c r="AJ7" i="5"/>
  <c r="AK7" i="5"/>
  <c r="AL7" i="5"/>
  <c r="AM7" i="5"/>
  <c r="AN7" i="5"/>
  <c r="AO7" i="5"/>
  <c r="AP7" i="5"/>
  <c r="AQ7" i="5"/>
  <c r="AR7" i="5"/>
  <c r="AS7" i="5"/>
  <c r="AT7" i="5"/>
  <c r="AU7" i="5"/>
  <c r="AV7" i="5"/>
  <c r="AW7" i="5"/>
  <c r="AX7" i="5"/>
  <c r="AY7" i="5"/>
  <c r="AZ7" i="5"/>
  <c r="AE8" i="5"/>
  <c r="AF8" i="5"/>
  <c r="AG8" i="5"/>
  <c r="AH8" i="5"/>
  <c r="AI8" i="5"/>
  <c r="AJ8" i="5"/>
  <c r="AK8" i="5"/>
  <c r="AL8" i="5"/>
  <c r="AM8" i="5"/>
  <c r="AN8" i="5"/>
  <c r="AO8" i="5"/>
  <c r="AP8" i="5"/>
  <c r="AQ8" i="5"/>
  <c r="AR8" i="5"/>
  <c r="AS8" i="5"/>
  <c r="AT8" i="5"/>
  <c r="AU8" i="5"/>
  <c r="AV8" i="5"/>
  <c r="AW8" i="5"/>
  <c r="AX8" i="5"/>
  <c r="AY8" i="5"/>
  <c r="AZ8" i="5"/>
  <c r="AE9" i="5"/>
  <c r="AF9" i="5"/>
  <c r="AG9" i="5"/>
  <c r="AH9" i="5"/>
  <c r="AI9" i="5"/>
  <c r="AJ9" i="5"/>
  <c r="AK9" i="5"/>
  <c r="AL9" i="5"/>
  <c r="AM9" i="5"/>
  <c r="AN9" i="5"/>
  <c r="AO9" i="5"/>
  <c r="AP9" i="5"/>
  <c r="AQ9" i="5"/>
  <c r="AR9" i="5"/>
  <c r="AS9" i="5"/>
  <c r="AT9" i="5"/>
  <c r="AU9" i="5"/>
  <c r="AV9" i="5"/>
  <c r="AW9" i="5"/>
  <c r="AX9" i="5"/>
  <c r="AY9" i="5"/>
  <c r="AZ9" i="5"/>
  <c r="AE10" i="5"/>
  <c r="AF10" i="5"/>
  <c r="AG10" i="5"/>
  <c r="AH10" i="5"/>
  <c r="AI10" i="5"/>
  <c r="AJ10" i="5"/>
  <c r="AK10" i="5"/>
  <c r="AL10" i="5"/>
  <c r="AM10" i="5"/>
  <c r="AN10" i="5"/>
  <c r="AO10" i="5"/>
  <c r="AP10" i="5"/>
  <c r="AQ10" i="5"/>
  <c r="AR10" i="5"/>
  <c r="AS10" i="5"/>
  <c r="AT10" i="5"/>
  <c r="AU10" i="5"/>
  <c r="AV10" i="5"/>
  <c r="AW10" i="5"/>
  <c r="AX10" i="5"/>
  <c r="AY10" i="5"/>
  <c r="AZ10" i="5"/>
  <c r="AE11" i="5"/>
  <c r="AF11" i="5"/>
  <c r="AG11" i="5"/>
  <c r="AH11" i="5"/>
  <c r="AI11" i="5"/>
  <c r="AJ11" i="5"/>
  <c r="AK11" i="5"/>
  <c r="AL11" i="5"/>
  <c r="AM11" i="5"/>
  <c r="AN11" i="5"/>
  <c r="AO11" i="5"/>
  <c r="AP11" i="5"/>
  <c r="AQ11" i="5"/>
  <c r="AR11" i="5"/>
  <c r="AS11" i="5"/>
  <c r="AT11" i="5"/>
  <c r="AU11" i="5"/>
  <c r="AV11" i="5"/>
  <c r="AW11" i="5"/>
  <c r="AX11" i="5"/>
  <c r="AY11" i="5"/>
  <c r="AZ11" i="5"/>
  <c r="AE12" i="5"/>
  <c r="AF12" i="5"/>
  <c r="AG12" i="5"/>
  <c r="AH12" i="5"/>
  <c r="AI12" i="5"/>
  <c r="AJ12" i="5"/>
  <c r="AK12" i="5"/>
  <c r="AL12" i="5"/>
  <c r="AM12" i="5"/>
  <c r="AN12" i="5"/>
  <c r="AO12" i="5"/>
  <c r="AP12" i="5"/>
  <c r="AQ12" i="5"/>
  <c r="AR12" i="5"/>
  <c r="AS12" i="5"/>
  <c r="AT12" i="5"/>
  <c r="AU12" i="5"/>
  <c r="AV12" i="5"/>
  <c r="AW12" i="5"/>
  <c r="AX12" i="5"/>
  <c r="AY12" i="5"/>
  <c r="AZ12" i="5"/>
  <c r="AE13" i="5"/>
  <c r="AF13" i="5"/>
  <c r="AG13" i="5"/>
  <c r="AH13" i="5"/>
  <c r="AI13" i="5"/>
  <c r="AJ13" i="5"/>
  <c r="AK13" i="5"/>
  <c r="AL13" i="5"/>
  <c r="AM13" i="5"/>
  <c r="AN13" i="5"/>
  <c r="AO13" i="5"/>
  <c r="AP13" i="5"/>
  <c r="AQ13" i="5"/>
  <c r="AR13" i="5"/>
  <c r="AS13" i="5"/>
  <c r="AT13" i="5"/>
  <c r="AU13" i="5"/>
  <c r="AV13" i="5"/>
  <c r="AW13" i="5"/>
  <c r="AX13" i="5"/>
  <c r="AY13" i="5"/>
  <c r="AZ13" i="5"/>
  <c r="AE14" i="5"/>
  <c r="AF14" i="5"/>
  <c r="AG14" i="5"/>
  <c r="AH14" i="5"/>
  <c r="AI14" i="5"/>
  <c r="AJ14" i="5"/>
  <c r="AK14" i="5"/>
  <c r="AL14" i="5"/>
  <c r="AM14" i="5"/>
  <c r="AN14" i="5"/>
  <c r="AO14" i="5"/>
  <c r="AP14" i="5"/>
  <c r="AQ14" i="5"/>
  <c r="AR14" i="5"/>
  <c r="AS14" i="5"/>
  <c r="AT14" i="5"/>
  <c r="AU14" i="5"/>
  <c r="AV14" i="5"/>
  <c r="AW14" i="5"/>
  <c r="AX14" i="5"/>
  <c r="AY14" i="5"/>
  <c r="AZ14" i="5"/>
  <c r="AE15" i="5"/>
  <c r="AF15" i="5"/>
  <c r="AG15" i="5"/>
  <c r="AH15" i="5"/>
  <c r="AI15" i="5"/>
  <c r="AJ15" i="5"/>
  <c r="AK15" i="5"/>
  <c r="AL15" i="5"/>
  <c r="AM15" i="5"/>
  <c r="AN15" i="5"/>
  <c r="AO15" i="5"/>
  <c r="AP15" i="5"/>
  <c r="AQ15" i="5"/>
  <c r="AR15" i="5"/>
  <c r="AS15" i="5"/>
  <c r="AT15" i="5"/>
  <c r="AU15" i="5"/>
  <c r="AV15" i="5"/>
  <c r="AW15" i="5"/>
  <c r="AX15" i="5"/>
  <c r="AY15" i="5"/>
  <c r="AZ15" i="5"/>
  <c r="AE16" i="5"/>
  <c r="AF16" i="5"/>
  <c r="AG16" i="5"/>
  <c r="AH16" i="5"/>
  <c r="AI16" i="5"/>
  <c r="AJ16" i="5"/>
  <c r="AK16" i="5"/>
  <c r="AL16" i="5"/>
  <c r="AM16" i="5"/>
  <c r="AN16" i="5"/>
  <c r="AO16" i="5"/>
  <c r="AP16" i="5"/>
  <c r="AQ16" i="5"/>
  <c r="AR16" i="5"/>
  <c r="AS16" i="5"/>
  <c r="AT16" i="5"/>
  <c r="AU16" i="5"/>
  <c r="AV16" i="5"/>
  <c r="AW16" i="5"/>
  <c r="AX16" i="5"/>
  <c r="AY16" i="5"/>
  <c r="AZ16" i="5"/>
  <c r="AE17" i="5"/>
  <c r="AF17" i="5"/>
  <c r="AG17" i="5"/>
  <c r="AH17" i="5"/>
  <c r="AI17" i="5"/>
  <c r="AJ17" i="5"/>
  <c r="AK17" i="5"/>
  <c r="AL17" i="5"/>
  <c r="AM17" i="5"/>
  <c r="AN17" i="5"/>
  <c r="AO17" i="5"/>
  <c r="AP17" i="5"/>
  <c r="AQ17" i="5"/>
  <c r="AR17" i="5"/>
  <c r="AS17" i="5"/>
  <c r="AT17" i="5"/>
  <c r="AU17" i="5"/>
  <c r="AV17" i="5"/>
  <c r="AW17" i="5"/>
  <c r="AX17" i="5"/>
  <c r="AY17" i="5"/>
  <c r="AZ17" i="5"/>
  <c r="AE18" i="5"/>
  <c r="AF18" i="5"/>
  <c r="AG18" i="5"/>
  <c r="AH18" i="5"/>
  <c r="AI18" i="5"/>
  <c r="AJ18" i="5"/>
  <c r="AK18" i="5"/>
  <c r="AL18" i="5"/>
  <c r="AM18" i="5"/>
  <c r="AN18" i="5"/>
  <c r="AO18" i="5"/>
  <c r="AP18" i="5"/>
  <c r="AQ18" i="5"/>
  <c r="AR18" i="5"/>
  <c r="AS18" i="5"/>
  <c r="AT18" i="5"/>
  <c r="AU18" i="5"/>
  <c r="AV18" i="5"/>
  <c r="AW18" i="5"/>
  <c r="AX18" i="5"/>
  <c r="AY18" i="5"/>
  <c r="AZ18" i="5"/>
  <c r="AE19" i="5"/>
  <c r="AF19" i="5"/>
  <c r="AG19" i="5"/>
  <c r="AH19" i="5"/>
  <c r="AI19" i="5"/>
  <c r="AJ19" i="5"/>
  <c r="AK19" i="5"/>
  <c r="AL19" i="5"/>
  <c r="AM19" i="5"/>
  <c r="AN19" i="5"/>
  <c r="AO19" i="5"/>
  <c r="AP19" i="5"/>
  <c r="AQ19" i="5"/>
  <c r="AR19" i="5"/>
  <c r="AS19" i="5"/>
  <c r="AT19" i="5"/>
  <c r="AU19" i="5"/>
  <c r="AV19" i="5"/>
  <c r="AW19" i="5"/>
  <c r="AX19" i="5"/>
  <c r="AY19" i="5"/>
  <c r="AZ19" i="5"/>
  <c r="AE20" i="5"/>
  <c r="AF20" i="5"/>
  <c r="AG20" i="5"/>
  <c r="AH20" i="5"/>
  <c r="AI20" i="5"/>
  <c r="AJ20" i="5"/>
  <c r="AK20" i="5"/>
  <c r="AL20" i="5"/>
  <c r="AM20" i="5"/>
  <c r="AN20" i="5"/>
  <c r="AO20" i="5"/>
  <c r="AP20" i="5"/>
  <c r="AQ20" i="5"/>
  <c r="AR20" i="5"/>
  <c r="AS20" i="5"/>
  <c r="AT20" i="5"/>
  <c r="AU20" i="5"/>
  <c r="AV20" i="5"/>
  <c r="AW20" i="5"/>
  <c r="AX20" i="5"/>
  <c r="AY20" i="5"/>
  <c r="AZ20" i="5"/>
  <c r="AE21" i="5"/>
  <c r="AF21" i="5"/>
  <c r="AG21" i="5"/>
  <c r="AH21" i="5"/>
  <c r="AI21" i="5"/>
  <c r="AJ21" i="5"/>
  <c r="AK21" i="5"/>
  <c r="AL21" i="5"/>
  <c r="AM21" i="5"/>
  <c r="AN21" i="5"/>
  <c r="AO21" i="5"/>
  <c r="AP21" i="5"/>
  <c r="AQ21" i="5"/>
  <c r="AR21" i="5"/>
  <c r="AS21" i="5"/>
  <c r="AT21" i="5"/>
  <c r="AU21" i="5"/>
  <c r="AV21" i="5"/>
  <c r="AW21" i="5"/>
  <c r="AX21" i="5"/>
  <c r="AY21" i="5"/>
  <c r="AZ21" i="5"/>
  <c r="AE22" i="5"/>
  <c r="AF22" i="5"/>
  <c r="AG22" i="5"/>
  <c r="AH22" i="5"/>
  <c r="AI22" i="5"/>
  <c r="AJ22" i="5"/>
  <c r="AK22" i="5"/>
  <c r="AL22" i="5"/>
  <c r="AM22" i="5"/>
  <c r="AN22" i="5"/>
  <c r="AO22" i="5"/>
  <c r="AP22" i="5"/>
  <c r="AQ22" i="5"/>
  <c r="AR22" i="5"/>
  <c r="AS22" i="5"/>
  <c r="AT22" i="5"/>
  <c r="AU22" i="5"/>
  <c r="AV22" i="5"/>
  <c r="AW22" i="5"/>
  <c r="AX22" i="5"/>
  <c r="AY22" i="5"/>
  <c r="AZ22" i="5"/>
  <c r="AE23" i="5"/>
  <c r="AF23" i="5"/>
  <c r="AG23" i="5"/>
  <c r="AH23" i="5"/>
  <c r="AI23" i="5"/>
  <c r="AJ23" i="5"/>
  <c r="AK23" i="5"/>
  <c r="AL23" i="5"/>
  <c r="AM23" i="5"/>
  <c r="AN23" i="5"/>
  <c r="AO23" i="5"/>
  <c r="AP23" i="5"/>
  <c r="AQ23" i="5"/>
  <c r="AR23" i="5"/>
  <c r="AS23" i="5"/>
  <c r="AT23" i="5"/>
  <c r="AU23" i="5"/>
  <c r="AV23" i="5"/>
  <c r="AW23" i="5"/>
  <c r="AX23" i="5"/>
  <c r="AY23" i="5"/>
  <c r="AZ23" i="5"/>
  <c r="AE24" i="5"/>
  <c r="AF24" i="5"/>
  <c r="AG24" i="5"/>
  <c r="AH24" i="5"/>
  <c r="AI24" i="5"/>
  <c r="AJ24" i="5"/>
  <c r="AK24" i="5"/>
  <c r="AL24" i="5"/>
  <c r="AM24" i="5"/>
  <c r="AN24" i="5"/>
  <c r="AO24" i="5"/>
  <c r="AP24" i="5"/>
  <c r="AQ24" i="5"/>
  <c r="AR24" i="5"/>
  <c r="AS24" i="5"/>
  <c r="AT24" i="5"/>
  <c r="AU24" i="5"/>
  <c r="AV24" i="5"/>
  <c r="AW24" i="5"/>
  <c r="AX24" i="5"/>
  <c r="AY24" i="5"/>
  <c r="AZ24" i="5"/>
  <c r="AE25" i="5"/>
  <c r="AF25" i="5"/>
  <c r="AG25" i="5"/>
  <c r="AH25" i="5"/>
  <c r="AI25" i="5"/>
  <c r="AJ25" i="5"/>
  <c r="AK25" i="5"/>
  <c r="AL25" i="5"/>
  <c r="AM25" i="5"/>
  <c r="AN25" i="5"/>
  <c r="AO25" i="5"/>
  <c r="AP25" i="5"/>
  <c r="AQ25" i="5"/>
  <c r="AR25" i="5"/>
  <c r="AS25" i="5"/>
  <c r="AT25" i="5"/>
  <c r="AU25" i="5"/>
  <c r="AV25" i="5"/>
  <c r="AW25" i="5"/>
  <c r="AX25" i="5"/>
  <c r="AY25" i="5"/>
  <c r="AZ25" i="5"/>
  <c r="AE26" i="5"/>
  <c r="AF26" i="5"/>
  <c r="AG26" i="5"/>
  <c r="AH26" i="5"/>
  <c r="AI26" i="5"/>
  <c r="AJ26" i="5"/>
  <c r="AK26" i="5"/>
  <c r="AL26" i="5"/>
  <c r="AM26" i="5"/>
  <c r="AN26" i="5"/>
  <c r="AO26" i="5"/>
  <c r="AP26" i="5"/>
  <c r="AQ26" i="5"/>
  <c r="AR26" i="5"/>
  <c r="AS26" i="5"/>
  <c r="AT26" i="5"/>
  <c r="AU26" i="5"/>
  <c r="AV26" i="5"/>
  <c r="AW26" i="5"/>
  <c r="AX26" i="5"/>
  <c r="AY26" i="5"/>
  <c r="AZ26" i="5"/>
  <c r="AE27" i="5"/>
  <c r="AF27" i="5"/>
  <c r="AG27" i="5"/>
  <c r="AH27" i="5"/>
  <c r="AI27" i="5"/>
  <c r="AJ27" i="5"/>
  <c r="AK27" i="5"/>
  <c r="AL27" i="5"/>
  <c r="AM27" i="5"/>
  <c r="AN27" i="5"/>
  <c r="AO27" i="5"/>
  <c r="AP27" i="5"/>
  <c r="AQ27" i="5"/>
  <c r="AR27" i="5"/>
  <c r="AS27" i="5"/>
  <c r="AT27" i="5"/>
  <c r="AU27" i="5"/>
  <c r="AV27" i="5"/>
  <c r="AW27" i="5"/>
  <c r="AX27" i="5"/>
  <c r="AY27" i="5"/>
  <c r="AZ27" i="5"/>
  <c r="AE28" i="5"/>
  <c r="AF28" i="5"/>
  <c r="AG28" i="5"/>
  <c r="AH28" i="5"/>
  <c r="AI28" i="5"/>
  <c r="AJ28" i="5"/>
  <c r="AK28" i="5"/>
  <c r="AL28" i="5"/>
  <c r="AM28" i="5"/>
  <c r="AN28" i="5"/>
  <c r="AO28" i="5"/>
  <c r="AP28" i="5"/>
  <c r="AQ28" i="5"/>
  <c r="AR28" i="5"/>
  <c r="AS28" i="5"/>
  <c r="AT28" i="5"/>
  <c r="AU28" i="5"/>
  <c r="AV28" i="5"/>
  <c r="AW28" i="5"/>
  <c r="AX28" i="5"/>
  <c r="AY28" i="5"/>
  <c r="AZ28" i="5"/>
  <c r="AE29" i="5"/>
  <c r="AF29" i="5"/>
  <c r="AG29" i="5"/>
  <c r="AH29" i="5"/>
  <c r="AI29" i="5"/>
  <c r="AJ29" i="5"/>
  <c r="AK29" i="5"/>
  <c r="AL29" i="5"/>
  <c r="AM29" i="5"/>
  <c r="AN29" i="5"/>
  <c r="AO29" i="5"/>
  <c r="AP29" i="5"/>
  <c r="AQ29" i="5"/>
  <c r="AR29" i="5"/>
  <c r="AS29" i="5"/>
  <c r="AT29" i="5"/>
  <c r="AU29" i="5"/>
  <c r="AV29" i="5"/>
  <c r="AW29" i="5"/>
  <c r="AX29" i="5"/>
  <c r="AY29" i="5"/>
  <c r="AZ29" i="5"/>
  <c r="AE30" i="5"/>
  <c r="AF30" i="5"/>
  <c r="AG30" i="5"/>
  <c r="AH30" i="5"/>
  <c r="AI30" i="5"/>
  <c r="AJ30" i="5"/>
  <c r="AK30" i="5"/>
  <c r="AL30" i="5"/>
  <c r="AM30" i="5"/>
  <c r="AN30" i="5"/>
  <c r="AO30" i="5"/>
  <c r="AP30" i="5"/>
  <c r="AQ30" i="5"/>
  <c r="AR30" i="5"/>
  <c r="AS30" i="5"/>
  <c r="AT30" i="5"/>
  <c r="AU30" i="5"/>
  <c r="AV30" i="5"/>
  <c r="AW30" i="5"/>
  <c r="AX30" i="5"/>
  <c r="AY30" i="5"/>
  <c r="AZ30" i="5"/>
  <c r="AE31" i="5"/>
  <c r="AF31" i="5"/>
  <c r="AG31" i="5"/>
  <c r="AH31" i="5"/>
  <c r="AI31" i="5"/>
  <c r="AJ31" i="5"/>
  <c r="AK31" i="5"/>
  <c r="AL31" i="5"/>
  <c r="AM31" i="5"/>
  <c r="AN31" i="5"/>
  <c r="AO31" i="5"/>
  <c r="AP31" i="5"/>
  <c r="AQ31" i="5"/>
  <c r="AR31" i="5"/>
  <c r="AS31" i="5"/>
  <c r="AT31" i="5"/>
  <c r="AU31" i="5"/>
  <c r="AV31" i="5"/>
  <c r="AW31" i="5"/>
  <c r="AX31" i="5"/>
  <c r="AY31" i="5"/>
  <c r="AZ31" i="5"/>
  <c r="AF3" i="5"/>
  <c r="AG3" i="5"/>
  <c r="AH3" i="5"/>
  <c r="AI3" i="5"/>
  <c r="AJ3" i="5"/>
  <c r="AK3" i="5"/>
  <c r="AL3" i="5"/>
  <c r="AM3" i="5"/>
  <c r="AN3" i="5"/>
  <c r="AO3" i="5"/>
  <c r="AP3" i="5"/>
  <c r="AQ3" i="5"/>
  <c r="AR3" i="5"/>
  <c r="AS3" i="5"/>
  <c r="AT3" i="5"/>
  <c r="AU3" i="5"/>
  <c r="AV3" i="5"/>
  <c r="AW3" i="5"/>
  <c r="AX3" i="5"/>
  <c r="AY3" i="5"/>
  <c r="AZ3" i="5"/>
  <c r="AE3" i="5"/>
  <c r="AD4" i="5"/>
  <c r="AD5" i="5"/>
  <c r="AD6" i="5"/>
  <c r="AD7" i="5"/>
  <c r="AD8" i="5"/>
  <c r="AD9" i="5"/>
  <c r="AD10" i="5"/>
  <c r="AD11" i="5"/>
  <c r="AD12" i="5"/>
  <c r="AD13" i="5"/>
  <c r="AD14" i="5"/>
  <c r="AD15" i="5"/>
  <c r="AD16" i="5"/>
  <c r="AD17" i="5"/>
  <c r="AD18" i="5"/>
  <c r="AD19" i="5"/>
  <c r="AD20" i="5"/>
  <c r="AD21" i="5"/>
  <c r="AD22" i="5"/>
  <c r="AD23" i="5"/>
  <c r="AD24" i="5"/>
  <c r="AD25" i="5"/>
  <c r="AD26" i="5"/>
  <c r="AD27" i="5"/>
  <c r="AD28" i="5"/>
  <c r="AD29" i="5"/>
  <c r="AD30" i="5"/>
  <c r="AD31" i="5"/>
  <c r="AD3" i="5"/>
  <c r="AC8" i="5"/>
  <c r="AC9" i="5"/>
  <c r="AC10" i="5"/>
  <c r="AC11" i="5"/>
  <c r="AC12" i="5"/>
  <c r="AC13" i="5"/>
  <c r="AC14" i="5"/>
  <c r="AC15" i="5"/>
  <c r="AC16" i="5"/>
  <c r="AC17" i="5"/>
  <c r="AC18" i="5"/>
  <c r="AC19" i="5"/>
  <c r="AC20" i="5"/>
  <c r="AC21" i="5"/>
  <c r="AC22" i="5"/>
  <c r="AC23" i="5"/>
  <c r="AC24" i="5"/>
  <c r="AC25" i="5"/>
  <c r="AC26" i="5"/>
  <c r="AC27" i="5"/>
  <c r="AC28" i="5"/>
  <c r="AC29" i="5"/>
  <c r="AC30" i="5"/>
  <c r="AC31" i="5"/>
  <c r="AC5" i="5"/>
  <c r="AC6" i="5"/>
  <c r="AC7" i="5"/>
  <c r="AC4" i="5"/>
  <c r="AC3" i="5"/>
  <c r="AA70" i="5"/>
  <c r="AA69" i="5"/>
  <c r="AA68" i="5"/>
  <c r="AA67" i="5"/>
  <c r="AA66" i="5"/>
  <c r="AA65" i="5"/>
  <c r="AA64" i="5"/>
  <c r="AA63" i="5"/>
  <c r="AA62" i="5"/>
  <c r="AA61" i="5"/>
  <c r="AA60" i="5"/>
  <c r="AA59" i="5"/>
  <c r="AA58" i="5"/>
  <c r="AA57" i="5"/>
  <c r="AA56" i="5"/>
  <c r="AA55" i="5"/>
  <c r="AA54" i="5"/>
  <c r="AA53" i="5"/>
  <c r="AA52" i="5"/>
  <c r="AA51" i="5"/>
  <c r="AA50" i="5"/>
  <c r="AA49" i="5"/>
  <c r="AA48" i="5"/>
  <c r="AA47" i="5"/>
  <c r="AA46" i="5"/>
  <c r="AA45" i="5"/>
  <c r="AA44" i="5"/>
  <c r="AA43" i="5"/>
  <c r="AA42" i="5"/>
  <c r="AA41" i="5"/>
  <c r="AA40" i="5"/>
  <c r="AA39" i="5"/>
  <c r="AA38" i="5"/>
  <c r="AA37" i="5"/>
  <c r="AA36" i="5"/>
  <c r="AA35" i="5"/>
  <c r="AA34" i="5"/>
  <c r="AA33" i="5"/>
  <c r="AB4" i="5"/>
  <c r="AB5" i="5"/>
  <c r="AB6" i="5"/>
  <c r="AB7" i="5"/>
  <c r="AB8" i="5"/>
  <c r="AB9" i="5"/>
  <c r="AB10" i="5"/>
  <c r="AB11" i="5"/>
  <c r="AB12" i="5"/>
  <c r="AB13" i="5"/>
  <c r="AB14" i="5"/>
  <c r="AB15" i="5"/>
  <c r="AB16" i="5"/>
  <c r="AB17" i="5"/>
  <c r="AB18" i="5"/>
  <c r="AB19" i="5"/>
  <c r="AB20" i="5"/>
  <c r="AB21" i="5"/>
  <c r="AB22" i="5"/>
  <c r="AB23" i="5"/>
  <c r="AB24" i="5"/>
  <c r="AB25" i="5"/>
  <c r="AB26" i="5"/>
  <c r="AB27" i="5"/>
  <c r="AB28" i="5"/>
  <c r="AB29" i="5"/>
  <c r="AB30" i="5"/>
  <c r="AB31" i="5"/>
  <c r="AB3" i="5"/>
  <c r="AA28" i="5"/>
  <c r="AA3" i="5"/>
  <c r="AA32" i="5"/>
  <c r="AA31" i="5"/>
  <c r="AA30" i="5"/>
  <c r="BA30" i="5" s="1"/>
  <c r="AA29" i="5"/>
  <c r="AA7" i="3"/>
  <c r="AA6" i="3"/>
  <c r="AA5" i="3"/>
  <c r="AA4" i="3"/>
  <c r="AA27" i="5"/>
  <c r="BA27" i="5" s="1"/>
  <c r="AA26" i="5"/>
  <c r="AA25" i="5"/>
  <c r="AA24" i="5"/>
  <c r="AA23" i="5"/>
  <c r="AA22" i="5"/>
  <c r="AA21" i="5"/>
  <c r="AA20" i="5"/>
  <c r="AA19" i="5"/>
  <c r="BA19" i="5" s="1"/>
  <c r="AA18" i="5"/>
  <c r="BA18" i="5" s="1"/>
  <c r="AA17" i="5"/>
  <c r="AA16" i="5"/>
  <c r="AA15" i="5"/>
  <c r="BA15" i="5" s="1"/>
  <c r="AA14" i="5"/>
  <c r="BA14" i="5" s="1"/>
  <c r="AA13" i="5"/>
  <c r="AA12" i="5"/>
  <c r="AA11" i="5"/>
  <c r="AA10" i="5"/>
  <c r="AA9" i="5"/>
  <c r="AA8" i="5"/>
  <c r="AA7" i="5"/>
  <c r="BA7" i="5" s="1"/>
  <c r="AA6" i="5"/>
  <c r="BA6" i="5" s="1"/>
  <c r="AA5" i="5"/>
  <c r="AA4" i="5"/>
  <c r="AA9" i="3"/>
  <c r="AA48" i="3"/>
  <c r="AA150" i="3"/>
  <c r="AA167" i="3"/>
  <c r="AA222" i="3"/>
  <c r="AA80" i="3"/>
  <c r="AA136" i="3"/>
  <c r="AA192" i="3"/>
  <c r="AA158" i="3"/>
  <c r="AA247" i="3"/>
  <c r="AA62" i="3"/>
  <c r="AA160" i="3"/>
  <c r="AA37" i="3"/>
  <c r="AA84" i="3"/>
  <c r="AA120" i="3"/>
  <c r="AA135" i="3"/>
  <c r="AA99" i="3"/>
  <c r="AA208" i="3"/>
  <c r="AA18" i="3"/>
  <c r="AA185" i="3"/>
  <c r="AA34" i="3"/>
  <c r="AA94" i="3"/>
  <c r="AA221" i="3"/>
  <c r="AA159" i="3"/>
  <c r="AA181" i="3"/>
  <c r="AA147" i="3"/>
  <c r="AA151" i="3"/>
  <c r="AA123" i="3"/>
  <c r="AA244" i="3"/>
  <c r="AA54" i="3"/>
  <c r="AA112" i="3"/>
  <c r="AA183" i="3"/>
  <c r="AA226" i="3"/>
  <c r="AA118" i="3"/>
  <c r="AA124" i="3"/>
  <c r="AA179" i="3"/>
  <c r="AA59" i="3"/>
  <c r="AA218" i="3"/>
  <c r="AA207" i="3"/>
  <c r="AA232" i="3"/>
  <c r="AA204" i="3"/>
  <c r="AA38" i="3"/>
  <c r="AA108" i="3"/>
  <c r="AA223" i="3"/>
  <c r="AA106" i="3"/>
  <c r="AA142" i="3"/>
  <c r="AA8" i="3"/>
  <c r="AA55" i="3"/>
  <c r="AA109" i="3"/>
  <c r="AA128" i="3"/>
  <c r="AA113" i="3"/>
  <c r="AA91" i="3"/>
  <c r="AA191" i="3"/>
  <c r="AA225" i="3"/>
  <c r="AA83" i="3"/>
  <c r="AA35" i="3"/>
  <c r="AA248" i="3"/>
  <c r="AA15" i="3"/>
  <c r="AA236" i="3"/>
  <c r="AA24" i="3"/>
  <c r="AA174" i="3"/>
  <c r="AA81" i="3"/>
  <c r="AA133" i="3"/>
  <c r="AA78" i="3"/>
  <c r="AA104" i="3"/>
  <c r="AA29" i="3"/>
  <c r="AA245" i="3"/>
  <c r="AA240" i="3"/>
  <c r="AA68" i="3"/>
  <c r="AA73" i="3"/>
  <c r="AA152" i="3"/>
  <c r="AA209" i="3"/>
  <c r="AA175" i="3"/>
  <c r="AA214" i="3"/>
  <c r="AA13" i="3"/>
  <c r="AA213" i="3"/>
  <c r="AA22" i="3"/>
  <c r="AA231" i="3"/>
  <c r="AA121" i="3"/>
  <c r="AA249" i="3"/>
  <c r="AA163" i="3"/>
  <c r="AA134" i="3"/>
  <c r="AA216" i="3"/>
  <c r="AA155" i="3"/>
  <c r="AA195" i="3"/>
  <c r="AA250" i="3"/>
  <c r="AA203" i="3"/>
  <c r="AA42" i="3"/>
  <c r="AA251" i="3"/>
  <c r="AA98" i="3"/>
  <c r="AA156" i="3"/>
  <c r="AA212" i="3"/>
  <c r="AA198" i="3"/>
  <c r="AA30" i="3"/>
  <c r="AA235" i="3"/>
  <c r="AA101" i="3"/>
  <c r="AA60" i="3"/>
  <c r="AA132" i="3"/>
  <c r="AA46" i="3"/>
  <c r="AA27" i="3"/>
  <c r="AA33" i="3"/>
  <c r="AA56" i="3"/>
  <c r="AA16" i="3"/>
  <c r="AA241" i="3"/>
  <c r="AA148" i="3"/>
  <c r="AA127" i="3"/>
  <c r="AA126" i="3"/>
  <c r="AA12" i="3"/>
  <c r="AA58" i="3"/>
  <c r="AA95" i="3"/>
  <c r="AA53" i="3"/>
  <c r="AA114" i="3"/>
  <c r="AA92" i="3"/>
  <c r="AA20" i="3"/>
  <c r="AA228" i="3"/>
  <c r="AA206" i="3"/>
  <c r="AA176" i="3"/>
  <c r="AA93" i="3"/>
  <c r="AA40" i="3"/>
  <c r="AA82" i="3"/>
  <c r="AA166" i="3"/>
  <c r="AA141" i="3"/>
  <c r="AA64" i="3"/>
  <c r="AA89" i="3"/>
  <c r="AA239" i="3"/>
  <c r="AA196" i="3"/>
  <c r="AA36" i="3"/>
  <c r="AA131" i="3"/>
  <c r="AA172" i="3"/>
  <c r="AA50" i="3"/>
  <c r="AA51" i="3"/>
  <c r="AA105" i="3"/>
  <c r="AA193" i="3"/>
  <c r="AA11" i="3"/>
  <c r="AA96" i="3"/>
  <c r="AA116" i="3"/>
  <c r="AA39" i="3"/>
  <c r="AA187" i="3"/>
  <c r="AA75" i="3"/>
  <c r="AA180" i="3"/>
  <c r="AA23" i="3"/>
  <c r="AA117" i="3"/>
  <c r="AA52" i="3"/>
  <c r="AA146" i="3"/>
  <c r="AA252" i="3"/>
  <c r="AA130" i="3"/>
  <c r="AA242" i="3"/>
  <c r="AA63" i="3"/>
  <c r="AA47" i="3"/>
  <c r="AA125" i="3"/>
  <c r="AA215" i="3"/>
  <c r="AA57" i="3"/>
  <c r="AA26" i="3"/>
  <c r="AA153" i="3"/>
  <c r="AA140" i="3"/>
  <c r="AA170" i="3"/>
  <c r="AA186" i="3"/>
  <c r="AA246" i="3"/>
  <c r="AA149" i="3"/>
  <c r="AA122" i="3"/>
  <c r="AA17" i="3"/>
  <c r="AA72" i="3"/>
  <c r="AA74" i="3"/>
  <c r="AA190" i="3"/>
  <c r="AA234" i="3"/>
  <c r="AA115" i="3"/>
  <c r="AA119" i="3"/>
  <c r="AA86" i="3"/>
  <c r="AA44" i="3"/>
  <c r="AA184" i="3"/>
  <c r="AA219" i="3"/>
  <c r="AA45" i="3"/>
  <c r="AA19" i="3"/>
  <c r="AA31" i="3"/>
  <c r="AA224" i="3"/>
  <c r="AA243" i="3"/>
  <c r="AA197" i="3"/>
  <c r="AA14" i="3"/>
  <c r="AA229" i="3"/>
  <c r="AA100" i="3"/>
  <c r="AA87" i="3"/>
  <c r="AA237" i="3"/>
  <c r="AA253" i="3"/>
  <c r="AA254" i="3"/>
  <c r="AA255" i="3"/>
  <c r="AA256" i="3"/>
  <c r="AA257" i="3"/>
  <c r="AA138" i="3"/>
  <c r="AA258" i="3"/>
  <c r="AA259" i="3"/>
  <c r="AA200" i="3"/>
  <c r="AA260" i="3"/>
  <c r="AA32" i="3"/>
  <c r="AA67" i="3"/>
  <c r="AA164" i="3"/>
  <c r="AA65" i="3"/>
  <c r="AA227" i="3"/>
  <c r="AA178" i="3"/>
  <c r="AA189" i="3"/>
  <c r="AA43" i="3"/>
  <c r="AA76" i="3"/>
  <c r="AA202" i="3"/>
  <c r="AA71" i="3"/>
  <c r="AA261" i="3"/>
  <c r="AA69" i="3"/>
  <c r="AA182" i="3"/>
  <c r="AA110" i="3"/>
  <c r="AA143" i="3"/>
  <c r="AA238" i="3"/>
  <c r="AA177" i="3"/>
  <c r="AA262" i="3"/>
  <c r="AA144" i="3"/>
  <c r="AA263" i="3"/>
  <c r="AA102" i="3"/>
  <c r="AA165" i="3"/>
  <c r="AA79" i="3"/>
  <c r="AA199" i="3"/>
  <c r="AA230" i="3"/>
  <c r="AA194" i="3"/>
  <c r="AA264" i="3"/>
  <c r="AA162" i="3"/>
  <c r="AA28" i="3"/>
  <c r="AA201" i="3"/>
  <c r="AA171" i="3"/>
  <c r="AA233" i="3"/>
  <c r="AA61" i="3"/>
  <c r="AA25" i="3"/>
  <c r="AA265" i="3"/>
  <c r="AA266" i="3"/>
  <c r="AA10" i="3"/>
  <c r="AA145" i="3"/>
  <c r="AA217" i="3"/>
  <c r="AA49" i="3"/>
  <c r="AA137" i="3"/>
  <c r="AA77" i="3"/>
  <c r="AA139" i="3"/>
  <c r="AA220" i="3"/>
  <c r="AA41" i="3"/>
  <c r="AA85" i="3"/>
  <c r="AA129" i="3"/>
  <c r="AA168" i="3"/>
  <c r="AA173" i="3"/>
  <c r="AA97" i="3"/>
  <c r="AA157" i="3"/>
  <c r="AA161" i="3"/>
  <c r="AA21" i="3"/>
  <c r="AA205" i="3"/>
  <c r="AA267" i="3"/>
  <c r="AA3" i="3"/>
  <c r="AA169" i="3"/>
  <c r="AA268" i="3"/>
  <c r="AA269" i="3"/>
  <c r="AA90" i="3"/>
  <c r="AA111" i="3"/>
  <c r="AA88" i="3"/>
  <c r="AA210" i="3"/>
  <c r="AA270" i="3"/>
  <c r="AA271" i="3"/>
  <c r="AA272" i="3"/>
  <c r="AA70" i="3"/>
  <c r="AA273" i="3"/>
  <c r="AA274" i="3"/>
  <c r="AA188" i="3"/>
  <c r="AA275" i="3"/>
  <c r="AA107" i="3"/>
  <c r="AA103" i="3"/>
  <c r="AA211" i="3"/>
  <c r="AA154" i="3"/>
  <c r="AA66" i="3"/>
  <c r="BA31" i="5" l="1"/>
  <c r="BA26" i="5"/>
  <c r="BA4" i="5"/>
  <c r="AB281" i="3"/>
  <c r="AC281" i="3" s="1"/>
  <c r="BA10" i="5"/>
  <c r="BA22" i="5"/>
  <c r="BA11" i="5"/>
  <c r="BA23" i="5"/>
  <c r="BA8" i="5"/>
  <c r="BA12" i="5"/>
  <c r="BA16" i="5"/>
  <c r="BA20" i="5"/>
  <c r="BA24" i="5"/>
  <c r="BA5" i="5"/>
  <c r="BA9" i="5"/>
  <c r="BA13" i="5"/>
  <c r="BA17" i="5"/>
  <c r="BA21" i="5"/>
  <c r="BA25" i="5"/>
  <c r="BA29" i="5"/>
  <c r="BA28" i="5"/>
</calcChain>
</file>

<file path=xl/sharedStrings.xml><?xml version="1.0" encoding="utf-8"?>
<sst xmlns="http://schemas.openxmlformats.org/spreadsheetml/2006/main" count="5114" uniqueCount="438">
  <si>
    <t>EU trade since 1999 by SITC [ds-018995__custom_13534514]</t>
  </si>
  <si>
    <t>Open product page</t>
  </si>
  <si>
    <t>Open in Data Browser</t>
  </si>
  <si>
    <t xml:space="preserve">Description: </t>
  </si>
  <si>
    <t>-</t>
  </si>
  <si>
    <t xml:space="preserve">Last update of data: </t>
  </si>
  <si>
    <t>17/10/2024 11:00</t>
  </si>
  <si>
    <t xml:space="preserve">Last change of data structure: </t>
  </si>
  <si>
    <t>Institutional source(s)</t>
  </si>
  <si>
    <t>Eurostat</t>
  </si>
  <si>
    <t>Contents</t>
  </si>
  <si>
    <t>Frequency</t>
  </si>
  <si>
    <t>REPORTER</t>
  </si>
  <si>
    <t>INDICATORS</t>
  </si>
  <si>
    <t>Sheet 1</t>
  </si>
  <si>
    <t>Annual</t>
  </si>
  <si>
    <t>Spain (incl. Canary Islands 'XB' from 1997)</t>
  </si>
  <si>
    <t>VALUE_IN_EUROS</t>
  </si>
  <si>
    <t>Structure</t>
  </si>
  <si>
    <t>Dimension</t>
  </si>
  <si>
    <t>Position</t>
  </si>
  <si>
    <t>Label</t>
  </si>
  <si>
    <t>PARTNER</t>
  </si>
  <si>
    <t>Andorra</t>
  </si>
  <si>
    <t>United Arab Emirates</t>
  </si>
  <si>
    <t>Afghanistan</t>
  </si>
  <si>
    <t>Antigua and Barbuda</t>
  </si>
  <si>
    <t>Anguilla</t>
  </si>
  <si>
    <t>Albania</t>
  </si>
  <si>
    <t>Armenia</t>
  </si>
  <si>
    <t>Netherlands Antilles (incl. Aruba 'AW' -&gt; 1986)</t>
  </si>
  <si>
    <t>Angola</t>
  </si>
  <si>
    <t>Antarctica</t>
  </si>
  <si>
    <t>Argentina</t>
  </si>
  <si>
    <t>American Samoa</t>
  </si>
  <si>
    <t>Austria</t>
  </si>
  <si>
    <t>Australia</t>
  </si>
  <si>
    <t>Aruba</t>
  </si>
  <si>
    <t>Azerbaijan</t>
  </si>
  <si>
    <t>Bosnia and Herzegovina</t>
  </si>
  <si>
    <t>Barbados</t>
  </si>
  <si>
    <t>Bangladesh</t>
  </si>
  <si>
    <t>Belgium (incl. Luxembourg 'LU' -&gt; 1998)</t>
  </si>
  <si>
    <t>Burkina Faso</t>
  </si>
  <si>
    <t>Bulgaria</t>
  </si>
  <si>
    <t>Bahrain</t>
  </si>
  <si>
    <t>Burundi</t>
  </si>
  <si>
    <t>Benin</t>
  </si>
  <si>
    <t>Saint Barthélemy</t>
  </si>
  <si>
    <t>Bermuda</t>
  </si>
  <si>
    <t>Brunei Darussalam</t>
  </si>
  <si>
    <t>Bolivia, Plurinational State of</t>
  </si>
  <si>
    <t>Bonaire, Sint Eustatius and Saba</t>
  </si>
  <si>
    <t>Brazil</t>
  </si>
  <si>
    <t>Bahamas</t>
  </si>
  <si>
    <t>Bhutan</t>
  </si>
  <si>
    <t>Bouvet Island</t>
  </si>
  <si>
    <t>Botswana</t>
  </si>
  <si>
    <t>Belarus (Belorussia)</t>
  </si>
  <si>
    <t>Belize</t>
  </si>
  <si>
    <t>Canada</t>
  </si>
  <si>
    <t>Cocos Islands (or Keeling Islands)</t>
  </si>
  <si>
    <t>Congo, Democratic Republic of</t>
  </si>
  <si>
    <t>Central African Republic</t>
  </si>
  <si>
    <t>Congo</t>
  </si>
  <si>
    <t>Switzerland (incl. Liechtenstein 'LI' -&gt; 1994)</t>
  </si>
  <si>
    <t>Côte d’Ivoire (Ivory Coast)</t>
  </si>
  <si>
    <t>Cook Islands</t>
  </si>
  <si>
    <t>Chile</t>
  </si>
  <si>
    <t>Cameroon</t>
  </si>
  <si>
    <t>China</t>
  </si>
  <si>
    <t>Colombia</t>
  </si>
  <si>
    <t>Costa Rica</t>
  </si>
  <si>
    <t>Serbia and Montenegro(2004-2005);Czechoslovakia(1976-1992)</t>
  </si>
  <si>
    <t>Cuba</t>
  </si>
  <si>
    <t>Cabo Verde</t>
  </si>
  <si>
    <t>Curaçao</t>
  </si>
  <si>
    <t>Christmas Island</t>
  </si>
  <si>
    <t>Cyprus</t>
  </si>
  <si>
    <t>Czechia</t>
  </si>
  <si>
    <t>German Democratic Republic</t>
  </si>
  <si>
    <t>Germany (incl. German Democratic Republic 'DD' from 1991)</t>
  </si>
  <si>
    <t>Djibouti</t>
  </si>
  <si>
    <t>Denmark</t>
  </si>
  <si>
    <t>Dominica</t>
  </si>
  <si>
    <t>Dominican Republic</t>
  </si>
  <si>
    <t>Algeria</t>
  </si>
  <si>
    <t>Extra-euro area - 19 countries (= 'WORLD' - 'EA19_INTRA')</t>
  </si>
  <si>
    <t>Intra-euro area - 19 countries (AT, BE, CY, DE, EE, ES, FI, FR, GR, IE, IT, LT, LU, LV, MT, NL, PT, SI, SK, QR, QV, QY)</t>
  </si>
  <si>
    <t>Extra-euro area - 20 countries (= 'WORLD' - 'EA20_INTRA')</t>
  </si>
  <si>
    <t>Intra-euro area - 20 countries (AT, BE, CY, DE, EE, ES, FI, FR, GR, HR, IE, IT, LT, LU, LV, MT, NL, PT, SI, SK, QR, QV, QY)</t>
  </si>
  <si>
    <t>Ecuador</t>
  </si>
  <si>
    <t>Estonia</t>
  </si>
  <si>
    <t>Egypt</t>
  </si>
  <si>
    <t>Western Sahara(2013-2500);Ceuta and Melilla, Spanish Sahara(1976-1976)</t>
  </si>
  <si>
    <t>Eritrea</t>
  </si>
  <si>
    <t>Ethiopia (incl. Eritrea 'ER' -&gt; 1993)</t>
  </si>
  <si>
    <t>Extra-EU27 (= 'WORLD' - 'EU27_2020_INTRA')</t>
  </si>
  <si>
    <t>Intra-EU27 (AT, BE, BG, CY, CZ, DE, DK, EE, ES, FI, FR, GR, HR, HU, IE, IT, LT, LU, LV, MT, NL, PL, PT, RO, SE, SI, SK, QR, QV, QY)</t>
  </si>
  <si>
    <t>Extra-euro area (= 'WORLD' - 'EUROZONE_INTRA')</t>
  </si>
  <si>
    <t>Intra-euro area (AT-01/1999, BE-01/1999, CY-01/2008, DE-01/1999, EE-01/2011, ES-01/1999, FI-01/1999, FR-01/1999, GR-01/2001, HR-01/2023, IE-01/1999, IT-01/1999, LT-01/2015, LU-01/1999, LV-01/2014, MT-01/2008, NL-01/1999, PT-01/1999, SI-01/2007, SK-01/2009, QR-01/1999, QV-01/1999, QY-01/1999)</t>
  </si>
  <si>
    <t>Extra-EU (= 'WORLD' - 'EU_INTRA')</t>
  </si>
  <si>
    <t>Intra-EU (AT-01/1995, BE-01/1958, BG-01/2007, CY-05/2004, CZ-05/2004, DE-01/1958, DK-01/1973, EE-05/2004, ES-01/1986, FI-01/1995, FR-01/1958, GB-01/1973-&gt;01/2020, GR-01/1981, HR-07/2013, HU-05/2004, IE-01/1973, IT-01/1958, LT-05/2004, LU-01/1958, LV-05/2004, MT-05/2004, NL-01/1958, PL-05/2004, PT-01/1986, RO-01/2007, SE-01/1995, SI-05/2004, SK-05/2004, QR-01/1993, QV-01/1993, QY-01/1988)</t>
  </si>
  <si>
    <t>Finland</t>
  </si>
  <si>
    <t>Fiji</t>
  </si>
  <si>
    <t>Falkland Islands (Malvinas)</t>
  </si>
  <si>
    <t>Micronesia, Federated States of</t>
  </si>
  <si>
    <t>Faroe Islands</t>
  </si>
  <si>
    <t>France (incl. Saint Barthélemy 'BL' -&gt; 2012; incl. French Guiana 'GF', Guadeloupe 'GP', Martinique 'MQ', Réunion 'RE' from 1997; incl. Mayotte 'YT' from 2014)</t>
  </si>
  <si>
    <t>Gabon</t>
  </si>
  <si>
    <t>United Kingdom</t>
  </si>
  <si>
    <t>Grenada</t>
  </si>
  <si>
    <t>Georgia</t>
  </si>
  <si>
    <t>French Guiana</t>
  </si>
  <si>
    <t>Ghana</t>
  </si>
  <si>
    <t>Gibraltar</t>
  </si>
  <si>
    <t>Greenland</t>
  </si>
  <si>
    <t>Gambia</t>
  </si>
  <si>
    <t>Guinea</t>
  </si>
  <si>
    <t>Guadeloupe</t>
  </si>
  <si>
    <t>Equatorial Guinea</t>
  </si>
  <si>
    <t>Greece</t>
  </si>
  <si>
    <t>South Georgia and South Sandwich Islands</t>
  </si>
  <si>
    <t>Guatemala</t>
  </si>
  <si>
    <t>Guam</t>
  </si>
  <si>
    <t>Guinea-Bissau</t>
  </si>
  <si>
    <t>Guyana</t>
  </si>
  <si>
    <t>Hong Kong</t>
  </si>
  <si>
    <t>Heard Island and McDonald Islands</t>
  </si>
  <si>
    <t>Honduras</t>
  </si>
  <si>
    <t>Croatia</t>
  </si>
  <si>
    <t>Haiti</t>
  </si>
  <si>
    <t>Hungary</t>
  </si>
  <si>
    <t>Indonesia (incl. East Timor 'TP' from 1977 -&gt; 2000)</t>
  </si>
  <si>
    <t>Ireland (Eire)</t>
  </si>
  <si>
    <t>Israel (incl. West Bank and Gaza Strip 'XP' -&gt; 1994)</t>
  </si>
  <si>
    <t>India</t>
  </si>
  <si>
    <t>British Indian Ocean Territory</t>
  </si>
  <si>
    <t>Iraq</t>
  </si>
  <si>
    <t>Iran, Islamic Republic of</t>
  </si>
  <si>
    <t>Iceland</t>
  </si>
  <si>
    <t>Italy (incl. San Marino 'SM' -&gt; 1993)</t>
  </si>
  <si>
    <t>Jamaica</t>
  </si>
  <si>
    <t>Jordan</t>
  </si>
  <si>
    <t>Japan</t>
  </si>
  <si>
    <t>Kenya</t>
  </si>
  <si>
    <t>Kyrgyzstan</t>
  </si>
  <si>
    <t>Cambodia</t>
  </si>
  <si>
    <t>Kiribati (incl. Solomon Islands 'SB', Tuvalu 'TV' -&gt; 1979; incl. Pitcairn 'PN' -&gt; 1980)</t>
  </si>
  <si>
    <t>Comoros (incl. Mayotte 'YT' -&gt; 1976)</t>
  </si>
  <si>
    <t>St Kitts and Nevis</t>
  </si>
  <si>
    <t>Korea, Democratic People’s Republic of (North Korea)</t>
  </si>
  <si>
    <t>Korea, Republic of (South Korea)</t>
  </si>
  <si>
    <t>Kuwait</t>
  </si>
  <si>
    <t>Cayman Islands</t>
  </si>
  <si>
    <t>Kazakhstan</t>
  </si>
  <si>
    <t>Lao People’s Democratic Republic (Laos)</t>
  </si>
  <si>
    <t>Lebanon</t>
  </si>
  <si>
    <t>St Lucia</t>
  </si>
  <si>
    <t>Liechtenstein</t>
  </si>
  <si>
    <t>Sri Lanka</t>
  </si>
  <si>
    <t>Liberia</t>
  </si>
  <si>
    <t>Lesotho</t>
  </si>
  <si>
    <t>Lithuania</t>
  </si>
  <si>
    <t>Luxembourg</t>
  </si>
  <si>
    <t>Latvia</t>
  </si>
  <si>
    <t>Libya</t>
  </si>
  <si>
    <t>Morocco</t>
  </si>
  <si>
    <t>Moldova, Republic of</t>
  </si>
  <si>
    <t>Montenegro</t>
  </si>
  <si>
    <t>Madagascar</t>
  </si>
  <si>
    <t>Marshall Islands</t>
  </si>
  <si>
    <t>North Macedonia</t>
  </si>
  <si>
    <t>Mali</t>
  </si>
  <si>
    <t>Myanmar (Burma)</t>
  </si>
  <si>
    <t>Mongolia</t>
  </si>
  <si>
    <t>Macao</t>
  </si>
  <si>
    <t>Northern Mariana Islands</t>
  </si>
  <si>
    <t>Martinique</t>
  </si>
  <si>
    <t>Mauritania (incl. Spanish Sahara from 1977)</t>
  </si>
  <si>
    <t>Montserrat</t>
  </si>
  <si>
    <t>Malta</t>
  </si>
  <si>
    <t>Mauritius</t>
  </si>
  <si>
    <t>Maldives</t>
  </si>
  <si>
    <t>Malawi</t>
  </si>
  <si>
    <t>Mexico</t>
  </si>
  <si>
    <t>Malaysia</t>
  </si>
  <si>
    <t>Mozambique</t>
  </si>
  <si>
    <t>Namibia</t>
  </si>
  <si>
    <t>New Caledonia</t>
  </si>
  <si>
    <t>Niger</t>
  </si>
  <si>
    <t>Norfolk Island</t>
  </si>
  <si>
    <t>Nigeria</t>
  </si>
  <si>
    <t>Nicaragua</t>
  </si>
  <si>
    <t>Netherlands</t>
  </si>
  <si>
    <t>Norway (incl. Svalbard and Jan Mayen 'SJ' -&gt; 1994 and again from 1997)</t>
  </si>
  <si>
    <t>Nepal</t>
  </si>
  <si>
    <t>Nauru</t>
  </si>
  <si>
    <t>Niue</t>
  </si>
  <si>
    <t>New Zealand</t>
  </si>
  <si>
    <t>Oman</t>
  </si>
  <si>
    <t>Panama (incl. Panama Canal Zone 'PZ' from 1981)</t>
  </si>
  <si>
    <t>Peru</t>
  </si>
  <si>
    <t>French Polynesia</t>
  </si>
  <si>
    <t>Papua New Guinea</t>
  </si>
  <si>
    <t>Philippines</t>
  </si>
  <si>
    <t>Pakistan</t>
  </si>
  <si>
    <t>Poland</t>
  </si>
  <si>
    <t>St Pierre and Miquelon</t>
  </si>
  <si>
    <t>Pitcairn</t>
  </si>
  <si>
    <t>Occupied Palestinian Territory (West Bank (incl. East Jerusalem) and Gaza Strip)</t>
  </si>
  <si>
    <t>Portugal</t>
  </si>
  <si>
    <t>Palau</t>
  </si>
  <si>
    <t>Paraguay</t>
  </si>
  <si>
    <t>Qatar</t>
  </si>
  <si>
    <t>High seas</t>
  </si>
  <si>
    <t>Stores and provisions</t>
  </si>
  <si>
    <t>Stores and provisions within the framework of intra-Union trade</t>
  </si>
  <si>
    <t>Stores and provisions within the framework of extra-Union trade</t>
  </si>
  <si>
    <t>Countries and territories not specified</t>
  </si>
  <si>
    <t>Countries and territories not specified within the framework of intra-Union trade</t>
  </si>
  <si>
    <t>Countries and territories not specified within the framework of extra-Union trade</t>
  </si>
  <si>
    <t>Countries and territories not specified for commercial or military reasons</t>
  </si>
  <si>
    <t>Countries and territories not specified for commercial or military reasons in the framework of intra-Union trade</t>
  </si>
  <si>
    <t>Countries and territories not specified for commercial or military reasons in the framework of extra-Union trade</t>
  </si>
  <si>
    <t>Réunion</t>
  </si>
  <si>
    <t>Romania</t>
  </si>
  <si>
    <t>Russian Federation (Russia)</t>
  </si>
  <si>
    <t>Rwanda</t>
  </si>
  <si>
    <t>Saudi Arabia</t>
  </si>
  <si>
    <t>Solomon Islands</t>
  </si>
  <si>
    <t>Seychelles</t>
  </si>
  <si>
    <t>Sudan (incl. South Sudan 'SS' -&gt; 2012)</t>
  </si>
  <si>
    <t>Sweden</t>
  </si>
  <si>
    <t>Singapore</t>
  </si>
  <si>
    <t>Saint Helena, Ascension and Tristan da Cunha</t>
  </si>
  <si>
    <t>Slovenia</t>
  </si>
  <si>
    <t>Svalbard and Jan Mayen</t>
  </si>
  <si>
    <t>Slovakia</t>
  </si>
  <si>
    <t>Sierra Leone</t>
  </si>
  <si>
    <t>San Marino</t>
  </si>
  <si>
    <t>Senegal</t>
  </si>
  <si>
    <t>Somalia</t>
  </si>
  <si>
    <t>Suriname</t>
  </si>
  <si>
    <t>South Sudan</t>
  </si>
  <si>
    <t>Sao Tome and Principe</t>
  </si>
  <si>
    <t>Soviet Union</t>
  </si>
  <si>
    <t>El Salvador</t>
  </si>
  <si>
    <t>Sint Maarten (Dutch part)</t>
  </si>
  <si>
    <t>Syrian Arab Republic (Syria)</t>
  </si>
  <si>
    <t>Eswatini (Ngwane)</t>
  </si>
  <si>
    <t>Turks and Caicos Islands</t>
  </si>
  <si>
    <t>Chad</t>
  </si>
  <si>
    <t>French Southern Territories</t>
  </si>
  <si>
    <t>Togo</t>
  </si>
  <si>
    <t>Thailand</t>
  </si>
  <si>
    <t>Tajikistan</t>
  </si>
  <si>
    <t>Tokelau</t>
  </si>
  <si>
    <t>Timor-Leste</t>
  </si>
  <si>
    <t>Turkmenistan</t>
  </si>
  <si>
    <t>Tunisia</t>
  </si>
  <si>
    <t>Tonga</t>
  </si>
  <si>
    <t>East Timor(2001-2002);Portuguese Timor(1976-1976)</t>
  </si>
  <si>
    <t>Türkiye</t>
  </si>
  <si>
    <t>Trinidad and Tobago</t>
  </si>
  <si>
    <t>Tuvalu</t>
  </si>
  <si>
    <t>Taiwan</t>
  </si>
  <si>
    <t>Tanzania, United Republic of</t>
  </si>
  <si>
    <t>Ukraine</t>
  </si>
  <si>
    <t>Uganda</t>
  </si>
  <si>
    <t>United States Minor Outlying Islands</t>
  </si>
  <si>
    <t>United States (incl. Navassa Island (part of 'UM') from 1995 -&gt; 2000)</t>
  </si>
  <si>
    <t>Uruguay</t>
  </si>
  <si>
    <t>Uzbekistan</t>
  </si>
  <si>
    <t>Holy See (Vatican City State)</t>
  </si>
  <si>
    <t>St Vincent and the Grenadines</t>
  </si>
  <si>
    <t>Venezuela, Bolivarian Republic of</t>
  </si>
  <si>
    <t>Virgin Islands, British (incl. Montserrat 'MS' -&gt; 1994)</t>
  </si>
  <si>
    <t>Virgin Islands, United States</t>
  </si>
  <si>
    <t>Viet Nam (incl. North Viet Nam 'VD' from 1977)</t>
  </si>
  <si>
    <t>Vanuatu</t>
  </si>
  <si>
    <t>Wallis and Futuna</t>
  </si>
  <si>
    <t>All countries of the world</t>
  </si>
  <si>
    <t>Samoa</t>
  </si>
  <si>
    <t>American Oceania (incl. Federated States of Micronesia 'FM', Marshall Islands 'MH' -&gt; 1991; incl. Northern Mariana Islands 'MP' -&gt; 1993; incl. Palau 'PW', Navassa Island (part of 'UM') -&gt; 1994)</t>
  </si>
  <si>
    <t>Canary Islands</t>
  </si>
  <si>
    <t>Ceuta (incl. Melilla 'XL' -&gt; 1998)</t>
  </si>
  <si>
    <t>Kosovo</t>
  </si>
  <si>
    <t>Melilla</t>
  </si>
  <si>
    <t>Australian Oceania</t>
  </si>
  <si>
    <t>West Bank (incl. East Jerusalem) and Gaza Strip</t>
  </si>
  <si>
    <t>Polar regions</t>
  </si>
  <si>
    <t>Serbia</t>
  </si>
  <si>
    <t>New Zealand Oceania</t>
  </si>
  <si>
    <t>South Yemen</t>
  </si>
  <si>
    <t>Yemen (incl. South Yemen 'YD' from 1991)</t>
  </si>
  <si>
    <t>Mayotte</t>
  </si>
  <si>
    <t>Yugoslavia (incl. Bosnia and Herzegovina 'BA', Croatia 'HR', Slovenia 'SI' -&gt; 1991; incl. North Macedonia 'MK' -&gt; 1992)</t>
  </si>
  <si>
    <t>South Africa (incl. Namibia 'NA' -&gt; 1989)</t>
  </si>
  <si>
    <t>Zambia</t>
  </si>
  <si>
    <t>Zimbabwe</t>
  </si>
  <si>
    <t>PRODUCT</t>
  </si>
  <si>
    <t>Articles of apparel and clothing accessories</t>
  </si>
  <si>
    <t>FLOW</t>
  </si>
  <si>
    <t>IMPORT</t>
  </si>
  <si>
    <t>EXPORT</t>
  </si>
  <si>
    <t>TIME_PERIOD</t>
  </si>
  <si>
    <t>2023</t>
  </si>
  <si>
    <t>2022</t>
  </si>
  <si>
    <t>2021</t>
  </si>
  <si>
    <t>2020</t>
  </si>
  <si>
    <t>2019</t>
  </si>
  <si>
    <t>2018</t>
  </si>
  <si>
    <t>2017</t>
  </si>
  <si>
    <t>2016</t>
  </si>
  <si>
    <t>2015</t>
  </si>
  <si>
    <t>2014</t>
  </si>
  <si>
    <t>2013</t>
  </si>
  <si>
    <t>2012</t>
  </si>
  <si>
    <t>2011</t>
  </si>
  <si>
    <t>2010</t>
  </si>
  <si>
    <t>2009</t>
  </si>
  <si>
    <t>2008</t>
  </si>
  <si>
    <t>2007</t>
  </si>
  <si>
    <t>2006</t>
  </si>
  <si>
    <t>2005</t>
  </si>
  <si>
    <t>2004</t>
  </si>
  <si>
    <t>2003</t>
  </si>
  <si>
    <t>2002</t>
  </si>
  <si>
    <t>2001</t>
  </si>
  <si>
    <t>2000</t>
  </si>
  <si>
    <t>1999</t>
  </si>
  <si>
    <t>TIME</t>
  </si>
  <si>
    <t>PARTNER (Labels)</t>
  </si>
  <si>
    <t/>
  </si>
  <si>
    <t>:</t>
  </si>
  <si>
    <t>not available</t>
  </si>
  <si>
    <t>Total</t>
  </si>
  <si>
    <t xml:space="preserve">PARTNER </t>
  </si>
  <si>
    <t>Total valor importado a los 25 países</t>
  </si>
  <si>
    <t>TOTAL</t>
  </si>
  <si>
    <t>Año</t>
  </si>
  <si>
    <t>Country</t>
  </si>
  <si>
    <t>Spain</t>
  </si>
  <si>
    <t xml:space="preserve"> </t>
  </si>
  <si>
    <t>South Asia</t>
  </si>
  <si>
    <t>1 (China)</t>
  </si>
  <si>
    <t xml:space="preserve">Italy </t>
  </si>
  <si>
    <t xml:space="preserve">France </t>
  </si>
  <si>
    <t>1999-2004</t>
  </si>
  <si>
    <t>2005-2008</t>
  </si>
  <si>
    <t>2020-2023</t>
  </si>
  <si>
    <t>ASEAN</t>
  </si>
  <si>
    <t>European Union - 27 countries (from 2020)</t>
  </si>
  <si>
    <t>%</t>
  </si>
  <si>
    <t>2009-2014</t>
  </si>
  <si>
    <t>2015-2019</t>
  </si>
  <si>
    <t>Bangladesh, Pakistán, India</t>
  </si>
  <si>
    <t>China (excl. Hong Kong)</t>
  </si>
  <si>
    <t xml:space="preserve">Germany </t>
  </si>
  <si>
    <t>Thailand, Indonesia, Malaysia, Camboya, Myanmar, Viet nam</t>
  </si>
  <si>
    <t>Europe</t>
  </si>
  <si>
    <t>Semiproximity</t>
  </si>
  <si>
    <t xml:space="preserve"> Turkey and North Africa</t>
  </si>
  <si>
    <t>Supplier</t>
  </si>
  <si>
    <t>Average participation</t>
  </si>
  <si>
    <t>Year</t>
  </si>
  <si>
    <t>Concentration/diversification</t>
  </si>
  <si>
    <t xml:space="preserve">Trade-weighted geopolitical alignment </t>
  </si>
  <si>
    <t>Trade-weighted geopolitical alignment (0 total disagreement; 1 total agreement)</t>
  </si>
  <si>
    <t>Sum of the supplier's share of the total value imported by Spain over 25 years</t>
  </si>
  <si>
    <t>Representation of the 25 partners in the total amount imported by Spain from all suppliers</t>
  </si>
  <si>
    <t>Total value imported to the 25 main suppliers out of total imports</t>
  </si>
  <si>
    <t>Concentration is based on the Herfindahl index. It is the sum of the squared share of each country in the selected market.</t>
  </si>
  <si>
    <t>Diversification Index (1/HHI)</t>
  </si>
  <si>
    <t>Year-on-year percentage change in diversification index (1/HHI)</t>
  </si>
  <si>
    <t>Year-on-year percentage change in average share of South Asia</t>
  </si>
  <si>
    <t>Percentage of total imports represented by sample of 25 countries</t>
  </si>
  <si>
    <t>Average of the total represented by the 25 members over 25 years</t>
  </si>
  <si>
    <t>TOTAL VA textile no UE-27</t>
  </si>
  <si>
    <t>Value added textile no UE-27</t>
  </si>
  <si>
    <t>2 (Bangladesh)</t>
  </si>
  <si>
    <t>3 (Turkey)</t>
  </si>
  <si>
    <t>Average</t>
  </si>
  <si>
    <t>Average geopolitical alignment per year</t>
  </si>
  <si>
    <t>Geopolitical Alignment Asian suppliers</t>
  </si>
  <si>
    <t>Geopolitical Alignment European suppliers</t>
  </si>
  <si>
    <t>Percentage change in geopolitical alignment between Spain and its suppliers</t>
  </si>
  <si>
    <t>Year-on-year percentage change in geopolitical alignment</t>
  </si>
  <si>
    <t>Geopolitical Alignment: semiproximity suppliers</t>
  </si>
  <si>
    <t>Sum of trade-weighted geopolitical alignment by year: semiproximate suppliers (Turkey, Morocco, Tunisia, Egypt)</t>
  </si>
  <si>
    <t>Average year-on-year percentage change of China's share</t>
  </si>
  <si>
    <t>Average year-on-year percentage change of Bangladesh's share</t>
  </si>
  <si>
    <t>Average year-on-year percentage change of Turkiye's share</t>
  </si>
  <si>
    <t>Average year-on-year percentage change of Morocco's share</t>
  </si>
  <si>
    <t>Average year-on-year percentage change of Italy's share</t>
  </si>
  <si>
    <t>Average year-on-year percentage change of France's share</t>
  </si>
  <si>
    <t>Average year-on-year percentage change of Portugal's share</t>
  </si>
  <si>
    <t>3 (Turkiye)</t>
  </si>
  <si>
    <t>4 (Morocco)</t>
  </si>
  <si>
    <t>5 (Italy)</t>
  </si>
  <si>
    <t xml:space="preserve">Trade-weighted geographic distance (km) </t>
  </si>
  <si>
    <t xml:space="preserve">Sum of Trade-weighted geographic distance (km) </t>
  </si>
  <si>
    <t>Average year-on-year percentage change of Asia's share</t>
  </si>
  <si>
    <t>Average year-on-year percentage change of Europe's share</t>
  </si>
  <si>
    <t>Average year-on-year percentage change of semiproximity's share (Turkey, Morocco, Tunisia and Egypt)</t>
  </si>
  <si>
    <t>Average year-on-year percentage change of ASEAN's share</t>
  </si>
  <si>
    <t xml:space="preserve">Year-on-year percentage change of Sum of Trade-weighted geographic distance (km) </t>
  </si>
  <si>
    <t>Nearshoring index (Inverse of Sum of Trade-weighted geographic distance (km) )</t>
  </si>
  <si>
    <t xml:space="preserve"> Year-on-year percentage change of Friendshoring Index</t>
  </si>
  <si>
    <t>Friendshoring Index (Sum of trade-weighted geopolitical alignment per year)</t>
  </si>
  <si>
    <t>Year-on-year change of FVA</t>
  </si>
  <si>
    <t>https://doi.org/10.2908/NAIO_10_FGFEIM</t>
  </si>
  <si>
    <t>Year-on-year percentage change of Nearshoring Index</t>
  </si>
  <si>
    <t>Kilometers between Spain and supplier</t>
  </si>
  <si>
    <t xml:space="preserve">https://mpra.ub.uni-muenchen.de/36347/ </t>
  </si>
  <si>
    <t xml:space="preserve">https://doi.org/10.7910/DVN/LEJUQZ </t>
  </si>
  <si>
    <t>Year/Supplier</t>
  </si>
  <si>
    <t>"Agreement Scores All (Jun 2024)" between Spain and their suppliers</t>
  </si>
  <si>
    <t>https://dataverse.harvard.edu/file.xhtml?fileId=10295876&amp;version=37.0</t>
  </si>
  <si>
    <t xml:space="preserve">Percentage change of Asia </t>
  </si>
  <si>
    <t xml:space="preserve">Percentage change of Europe </t>
  </si>
  <si>
    <t xml:space="preserve">Share of Asia </t>
  </si>
  <si>
    <t xml:space="preserve">Share of Europe </t>
  </si>
  <si>
    <t>Share of Semiproximity (Turkey, Morocco, Tunisia and Egypt)</t>
  </si>
  <si>
    <t>Percentage change of Semiproximity (Turkey, Morocco, Tunisia and Egypt)</t>
  </si>
  <si>
    <t>Share of ASEAN</t>
  </si>
  <si>
    <t>Percentage change of ASEAN</t>
  </si>
  <si>
    <t>Share of South Asia</t>
  </si>
  <si>
    <t>Percentage change of South Asia</t>
  </si>
  <si>
    <t>Non european suppliers (Asia + semiproximity)</t>
  </si>
  <si>
    <t>TOTAL. Concentration INDEX</t>
  </si>
  <si>
    <t>Year-on-year percentage change in Concentration Index (HHI)</t>
  </si>
  <si>
    <t>6 (France)</t>
  </si>
  <si>
    <t>Asia: Hiperglobalisation average</t>
  </si>
  <si>
    <t>Asia: Slowbalisation average</t>
  </si>
  <si>
    <t>Europe: Hiperglobalisation average</t>
  </si>
  <si>
    <t>Europe: Slowbalisation average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</si>
</sst>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43" formatCode="_-* #,##0.00\ _€_-;\-* #,##0.00\ _€_-;_-* &quot;-&quot;??\ _€_-;_-@_-"/>
    <numFmt numFmtId="164" formatCode="#,##0.0000"/>
    <numFmt numFmtId="165" formatCode="0.0000"/>
    <numFmt numFmtId="166" formatCode="#,##0.000"/>
    <numFmt numFmtId="167" formatCode="0.000"/>
    <numFmt numFmtId="168" formatCode="_-* #,##0.000000000\ _€_-;\-* #,##0.000000000\ _€_-;_-* &quot;-&quot;??\ _€_-;_-@_-"/>
    <numFmt numFmtId="169" formatCode="0.000000"/>
    <numFmt numFmtId="170" formatCode="0.00000000000"/>
    <numFmt numFmtId="171" formatCode="#,##0.##########"/>
    <numFmt numFmtId="172" formatCode="_-* #,##0.000\ _€_-;\-* #,##0.000\ _€_-;_-* &quot;-&quot;??\ _€_-;_-@_-"/>
  </numFmts>
  <fonts count="23" x14ac:knownFonts="1">
    <font>
      <sz val="11"/>
      <color indexed="8"/>
      <name val="Calibri"/>
      <family val="2"/>
      <scheme val="minor"/>
    </font>
    <font>
      <b/>
      <sz val="9"/>
      <name val="Arial"/>
      <family val="2"/>
    </font>
    <font>
      <sz val="9"/>
      <name val="Arial"/>
      <family val="2"/>
    </font>
    <font>
      <b/>
      <sz val="9"/>
      <color indexed="9"/>
      <name val="Arial"/>
      <family val="2"/>
    </font>
    <font>
      <b/>
      <sz val="11"/>
      <name val="Arial"/>
      <family val="2"/>
    </font>
    <font>
      <u/>
      <sz val="9"/>
      <color indexed="12"/>
      <name val="Arial"/>
      <family val="2"/>
    </font>
    <font>
      <sz val="11"/>
      <color indexed="8"/>
      <name val="Calibri"/>
      <family val="2"/>
      <scheme val="minor"/>
    </font>
    <font>
      <b/>
      <sz val="11"/>
      <color indexed="8"/>
      <name val="Calibri"/>
      <family val="2"/>
      <scheme val="minor"/>
    </font>
    <font>
      <sz val="10"/>
      <name val="Arial"/>
      <family val="2"/>
    </font>
    <font>
      <sz val="10"/>
      <color indexed="8"/>
      <name val="Arial"/>
      <family val="2"/>
    </font>
    <font>
      <sz val="11"/>
      <color theme="1"/>
      <name val="Calibri"/>
      <scheme val="minor"/>
    </font>
    <font>
      <sz val="10"/>
      <name val="Arial"/>
    </font>
    <font>
      <sz val="9"/>
      <name val="Arial"/>
    </font>
    <font>
      <b/>
      <sz val="9"/>
      <name val="Arial"/>
    </font>
    <font>
      <b/>
      <sz val="9"/>
      <color theme="0"/>
      <name val="Arial"/>
      <family val="2"/>
    </font>
    <font>
      <b/>
      <sz val="11"/>
      <name val="Calibri"/>
      <family val="2"/>
    </font>
    <font>
      <b/>
      <sz val="11"/>
      <name val="Calibri"/>
      <family val="2"/>
      <scheme val="minor"/>
    </font>
    <font>
      <sz val="11"/>
      <color rgb="FF000000"/>
      <name val="Calibri"/>
      <family val="2"/>
      <scheme val="minor"/>
    </font>
    <font>
      <i/>
      <sz val="11"/>
      <color indexed="8"/>
      <name val="Calibri"/>
      <family val="2"/>
      <scheme val="minor"/>
    </font>
    <font>
      <b/>
      <sz val="10"/>
      <name val="Times New Roman"/>
      <family val="1"/>
    </font>
    <font>
      <b/>
      <sz val="10"/>
      <color indexed="8"/>
      <name val="Times New Roman"/>
      <family val="1"/>
    </font>
    <font>
      <sz val="12"/>
      <color indexed="8"/>
      <name val="Times New Roman"/>
      <family val="1"/>
    </font>
    <font>
      <u/>
      <sz val="11"/>
      <color theme="10"/>
      <name val="Calibri"/>
      <family val="2"/>
      <scheme val="minor"/>
    </font>
  </fonts>
  <fills count="8">
    <fill>
      <patternFill patternType="none"/>
    </fill>
    <fill>
      <patternFill patternType="gray125"/>
    </fill>
    <fill>
      <patternFill patternType="solid">
        <fgColor rgb="FF4669AF"/>
      </patternFill>
    </fill>
    <fill>
      <patternFill patternType="solid">
        <fgColor rgb="FF0096DC"/>
      </patternFill>
    </fill>
    <fill>
      <patternFill patternType="solid">
        <fgColor rgb="FFDCE6F1"/>
      </patternFill>
    </fill>
    <fill>
      <patternFill patternType="mediumGray">
        <bgColor indexed="22"/>
      </patternFill>
    </fill>
    <fill>
      <patternFill patternType="solid">
        <fgColor rgb="FFF6F6F6"/>
      </patternFill>
    </fill>
    <fill>
      <patternFill patternType="solid">
        <fgColor theme="0"/>
        <bgColor indexed="64"/>
      </patternFill>
    </fill>
  </fills>
  <borders count="5">
    <border>
      <left/>
      <right/>
      <top/>
      <bottom/>
      <diagonal/>
    </border>
    <border>
      <left style="thin">
        <color rgb="FFB0B0B0"/>
      </left>
      <right style="thin">
        <color rgb="FFB0B0B0"/>
      </right>
      <top style="thin">
        <color rgb="FFB0B0B0"/>
      </top>
      <bottom style="thin">
        <color rgb="FFB0B0B0"/>
      </bottom>
      <diagonal/>
    </border>
    <border>
      <left style="thin">
        <color rgb="FFB0B0B0"/>
      </left>
      <right style="thin">
        <color rgb="FFB0B0B0"/>
      </right>
      <top/>
      <bottom/>
      <diagonal/>
    </border>
    <border>
      <left style="thin">
        <color rgb="FFB0B0B0"/>
      </left>
      <right/>
      <top/>
      <bottom/>
      <diagonal/>
    </border>
    <border>
      <left style="thin">
        <color auto="1"/>
      </left>
      <right style="thin">
        <color auto="1"/>
      </right>
      <top style="thin">
        <color auto="1"/>
      </top>
      <bottom style="thin">
        <color auto="1"/>
      </bottom>
      <diagonal/>
    </border>
  </borders>
  <cellStyleXfs count="9">
    <xf numFmtId="0" fontId="0" fillId="0" borderId="0"/>
    <xf numFmtId="43" fontId="6" fillId="0" borderId="0" applyFont="0" applyFill="0" applyBorder="0" applyAlignment="0" applyProtection="0"/>
    <xf numFmtId="9" fontId="6" fillId="0" borderId="0" applyFont="0" applyFill="0" applyBorder="0" applyAlignment="0" applyProtection="0"/>
    <xf numFmtId="0" fontId="8" fillId="0" borderId="0"/>
    <xf numFmtId="43" fontId="8" fillId="0" borderId="0" applyFont="0" applyFill="0" applyBorder="0" applyAlignment="0" applyProtection="0"/>
    <xf numFmtId="43" fontId="8" fillId="0" borderId="0" applyFont="0" applyFill="0" applyBorder="0" applyAlignment="0" applyProtection="0"/>
    <xf numFmtId="0" fontId="10" fillId="0" borderId="0"/>
    <xf numFmtId="0" fontId="11" fillId="0" borderId="0"/>
    <xf numFmtId="0" fontId="22" fillId="0" borderId="0" applyNumberFormat="0" applyFill="0" applyBorder="0" applyAlignment="0" applyProtection="0"/>
  </cellStyleXfs>
  <cellXfs count="69">
    <xf numFmtId="0" fontId="0" fillId="0" borderId="0" xfId="0"/>
    <xf numFmtId="0" fontId="1" fillId="0" borderId="0" xfId="0" applyFont="1" applyAlignment="1">
      <alignment horizontal="left" vertical="center"/>
    </xf>
    <xf numFmtId="0" fontId="2" fillId="0" borderId="0" xfId="0" applyFont="1" applyAlignment="1">
      <alignment horizontal="left" vertical="center"/>
    </xf>
    <xf numFmtId="0" fontId="3" fillId="2" borderId="1" xfId="0" applyFont="1" applyFill="1" applyBorder="1" applyAlignment="1">
      <alignment horizontal="center" vertical="center"/>
    </xf>
    <xf numFmtId="0" fontId="3" fillId="2" borderId="1" xfId="0" applyFont="1" applyFill="1" applyBorder="1" applyAlignment="1">
      <alignment horizontal="right" vertical="center"/>
    </xf>
    <xf numFmtId="0" fontId="1" fillId="3" borderId="1" xfId="0" applyFont="1" applyFill="1" applyBorder="1" applyAlignment="1">
      <alignment horizontal="left" vertical="center"/>
    </xf>
    <xf numFmtId="0" fontId="1" fillId="4" borderId="1" xfId="0" applyFont="1" applyFill="1" applyBorder="1" applyAlignment="1">
      <alignment horizontal="left" vertical="center"/>
    </xf>
    <xf numFmtId="0" fontId="0" fillId="5" borderId="0" xfId="0" applyFill="1"/>
    <xf numFmtId="3" fontId="2" fillId="0" borderId="0" xfId="0" applyNumberFormat="1" applyFont="1" applyAlignment="1">
      <alignment horizontal="right" vertical="center" shrinkToFit="1"/>
    </xf>
    <xf numFmtId="3" fontId="2" fillId="6" borderId="0" xfId="0" applyNumberFormat="1" applyFont="1" applyFill="1" applyAlignment="1">
      <alignment horizontal="right" vertical="center" shrinkToFit="1"/>
    </xf>
    <xf numFmtId="0" fontId="4" fillId="0" borderId="0" xfId="0" applyFont="1" applyAlignment="1">
      <alignment horizontal="left" vertical="center"/>
    </xf>
    <xf numFmtId="0" fontId="2" fillId="0" borderId="0" xfId="0" applyFont="1" applyAlignment="1">
      <alignment horizontal="left" vertical="top" wrapText="1"/>
    </xf>
    <xf numFmtId="0" fontId="2" fillId="6" borderId="0" xfId="0" applyFont="1" applyFill="1" applyAlignment="1">
      <alignment horizontal="left" vertical="center"/>
    </xf>
    <xf numFmtId="0" fontId="5" fillId="6" borderId="0" xfId="0" applyFont="1" applyFill="1" applyAlignment="1">
      <alignment horizontal="left" vertical="center"/>
    </xf>
    <xf numFmtId="0" fontId="5" fillId="0" borderId="0" xfId="0" applyFont="1" applyAlignment="1">
      <alignment horizontal="left" vertical="center"/>
    </xf>
    <xf numFmtId="0" fontId="4" fillId="6" borderId="0" xfId="0" applyFont="1" applyFill="1" applyAlignment="1">
      <alignment horizontal="left" vertical="center"/>
    </xf>
    <xf numFmtId="0" fontId="1" fillId="6" borderId="0" xfId="0" applyFont="1" applyFill="1" applyAlignment="1">
      <alignment horizontal="left" vertical="center"/>
    </xf>
    <xf numFmtId="0" fontId="3" fillId="2" borderId="2" xfId="0" applyFont="1" applyFill="1" applyBorder="1" applyAlignment="1">
      <alignment horizontal="center" vertical="center"/>
    </xf>
    <xf numFmtId="3" fontId="0" fillId="0" borderId="0" xfId="0" applyNumberFormat="1"/>
    <xf numFmtId="0" fontId="2" fillId="0" borderId="0" xfId="0" applyFont="1" applyAlignment="1">
      <alignment horizontal="right" vertical="center" shrinkToFit="1"/>
    </xf>
    <xf numFmtId="0" fontId="2" fillId="6" borderId="0" xfId="0" applyFont="1" applyFill="1" applyAlignment="1">
      <alignment horizontal="right" vertical="center" shrinkToFit="1"/>
    </xf>
    <xf numFmtId="164" fontId="0" fillId="0" borderId="0" xfId="0" applyNumberFormat="1"/>
    <xf numFmtId="165" fontId="0" fillId="0" borderId="0" xfId="0" applyNumberFormat="1"/>
    <xf numFmtId="0" fontId="1" fillId="4" borderId="0" xfId="0" applyFont="1" applyFill="1" applyAlignment="1">
      <alignment horizontal="left" vertical="center"/>
    </xf>
    <xf numFmtId="43" fontId="0" fillId="0" borderId="0" xfId="1" applyFont="1"/>
    <xf numFmtId="43" fontId="0" fillId="0" borderId="0" xfId="0" applyNumberFormat="1"/>
    <xf numFmtId="0" fontId="7" fillId="0" borderId="0" xfId="0" applyFont="1"/>
    <xf numFmtId="167" fontId="7" fillId="0" borderId="0" xfId="2" applyNumberFormat="1" applyFont="1"/>
    <xf numFmtId="166" fontId="7" fillId="0" borderId="0" xfId="0" applyNumberFormat="1" applyFont="1"/>
    <xf numFmtId="167" fontId="7" fillId="0" borderId="0" xfId="0" applyNumberFormat="1" applyFont="1"/>
    <xf numFmtId="0" fontId="1" fillId="4" borderId="2" xfId="0" applyFont="1" applyFill="1" applyBorder="1" applyAlignment="1">
      <alignment horizontal="left" vertical="center"/>
    </xf>
    <xf numFmtId="0" fontId="8" fillId="0" borderId="0" xfId="3"/>
    <xf numFmtId="168" fontId="0" fillId="0" borderId="0" xfId="4" applyNumberFormat="1" applyFont="1"/>
    <xf numFmtId="169" fontId="0" fillId="0" borderId="0" xfId="0" applyNumberFormat="1"/>
    <xf numFmtId="170" fontId="0" fillId="0" borderId="0" xfId="0" applyNumberFormat="1"/>
    <xf numFmtId="170" fontId="0" fillId="0" borderId="0" xfId="1" applyNumberFormat="1" applyFont="1"/>
    <xf numFmtId="0" fontId="13" fillId="4" borderId="1" xfId="0" applyFont="1" applyFill="1" applyBorder="1" applyAlignment="1">
      <alignment horizontal="left" vertical="center"/>
    </xf>
    <xf numFmtId="171" fontId="12" fillId="0" borderId="0" xfId="0" applyNumberFormat="1" applyFont="1" applyAlignment="1">
      <alignment horizontal="right" vertical="center" shrinkToFit="1"/>
    </xf>
    <xf numFmtId="0" fontId="0" fillId="7" borderId="0" xfId="0" applyFill="1"/>
    <xf numFmtId="171" fontId="12" fillId="6" borderId="0" xfId="0" applyNumberFormat="1" applyFont="1" applyFill="1" applyAlignment="1">
      <alignment horizontal="right" vertical="center" shrinkToFit="1"/>
    </xf>
    <xf numFmtId="0" fontId="1" fillId="4" borderId="3" xfId="0" applyFont="1" applyFill="1" applyBorder="1" applyAlignment="1">
      <alignment horizontal="left" vertical="center"/>
    </xf>
    <xf numFmtId="0" fontId="0" fillId="0" borderId="0" xfId="0"/>
    <xf numFmtId="0" fontId="1" fillId="4" borderId="0" xfId="0" applyFont="1" applyFill="1" applyBorder="1" applyAlignment="1">
      <alignment horizontal="left" vertical="center"/>
    </xf>
    <xf numFmtId="0" fontId="14" fillId="7" borderId="0" xfId="0" applyFont="1" applyFill="1" applyBorder="1" applyAlignment="1">
      <alignment horizontal="center" vertical="center"/>
    </xf>
    <xf numFmtId="0" fontId="15" fillId="0" borderId="4" xfId="0" applyFont="1" applyBorder="1" applyAlignment="1">
      <alignment horizontal="center"/>
    </xf>
    <xf numFmtId="0" fontId="0" fillId="0" borderId="0" xfId="0" applyFont="1"/>
    <xf numFmtId="0" fontId="15" fillId="0" borderId="0" xfId="0" applyFont="1" applyFill="1" applyBorder="1" applyAlignment="1">
      <alignment horizontal="center"/>
    </xf>
    <xf numFmtId="0" fontId="16" fillId="0" borderId="4" xfId="0" applyFont="1" applyBorder="1" applyAlignment="1">
      <alignment horizontal="center"/>
    </xf>
    <xf numFmtId="0" fontId="17" fillId="0" borderId="0" xfId="0" applyFont="1"/>
    <xf numFmtId="0" fontId="0" fillId="0" borderId="0" xfId="0"/>
    <xf numFmtId="0" fontId="0" fillId="0" borderId="0" xfId="0"/>
    <xf numFmtId="0" fontId="18" fillId="0" borderId="0" xfId="0" applyFont="1"/>
    <xf numFmtId="170" fontId="7" fillId="0" borderId="0" xfId="0" applyNumberFormat="1" applyFont="1"/>
    <xf numFmtId="0" fontId="19" fillId="4" borderId="2" xfId="0" applyFont="1" applyFill="1" applyBorder="1" applyAlignment="1">
      <alignment horizontal="left" vertical="center"/>
    </xf>
    <xf numFmtId="0" fontId="20" fillId="0" borderId="0" xfId="0" applyFont="1"/>
    <xf numFmtId="168" fontId="9" fillId="0" borderId="0" xfId="4" applyNumberFormat="1" applyFont="1"/>
    <xf numFmtId="0" fontId="0" fillId="0" borderId="0" xfId="0"/>
    <xf numFmtId="0" fontId="0" fillId="0" borderId="0" xfId="0"/>
    <xf numFmtId="165" fontId="18" fillId="0" borderId="0" xfId="0" applyNumberFormat="1" applyFont="1"/>
    <xf numFmtId="165" fontId="0" fillId="0" borderId="0" xfId="0" applyNumberFormat="1" applyFont="1"/>
    <xf numFmtId="168" fontId="8" fillId="0" borderId="0" xfId="3" applyNumberFormat="1"/>
    <xf numFmtId="0" fontId="0" fillId="0" borderId="0" xfId="0"/>
    <xf numFmtId="0" fontId="21" fillId="0" borderId="0" xfId="0" applyFont="1"/>
    <xf numFmtId="172" fontId="7" fillId="0" borderId="0" xfId="0" applyNumberFormat="1" applyFont="1"/>
    <xf numFmtId="0" fontId="13" fillId="4" borderId="0" xfId="0" applyFont="1" applyFill="1" applyBorder="1" applyAlignment="1">
      <alignment horizontal="left" vertical="center"/>
    </xf>
    <xf numFmtId="0" fontId="22" fillId="0" borderId="0" xfId="8"/>
    <xf numFmtId="170" fontId="22" fillId="0" borderId="0" xfId="8" applyNumberFormat="1"/>
    <xf numFmtId="0" fontId="2" fillId="0" borderId="0" xfId="0" applyFont="1" applyAlignment="1">
      <alignment horizontal="left" vertical="top" wrapText="1"/>
    </xf>
    <xf numFmtId="0" fontId="0" fillId="0" borderId="0" xfId="0"/>
  </cellXfs>
  <cellStyles count="9">
    <cellStyle name="Hipervínculo" xfId="8" builtinId="8"/>
    <cellStyle name="Millares" xfId="1" builtinId="3"/>
    <cellStyle name="Millares 2" xfId="4"/>
    <cellStyle name="Millares 3" xfId="5"/>
    <cellStyle name="Normal" xfId="0" builtinId="0"/>
    <cellStyle name="Normal 2" xfId="3"/>
    <cellStyle name="Normal 3" xfId="6"/>
    <cellStyle name="Normal 4" xfId="7"/>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ES"/>
              <a:t>Índice de concentración</a:t>
            </a:r>
          </a:p>
        </c:rich>
      </c:tx>
      <c:layout>
        <c:manualLayout>
          <c:xMode val="edge"/>
          <c:yMode val="edge"/>
          <c:x val="0.35968044619422573"/>
          <c:y val="2.77777777777777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lineChart>
        <c:grouping val="standard"/>
        <c:varyColors val="0"/>
        <c:ser>
          <c:idx val="0"/>
          <c:order val="0"/>
          <c:spPr>
            <a:ln w="28575" cap="rnd">
              <a:solidFill>
                <a:schemeClr val="accent1"/>
              </a:solidFill>
              <a:round/>
            </a:ln>
            <a:effectLst/>
          </c:spPr>
          <c:marker>
            <c:symbol val="none"/>
          </c:marker>
          <c:val>
            <c:numRef>
              <c:f>'4. Concentra-diversification '!$AA$6:$AA$30</c:f>
              <c:numCache>
                <c:formatCode>General</c:formatCode>
                <c:ptCount val="25"/>
                <c:pt idx="0">
                  <c:v>7.5674613706856103E-2</c:v>
                </c:pt>
                <c:pt idx="1">
                  <c:v>7.4290554095718178E-2</c:v>
                </c:pt>
                <c:pt idx="2">
                  <c:v>7.6191560533134611E-2</c:v>
                </c:pt>
                <c:pt idx="3">
                  <c:v>7.4053466551380287E-2</c:v>
                </c:pt>
                <c:pt idx="4">
                  <c:v>7.6803064367320761E-2</c:v>
                </c:pt>
                <c:pt idx="5">
                  <c:v>7.6903844171336555E-2</c:v>
                </c:pt>
                <c:pt idx="6">
                  <c:v>8.8921057783183433E-2</c:v>
                </c:pt>
                <c:pt idx="7">
                  <c:v>8.6060615313588953E-2</c:v>
                </c:pt>
                <c:pt idx="8">
                  <c:v>9.3091375516343292E-2</c:v>
                </c:pt>
                <c:pt idx="9">
                  <c:v>9.5711147246918385E-2</c:v>
                </c:pt>
                <c:pt idx="10">
                  <c:v>9.8683474160278881E-2</c:v>
                </c:pt>
                <c:pt idx="11">
                  <c:v>9.9996135163264582E-2</c:v>
                </c:pt>
                <c:pt idx="12">
                  <c:v>9.710807760816631E-2</c:v>
                </c:pt>
                <c:pt idx="13">
                  <c:v>9.6702036433382724E-2</c:v>
                </c:pt>
                <c:pt idx="14">
                  <c:v>9.3512968414419778E-2</c:v>
                </c:pt>
                <c:pt idx="15">
                  <c:v>9.3138661335995826E-2</c:v>
                </c:pt>
                <c:pt idx="16">
                  <c:v>9.507148903775671E-2</c:v>
                </c:pt>
                <c:pt idx="17">
                  <c:v>9.1043509964395461E-2</c:v>
                </c:pt>
                <c:pt idx="18">
                  <c:v>9.2750854182954076E-2</c:v>
                </c:pt>
                <c:pt idx="19">
                  <c:v>9.1898143199216201E-2</c:v>
                </c:pt>
                <c:pt idx="20">
                  <c:v>8.8731385492486978E-2</c:v>
                </c:pt>
                <c:pt idx="21">
                  <c:v>8.9138299157034834E-2</c:v>
                </c:pt>
                <c:pt idx="22">
                  <c:v>9.0420061446198796E-2</c:v>
                </c:pt>
                <c:pt idx="23">
                  <c:v>8.808221817788596E-2</c:v>
                </c:pt>
                <c:pt idx="24">
                  <c:v>8.1324163767636834E-2</c:v>
                </c:pt>
              </c:numCache>
            </c:numRef>
          </c:val>
          <c:smooth val="0"/>
          <c:extLst>
            <c:ext xmlns:c16="http://schemas.microsoft.com/office/drawing/2014/chart" uri="{C3380CC4-5D6E-409C-BE32-E72D297353CC}">
              <c16:uniqueId val="{00000000-DA99-49CC-8905-9B2F803A00A5}"/>
            </c:ext>
          </c:extLst>
        </c:ser>
        <c:dLbls>
          <c:showLegendKey val="0"/>
          <c:showVal val="0"/>
          <c:showCatName val="0"/>
          <c:showSerName val="0"/>
          <c:showPercent val="0"/>
          <c:showBubbleSize val="0"/>
        </c:dLbls>
        <c:smooth val="0"/>
        <c:axId val="948536304"/>
        <c:axId val="948543792"/>
      </c:lineChart>
      <c:catAx>
        <c:axId val="9485363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48543792"/>
        <c:crosses val="autoZero"/>
        <c:auto val="1"/>
        <c:lblAlgn val="ctr"/>
        <c:lblOffset val="100"/>
        <c:noMultiLvlLbl val="0"/>
      </c:catAx>
      <c:valAx>
        <c:axId val="948543792"/>
        <c:scaling>
          <c:orientation val="minMax"/>
          <c:min val="6.0000000000000012E-2"/>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4853630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601279</xdr:colOff>
      <xdr:row>3</xdr:row>
      <xdr:rowOff>57150</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12192000" cy="628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24</xdr:col>
      <xdr:colOff>571500</xdr:colOff>
      <xdr:row>31</xdr:row>
      <xdr:rowOff>123825</xdr:rowOff>
    </xdr:from>
    <xdr:to>
      <xdr:col>28</xdr:col>
      <xdr:colOff>1228725</xdr:colOff>
      <xdr:row>32</xdr:row>
      <xdr:rowOff>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ec.europa.eu/eurostat/databrowser/view/ds-018995__custom_13534514/default/table" TargetMode="External"/><Relationship Id="rId1" Type="http://schemas.openxmlformats.org/officeDocument/2006/relationships/hyperlink" Target="https://ec.europa.eu/eurostat/databrowser/product/page/ds-018995__custom_13534514"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mpra.ub.uni-muenchen.de/36347/" TargetMode="Externa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dataverse.harvard.edu/file.xhtml?fileId=10295876&amp;version=37.0" TargetMode="External"/><Relationship Id="rId1" Type="http://schemas.openxmlformats.org/officeDocument/2006/relationships/hyperlink" Target="https://doi.org/10.7910/DVN/LEJUQZ"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doi.org/10.2908/NAIO_10_FGFEI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O16"/>
  <sheetViews>
    <sheetView showGridLines="0" topLeftCell="A13" workbookViewId="0">
      <selection activeCell="G10" sqref="G10"/>
    </sheetView>
  </sheetViews>
  <sheetFormatPr baseColWidth="10" defaultColWidth="9.140625" defaultRowHeight="15" x14ac:dyDescent="0.25"/>
  <cols>
    <col min="1" max="1" width="19.85546875" customWidth="1"/>
    <col min="2" max="2" width="8.85546875" customWidth="1"/>
    <col min="3" max="3" width="10.140625" customWidth="1"/>
    <col min="4" max="4" width="29.28515625" customWidth="1"/>
    <col min="5" max="5" width="14.140625" customWidth="1"/>
  </cols>
  <sheetData>
    <row r="6" spans="1:15" x14ac:dyDescent="0.25">
      <c r="A6" s="10" t="s">
        <v>0</v>
      </c>
    </row>
    <row r="7" spans="1:15" x14ac:dyDescent="0.25">
      <c r="A7" s="13" t="s">
        <v>1</v>
      </c>
      <c r="B7" s="13" t="s">
        <v>2</v>
      </c>
    </row>
    <row r="8" spans="1:15" ht="42.75" customHeight="1" x14ac:dyDescent="0.25">
      <c r="A8" s="11" t="s">
        <v>3</v>
      </c>
      <c r="B8" s="67" t="s">
        <v>4</v>
      </c>
      <c r="C8" s="68"/>
      <c r="D8" s="68"/>
      <c r="E8" s="68"/>
      <c r="F8" s="68"/>
      <c r="G8" s="68"/>
      <c r="H8" s="68"/>
      <c r="I8" s="68"/>
      <c r="J8" s="68"/>
      <c r="K8" s="68"/>
      <c r="L8" s="68"/>
      <c r="M8" s="68"/>
      <c r="N8" s="68"/>
      <c r="O8" s="68"/>
    </row>
    <row r="10" spans="1:15" x14ac:dyDescent="0.25">
      <c r="A10" s="2" t="s">
        <v>5</v>
      </c>
      <c r="D10" s="2" t="s">
        <v>6</v>
      </c>
    </row>
    <row r="11" spans="1:15" x14ac:dyDescent="0.25">
      <c r="A11" s="2" t="s">
        <v>7</v>
      </c>
      <c r="D11" s="2" t="s">
        <v>6</v>
      </c>
    </row>
    <row r="13" spans="1:15" x14ac:dyDescent="0.25">
      <c r="B13" s="1" t="s">
        <v>8</v>
      </c>
    </row>
    <row r="14" spans="1:15" x14ac:dyDescent="0.25">
      <c r="C14" s="2" t="s">
        <v>9</v>
      </c>
    </row>
    <row r="15" spans="1:15" x14ac:dyDescent="0.25">
      <c r="B15" s="10" t="s">
        <v>10</v>
      </c>
      <c r="C15" s="10" t="s">
        <v>11</v>
      </c>
      <c r="D15" s="10" t="s">
        <v>12</v>
      </c>
      <c r="E15" s="10" t="s">
        <v>13</v>
      </c>
    </row>
    <row r="16" spans="1:15" x14ac:dyDescent="0.25">
      <c r="B16" s="14" t="s">
        <v>14</v>
      </c>
      <c r="C16" s="2" t="s">
        <v>15</v>
      </c>
      <c r="D16" s="2" t="s">
        <v>16</v>
      </c>
      <c r="E16" s="2" t="s">
        <v>17</v>
      </c>
    </row>
  </sheetData>
  <mergeCells count="1">
    <mergeCell ref="B8:O8"/>
  </mergeCells>
  <hyperlinks>
    <hyperlink ref="A7" r:id="rId1"/>
    <hyperlink ref="B7" r:id="rId2"/>
    <hyperlink ref="B16" location="'Sheet 1'!A1" display="Sheet 1"/>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14"/>
  <sheetViews>
    <sheetView showGridLines="0" topLeftCell="A22" workbookViewId="0"/>
  </sheetViews>
  <sheetFormatPr baseColWidth="10" defaultColWidth="9.140625" defaultRowHeight="15" x14ac:dyDescent="0.25"/>
  <cols>
    <col min="2" max="5" width="79.7109375" customWidth="1"/>
  </cols>
  <sheetData>
    <row r="1" spans="1:3" x14ac:dyDescent="0.25">
      <c r="A1" s="1" t="s">
        <v>18</v>
      </c>
    </row>
    <row r="2" spans="1:3" x14ac:dyDescent="0.25">
      <c r="B2" s="15" t="s">
        <v>19</v>
      </c>
      <c r="C2" s="15" t="s">
        <v>20</v>
      </c>
    </row>
    <row r="3" spans="1:3" x14ac:dyDescent="0.25">
      <c r="B3" s="16" t="s">
        <v>21</v>
      </c>
      <c r="C3" s="16" t="s">
        <v>21</v>
      </c>
    </row>
    <row r="4" spans="1:3" x14ac:dyDescent="0.25">
      <c r="B4" s="2" t="s">
        <v>11</v>
      </c>
      <c r="C4" s="2" t="s">
        <v>15</v>
      </c>
    </row>
    <row r="5" spans="1:3" x14ac:dyDescent="0.25">
      <c r="B5" s="12" t="s">
        <v>12</v>
      </c>
      <c r="C5" s="12" t="s">
        <v>16</v>
      </c>
    </row>
    <row r="6" spans="1:3" x14ac:dyDescent="0.25">
      <c r="B6" s="2" t="s">
        <v>22</v>
      </c>
      <c r="C6" s="2" t="s">
        <v>23</v>
      </c>
    </row>
    <row r="7" spans="1:3" x14ac:dyDescent="0.25">
      <c r="B7" s="12" t="s">
        <v>22</v>
      </c>
      <c r="C7" s="12" t="s">
        <v>24</v>
      </c>
    </row>
    <row r="8" spans="1:3" x14ac:dyDescent="0.25">
      <c r="B8" s="2" t="s">
        <v>22</v>
      </c>
      <c r="C8" s="2" t="s">
        <v>25</v>
      </c>
    </row>
    <row r="9" spans="1:3" x14ac:dyDescent="0.25">
      <c r="B9" s="12" t="s">
        <v>22</v>
      </c>
      <c r="C9" s="12" t="s">
        <v>26</v>
      </c>
    </row>
    <row r="10" spans="1:3" x14ac:dyDescent="0.25">
      <c r="B10" s="2" t="s">
        <v>22</v>
      </c>
      <c r="C10" s="2" t="s">
        <v>27</v>
      </c>
    </row>
    <row r="11" spans="1:3" x14ac:dyDescent="0.25">
      <c r="B11" s="12" t="s">
        <v>22</v>
      </c>
      <c r="C11" s="12" t="s">
        <v>28</v>
      </c>
    </row>
    <row r="12" spans="1:3" x14ac:dyDescent="0.25">
      <c r="B12" s="2" t="s">
        <v>22</v>
      </c>
      <c r="C12" s="2" t="s">
        <v>29</v>
      </c>
    </row>
    <row r="13" spans="1:3" x14ac:dyDescent="0.25">
      <c r="B13" s="12" t="s">
        <v>22</v>
      </c>
      <c r="C13" s="12" t="s">
        <v>30</v>
      </c>
    </row>
    <row r="14" spans="1:3" x14ac:dyDescent="0.25">
      <c r="B14" s="2" t="s">
        <v>22</v>
      </c>
      <c r="C14" s="2" t="s">
        <v>31</v>
      </c>
    </row>
    <row r="15" spans="1:3" x14ac:dyDescent="0.25">
      <c r="B15" s="12" t="s">
        <v>22</v>
      </c>
      <c r="C15" s="12" t="s">
        <v>32</v>
      </c>
    </row>
    <row r="16" spans="1:3" x14ac:dyDescent="0.25">
      <c r="B16" s="2" t="s">
        <v>22</v>
      </c>
      <c r="C16" s="2" t="s">
        <v>33</v>
      </c>
    </row>
    <row r="17" spans="2:3" x14ac:dyDescent="0.25">
      <c r="B17" s="12" t="s">
        <v>22</v>
      </c>
      <c r="C17" s="12" t="s">
        <v>34</v>
      </c>
    </row>
    <row r="18" spans="2:3" x14ac:dyDescent="0.25">
      <c r="B18" s="2" t="s">
        <v>22</v>
      </c>
      <c r="C18" s="2" t="s">
        <v>35</v>
      </c>
    </row>
    <row r="19" spans="2:3" x14ac:dyDescent="0.25">
      <c r="B19" s="12" t="s">
        <v>22</v>
      </c>
      <c r="C19" s="12" t="s">
        <v>36</v>
      </c>
    </row>
    <row r="20" spans="2:3" x14ac:dyDescent="0.25">
      <c r="B20" s="2" t="s">
        <v>22</v>
      </c>
      <c r="C20" s="2" t="s">
        <v>37</v>
      </c>
    </row>
    <row r="21" spans="2:3" x14ac:dyDescent="0.25">
      <c r="B21" s="12" t="s">
        <v>22</v>
      </c>
      <c r="C21" s="12" t="s">
        <v>38</v>
      </c>
    </row>
    <row r="22" spans="2:3" x14ac:dyDescent="0.25">
      <c r="B22" s="2" t="s">
        <v>22</v>
      </c>
      <c r="C22" s="2" t="s">
        <v>39</v>
      </c>
    </row>
    <row r="23" spans="2:3" x14ac:dyDescent="0.25">
      <c r="B23" s="12" t="s">
        <v>22</v>
      </c>
      <c r="C23" s="12" t="s">
        <v>40</v>
      </c>
    </row>
    <row r="24" spans="2:3" x14ac:dyDescent="0.25">
      <c r="B24" s="2" t="s">
        <v>22</v>
      </c>
      <c r="C24" s="2" t="s">
        <v>41</v>
      </c>
    </row>
    <row r="25" spans="2:3" x14ac:dyDescent="0.25">
      <c r="B25" s="12" t="s">
        <v>22</v>
      </c>
      <c r="C25" s="12" t="s">
        <v>42</v>
      </c>
    </row>
    <row r="26" spans="2:3" x14ac:dyDescent="0.25">
      <c r="B26" s="2" t="s">
        <v>22</v>
      </c>
      <c r="C26" s="2" t="s">
        <v>43</v>
      </c>
    </row>
    <row r="27" spans="2:3" x14ac:dyDescent="0.25">
      <c r="B27" s="12" t="s">
        <v>22</v>
      </c>
      <c r="C27" s="12" t="s">
        <v>44</v>
      </c>
    </row>
    <row r="28" spans="2:3" x14ac:dyDescent="0.25">
      <c r="B28" s="2" t="s">
        <v>22</v>
      </c>
      <c r="C28" s="2" t="s">
        <v>45</v>
      </c>
    </row>
    <row r="29" spans="2:3" x14ac:dyDescent="0.25">
      <c r="B29" s="12" t="s">
        <v>22</v>
      </c>
      <c r="C29" s="12" t="s">
        <v>46</v>
      </c>
    </row>
    <row r="30" spans="2:3" x14ac:dyDescent="0.25">
      <c r="B30" s="2" t="s">
        <v>22</v>
      </c>
      <c r="C30" s="2" t="s">
        <v>47</v>
      </c>
    </row>
    <row r="31" spans="2:3" x14ac:dyDescent="0.25">
      <c r="B31" s="12" t="s">
        <v>22</v>
      </c>
      <c r="C31" s="12" t="s">
        <v>48</v>
      </c>
    </row>
    <row r="32" spans="2:3" x14ac:dyDescent="0.25">
      <c r="B32" s="2" t="s">
        <v>22</v>
      </c>
      <c r="C32" s="2" t="s">
        <v>49</v>
      </c>
    </row>
    <row r="33" spans="2:3" x14ac:dyDescent="0.25">
      <c r="B33" s="12" t="s">
        <v>22</v>
      </c>
      <c r="C33" s="12" t="s">
        <v>50</v>
      </c>
    </row>
    <row r="34" spans="2:3" x14ac:dyDescent="0.25">
      <c r="B34" s="2" t="s">
        <v>22</v>
      </c>
      <c r="C34" s="2" t="s">
        <v>51</v>
      </c>
    </row>
    <row r="35" spans="2:3" x14ac:dyDescent="0.25">
      <c r="B35" s="12" t="s">
        <v>22</v>
      </c>
      <c r="C35" s="12" t="s">
        <v>52</v>
      </c>
    </row>
    <row r="36" spans="2:3" x14ac:dyDescent="0.25">
      <c r="B36" s="2" t="s">
        <v>22</v>
      </c>
      <c r="C36" s="2" t="s">
        <v>53</v>
      </c>
    </row>
    <row r="37" spans="2:3" x14ac:dyDescent="0.25">
      <c r="B37" s="12" t="s">
        <v>22</v>
      </c>
      <c r="C37" s="12" t="s">
        <v>54</v>
      </c>
    </row>
    <row r="38" spans="2:3" x14ac:dyDescent="0.25">
      <c r="B38" s="2" t="s">
        <v>22</v>
      </c>
      <c r="C38" s="2" t="s">
        <v>55</v>
      </c>
    </row>
    <row r="39" spans="2:3" x14ac:dyDescent="0.25">
      <c r="B39" s="12" t="s">
        <v>22</v>
      </c>
      <c r="C39" s="12" t="s">
        <v>56</v>
      </c>
    </row>
    <row r="40" spans="2:3" x14ac:dyDescent="0.25">
      <c r="B40" s="2" t="s">
        <v>22</v>
      </c>
      <c r="C40" s="2" t="s">
        <v>57</v>
      </c>
    </row>
    <row r="41" spans="2:3" x14ac:dyDescent="0.25">
      <c r="B41" s="12" t="s">
        <v>22</v>
      </c>
      <c r="C41" s="12" t="s">
        <v>58</v>
      </c>
    </row>
    <row r="42" spans="2:3" x14ac:dyDescent="0.25">
      <c r="B42" s="2" t="s">
        <v>22</v>
      </c>
      <c r="C42" s="2" t="s">
        <v>59</v>
      </c>
    </row>
    <row r="43" spans="2:3" x14ac:dyDescent="0.25">
      <c r="B43" s="12" t="s">
        <v>22</v>
      </c>
      <c r="C43" s="12" t="s">
        <v>60</v>
      </c>
    </row>
    <row r="44" spans="2:3" x14ac:dyDescent="0.25">
      <c r="B44" s="2" t="s">
        <v>22</v>
      </c>
      <c r="C44" s="2" t="s">
        <v>61</v>
      </c>
    </row>
    <row r="45" spans="2:3" x14ac:dyDescent="0.25">
      <c r="B45" s="12" t="s">
        <v>22</v>
      </c>
      <c r="C45" s="12" t="s">
        <v>62</v>
      </c>
    </row>
    <row r="46" spans="2:3" x14ac:dyDescent="0.25">
      <c r="B46" s="2" t="s">
        <v>22</v>
      </c>
      <c r="C46" s="2" t="s">
        <v>63</v>
      </c>
    </row>
    <row r="47" spans="2:3" x14ac:dyDescent="0.25">
      <c r="B47" s="12" t="s">
        <v>22</v>
      </c>
      <c r="C47" s="12" t="s">
        <v>64</v>
      </c>
    </row>
    <row r="48" spans="2:3" x14ac:dyDescent="0.25">
      <c r="B48" s="2" t="s">
        <v>22</v>
      </c>
      <c r="C48" s="2" t="s">
        <v>65</v>
      </c>
    </row>
    <row r="49" spans="2:3" x14ac:dyDescent="0.25">
      <c r="B49" s="12" t="s">
        <v>22</v>
      </c>
      <c r="C49" s="12" t="s">
        <v>66</v>
      </c>
    </row>
    <row r="50" spans="2:3" x14ac:dyDescent="0.25">
      <c r="B50" s="2" t="s">
        <v>22</v>
      </c>
      <c r="C50" s="2" t="s">
        <v>67</v>
      </c>
    </row>
    <row r="51" spans="2:3" x14ac:dyDescent="0.25">
      <c r="B51" s="12" t="s">
        <v>22</v>
      </c>
      <c r="C51" s="12" t="s">
        <v>68</v>
      </c>
    </row>
    <row r="52" spans="2:3" x14ac:dyDescent="0.25">
      <c r="B52" s="2" t="s">
        <v>22</v>
      </c>
      <c r="C52" s="2" t="s">
        <v>69</v>
      </c>
    </row>
    <row r="53" spans="2:3" x14ac:dyDescent="0.25">
      <c r="B53" s="12" t="s">
        <v>22</v>
      </c>
      <c r="C53" s="12" t="s">
        <v>70</v>
      </c>
    </row>
    <row r="54" spans="2:3" x14ac:dyDescent="0.25">
      <c r="B54" s="2" t="s">
        <v>22</v>
      </c>
      <c r="C54" s="2" t="s">
        <v>71</v>
      </c>
    </row>
    <row r="55" spans="2:3" x14ac:dyDescent="0.25">
      <c r="B55" s="12" t="s">
        <v>22</v>
      </c>
      <c r="C55" s="12" t="s">
        <v>72</v>
      </c>
    </row>
    <row r="56" spans="2:3" x14ac:dyDescent="0.25">
      <c r="B56" s="2" t="s">
        <v>22</v>
      </c>
      <c r="C56" s="2" t="s">
        <v>73</v>
      </c>
    </row>
    <row r="57" spans="2:3" x14ac:dyDescent="0.25">
      <c r="B57" s="12" t="s">
        <v>22</v>
      </c>
      <c r="C57" s="12" t="s">
        <v>74</v>
      </c>
    </row>
    <row r="58" spans="2:3" x14ac:dyDescent="0.25">
      <c r="B58" s="2" t="s">
        <v>22</v>
      </c>
      <c r="C58" s="2" t="s">
        <v>75</v>
      </c>
    </row>
    <row r="59" spans="2:3" x14ac:dyDescent="0.25">
      <c r="B59" s="12" t="s">
        <v>22</v>
      </c>
      <c r="C59" s="12" t="s">
        <v>76</v>
      </c>
    </row>
    <row r="60" spans="2:3" x14ac:dyDescent="0.25">
      <c r="B60" s="2" t="s">
        <v>22</v>
      </c>
      <c r="C60" s="2" t="s">
        <v>77</v>
      </c>
    </row>
    <row r="61" spans="2:3" x14ac:dyDescent="0.25">
      <c r="B61" s="12" t="s">
        <v>22</v>
      </c>
      <c r="C61" s="12" t="s">
        <v>78</v>
      </c>
    </row>
    <row r="62" spans="2:3" x14ac:dyDescent="0.25">
      <c r="B62" s="2" t="s">
        <v>22</v>
      </c>
      <c r="C62" s="2" t="s">
        <v>79</v>
      </c>
    </row>
    <row r="63" spans="2:3" x14ac:dyDescent="0.25">
      <c r="B63" s="12" t="s">
        <v>22</v>
      </c>
      <c r="C63" s="12" t="s">
        <v>80</v>
      </c>
    </row>
    <row r="64" spans="2:3" x14ac:dyDescent="0.25">
      <c r="B64" s="2" t="s">
        <v>22</v>
      </c>
      <c r="C64" s="2" t="s">
        <v>81</v>
      </c>
    </row>
    <row r="65" spans="2:3" x14ac:dyDescent="0.25">
      <c r="B65" s="12" t="s">
        <v>22</v>
      </c>
      <c r="C65" s="12" t="s">
        <v>82</v>
      </c>
    </row>
    <row r="66" spans="2:3" x14ac:dyDescent="0.25">
      <c r="B66" s="2" t="s">
        <v>22</v>
      </c>
      <c r="C66" s="2" t="s">
        <v>83</v>
      </c>
    </row>
    <row r="67" spans="2:3" x14ac:dyDescent="0.25">
      <c r="B67" s="12" t="s">
        <v>22</v>
      </c>
      <c r="C67" s="12" t="s">
        <v>84</v>
      </c>
    </row>
    <row r="68" spans="2:3" x14ac:dyDescent="0.25">
      <c r="B68" s="2" t="s">
        <v>22</v>
      </c>
      <c r="C68" s="2" t="s">
        <v>85</v>
      </c>
    </row>
    <row r="69" spans="2:3" x14ac:dyDescent="0.25">
      <c r="B69" s="12" t="s">
        <v>22</v>
      </c>
      <c r="C69" s="12" t="s">
        <v>86</v>
      </c>
    </row>
    <row r="70" spans="2:3" x14ac:dyDescent="0.25">
      <c r="B70" s="2" t="s">
        <v>22</v>
      </c>
      <c r="C70" s="2" t="s">
        <v>87</v>
      </c>
    </row>
    <row r="71" spans="2:3" x14ac:dyDescent="0.25">
      <c r="B71" s="12" t="s">
        <v>22</v>
      </c>
      <c r="C71" s="12" t="s">
        <v>88</v>
      </c>
    </row>
    <row r="72" spans="2:3" x14ac:dyDescent="0.25">
      <c r="B72" s="2" t="s">
        <v>22</v>
      </c>
      <c r="C72" s="2" t="s">
        <v>89</v>
      </c>
    </row>
    <row r="73" spans="2:3" x14ac:dyDescent="0.25">
      <c r="B73" s="12" t="s">
        <v>22</v>
      </c>
      <c r="C73" s="12" t="s">
        <v>90</v>
      </c>
    </row>
    <row r="74" spans="2:3" x14ac:dyDescent="0.25">
      <c r="B74" s="2" t="s">
        <v>22</v>
      </c>
      <c r="C74" s="2" t="s">
        <v>91</v>
      </c>
    </row>
    <row r="75" spans="2:3" x14ac:dyDescent="0.25">
      <c r="B75" s="12" t="s">
        <v>22</v>
      </c>
      <c r="C75" s="12" t="s">
        <v>92</v>
      </c>
    </row>
    <row r="76" spans="2:3" x14ac:dyDescent="0.25">
      <c r="B76" s="2" t="s">
        <v>22</v>
      </c>
      <c r="C76" s="2" t="s">
        <v>93</v>
      </c>
    </row>
    <row r="77" spans="2:3" x14ac:dyDescent="0.25">
      <c r="B77" s="12" t="s">
        <v>22</v>
      </c>
      <c r="C77" s="12" t="s">
        <v>94</v>
      </c>
    </row>
    <row r="78" spans="2:3" x14ac:dyDescent="0.25">
      <c r="B78" s="2" t="s">
        <v>22</v>
      </c>
      <c r="C78" s="2" t="s">
        <v>95</v>
      </c>
    </row>
    <row r="79" spans="2:3" x14ac:dyDescent="0.25">
      <c r="B79" s="12" t="s">
        <v>22</v>
      </c>
      <c r="C79" s="12" t="s">
        <v>16</v>
      </c>
    </row>
    <row r="80" spans="2:3" x14ac:dyDescent="0.25">
      <c r="B80" s="2" t="s">
        <v>22</v>
      </c>
      <c r="C80" s="2" t="s">
        <v>96</v>
      </c>
    </row>
    <row r="81" spans="2:3" x14ac:dyDescent="0.25">
      <c r="B81" s="12" t="s">
        <v>22</v>
      </c>
      <c r="C81" s="12" t="s">
        <v>97</v>
      </c>
    </row>
    <row r="82" spans="2:3" x14ac:dyDescent="0.25">
      <c r="B82" s="2" t="s">
        <v>22</v>
      </c>
      <c r="C82" s="2" t="s">
        <v>98</v>
      </c>
    </row>
    <row r="83" spans="2:3" x14ac:dyDescent="0.25">
      <c r="B83" s="12" t="s">
        <v>22</v>
      </c>
      <c r="C83" s="12" t="s">
        <v>99</v>
      </c>
    </row>
    <row r="84" spans="2:3" x14ac:dyDescent="0.25">
      <c r="B84" s="2" t="s">
        <v>22</v>
      </c>
      <c r="C84" s="2" t="s">
        <v>100</v>
      </c>
    </row>
    <row r="85" spans="2:3" x14ac:dyDescent="0.25">
      <c r="B85" s="12" t="s">
        <v>22</v>
      </c>
      <c r="C85" s="12" t="s">
        <v>101</v>
      </c>
    </row>
    <row r="86" spans="2:3" x14ac:dyDescent="0.25">
      <c r="B86" s="2" t="s">
        <v>22</v>
      </c>
      <c r="C86" s="2" t="s">
        <v>102</v>
      </c>
    </row>
    <row r="87" spans="2:3" x14ac:dyDescent="0.25">
      <c r="B87" s="12" t="s">
        <v>22</v>
      </c>
      <c r="C87" s="12" t="s">
        <v>103</v>
      </c>
    </row>
    <row r="88" spans="2:3" x14ac:dyDescent="0.25">
      <c r="B88" s="2" t="s">
        <v>22</v>
      </c>
      <c r="C88" s="2" t="s">
        <v>104</v>
      </c>
    </row>
    <row r="89" spans="2:3" x14ac:dyDescent="0.25">
      <c r="B89" s="12" t="s">
        <v>22</v>
      </c>
      <c r="C89" s="12" t="s">
        <v>105</v>
      </c>
    </row>
    <row r="90" spans="2:3" x14ac:dyDescent="0.25">
      <c r="B90" s="2" t="s">
        <v>22</v>
      </c>
      <c r="C90" s="2" t="s">
        <v>106</v>
      </c>
    </row>
    <row r="91" spans="2:3" x14ac:dyDescent="0.25">
      <c r="B91" s="12" t="s">
        <v>22</v>
      </c>
      <c r="C91" s="12" t="s">
        <v>107</v>
      </c>
    </row>
    <row r="92" spans="2:3" x14ac:dyDescent="0.25">
      <c r="B92" s="2" t="s">
        <v>22</v>
      </c>
      <c r="C92" s="2" t="s">
        <v>108</v>
      </c>
    </row>
    <row r="93" spans="2:3" x14ac:dyDescent="0.25">
      <c r="B93" s="12" t="s">
        <v>22</v>
      </c>
      <c r="C93" s="12" t="s">
        <v>109</v>
      </c>
    </row>
    <row r="94" spans="2:3" x14ac:dyDescent="0.25">
      <c r="B94" s="2" t="s">
        <v>22</v>
      </c>
      <c r="C94" s="2" t="s">
        <v>110</v>
      </c>
    </row>
    <row r="95" spans="2:3" x14ac:dyDescent="0.25">
      <c r="B95" s="12" t="s">
        <v>22</v>
      </c>
      <c r="C95" s="12" t="s">
        <v>111</v>
      </c>
    </row>
    <row r="96" spans="2:3" x14ac:dyDescent="0.25">
      <c r="B96" s="2" t="s">
        <v>22</v>
      </c>
      <c r="C96" s="2" t="s">
        <v>112</v>
      </c>
    </row>
    <row r="97" spans="2:3" x14ac:dyDescent="0.25">
      <c r="B97" s="12" t="s">
        <v>22</v>
      </c>
      <c r="C97" s="12" t="s">
        <v>113</v>
      </c>
    </row>
    <row r="98" spans="2:3" x14ac:dyDescent="0.25">
      <c r="B98" s="2" t="s">
        <v>22</v>
      </c>
      <c r="C98" s="2" t="s">
        <v>114</v>
      </c>
    </row>
    <row r="99" spans="2:3" x14ac:dyDescent="0.25">
      <c r="B99" s="12" t="s">
        <v>22</v>
      </c>
      <c r="C99" s="12" t="s">
        <v>115</v>
      </c>
    </row>
    <row r="100" spans="2:3" x14ac:dyDescent="0.25">
      <c r="B100" s="2" t="s">
        <v>22</v>
      </c>
      <c r="C100" s="2" t="s">
        <v>116</v>
      </c>
    </row>
    <row r="101" spans="2:3" x14ac:dyDescent="0.25">
      <c r="B101" s="12" t="s">
        <v>22</v>
      </c>
      <c r="C101" s="12" t="s">
        <v>117</v>
      </c>
    </row>
    <row r="102" spans="2:3" x14ac:dyDescent="0.25">
      <c r="B102" s="2" t="s">
        <v>22</v>
      </c>
      <c r="C102" s="2" t="s">
        <v>118</v>
      </c>
    </row>
    <row r="103" spans="2:3" x14ac:dyDescent="0.25">
      <c r="B103" s="12" t="s">
        <v>22</v>
      </c>
      <c r="C103" s="12" t="s">
        <v>119</v>
      </c>
    </row>
    <row r="104" spans="2:3" x14ac:dyDescent="0.25">
      <c r="B104" s="2" t="s">
        <v>22</v>
      </c>
      <c r="C104" s="2" t="s">
        <v>120</v>
      </c>
    </row>
    <row r="105" spans="2:3" x14ac:dyDescent="0.25">
      <c r="B105" s="12" t="s">
        <v>22</v>
      </c>
      <c r="C105" s="12" t="s">
        <v>121</v>
      </c>
    </row>
    <row r="106" spans="2:3" x14ac:dyDescent="0.25">
      <c r="B106" s="2" t="s">
        <v>22</v>
      </c>
      <c r="C106" s="2" t="s">
        <v>122</v>
      </c>
    </row>
    <row r="107" spans="2:3" x14ac:dyDescent="0.25">
      <c r="B107" s="12" t="s">
        <v>22</v>
      </c>
      <c r="C107" s="12" t="s">
        <v>123</v>
      </c>
    </row>
    <row r="108" spans="2:3" x14ac:dyDescent="0.25">
      <c r="B108" s="2" t="s">
        <v>22</v>
      </c>
      <c r="C108" s="2" t="s">
        <v>124</v>
      </c>
    </row>
    <row r="109" spans="2:3" x14ac:dyDescent="0.25">
      <c r="B109" s="12" t="s">
        <v>22</v>
      </c>
      <c r="C109" s="12" t="s">
        <v>125</v>
      </c>
    </row>
    <row r="110" spans="2:3" x14ac:dyDescent="0.25">
      <c r="B110" s="2" t="s">
        <v>22</v>
      </c>
      <c r="C110" s="2" t="s">
        <v>126</v>
      </c>
    </row>
    <row r="111" spans="2:3" x14ac:dyDescent="0.25">
      <c r="B111" s="12" t="s">
        <v>22</v>
      </c>
      <c r="C111" s="12" t="s">
        <v>127</v>
      </c>
    </row>
    <row r="112" spans="2:3" x14ac:dyDescent="0.25">
      <c r="B112" s="2" t="s">
        <v>22</v>
      </c>
      <c r="C112" s="2" t="s">
        <v>128</v>
      </c>
    </row>
    <row r="113" spans="2:3" x14ac:dyDescent="0.25">
      <c r="B113" s="12" t="s">
        <v>22</v>
      </c>
      <c r="C113" s="12" t="s">
        <v>129</v>
      </c>
    </row>
    <row r="114" spans="2:3" x14ac:dyDescent="0.25">
      <c r="B114" s="2" t="s">
        <v>22</v>
      </c>
      <c r="C114" s="2" t="s">
        <v>130</v>
      </c>
    </row>
    <row r="115" spans="2:3" x14ac:dyDescent="0.25">
      <c r="B115" s="12" t="s">
        <v>22</v>
      </c>
      <c r="C115" s="12" t="s">
        <v>131</v>
      </c>
    </row>
    <row r="116" spans="2:3" x14ac:dyDescent="0.25">
      <c r="B116" s="2" t="s">
        <v>22</v>
      </c>
      <c r="C116" s="2" t="s">
        <v>132</v>
      </c>
    </row>
    <row r="117" spans="2:3" x14ac:dyDescent="0.25">
      <c r="B117" s="12" t="s">
        <v>22</v>
      </c>
      <c r="C117" s="12" t="s">
        <v>133</v>
      </c>
    </row>
    <row r="118" spans="2:3" x14ac:dyDescent="0.25">
      <c r="B118" s="2" t="s">
        <v>22</v>
      </c>
      <c r="C118" s="2" t="s">
        <v>134</v>
      </c>
    </row>
    <row r="119" spans="2:3" x14ac:dyDescent="0.25">
      <c r="B119" s="12" t="s">
        <v>22</v>
      </c>
      <c r="C119" s="12" t="s">
        <v>135</v>
      </c>
    </row>
    <row r="120" spans="2:3" x14ac:dyDescent="0.25">
      <c r="B120" s="2" t="s">
        <v>22</v>
      </c>
      <c r="C120" s="2" t="s">
        <v>136</v>
      </c>
    </row>
    <row r="121" spans="2:3" x14ac:dyDescent="0.25">
      <c r="B121" s="12" t="s">
        <v>22</v>
      </c>
      <c r="C121" s="12" t="s">
        <v>137</v>
      </c>
    </row>
    <row r="122" spans="2:3" x14ac:dyDescent="0.25">
      <c r="B122" s="2" t="s">
        <v>22</v>
      </c>
      <c r="C122" s="2" t="s">
        <v>138</v>
      </c>
    </row>
    <row r="123" spans="2:3" x14ac:dyDescent="0.25">
      <c r="B123" s="12" t="s">
        <v>22</v>
      </c>
      <c r="C123" s="12" t="s">
        <v>139</v>
      </c>
    </row>
    <row r="124" spans="2:3" x14ac:dyDescent="0.25">
      <c r="B124" s="2" t="s">
        <v>22</v>
      </c>
      <c r="C124" s="2" t="s">
        <v>140</v>
      </c>
    </row>
    <row r="125" spans="2:3" x14ac:dyDescent="0.25">
      <c r="B125" s="12" t="s">
        <v>22</v>
      </c>
      <c r="C125" s="12" t="s">
        <v>141</v>
      </c>
    </row>
    <row r="126" spans="2:3" x14ac:dyDescent="0.25">
      <c r="B126" s="2" t="s">
        <v>22</v>
      </c>
      <c r="C126" s="2" t="s">
        <v>142</v>
      </c>
    </row>
    <row r="127" spans="2:3" x14ac:dyDescent="0.25">
      <c r="B127" s="12" t="s">
        <v>22</v>
      </c>
      <c r="C127" s="12" t="s">
        <v>143</v>
      </c>
    </row>
    <row r="128" spans="2:3" x14ac:dyDescent="0.25">
      <c r="B128" s="2" t="s">
        <v>22</v>
      </c>
      <c r="C128" s="2" t="s">
        <v>144</v>
      </c>
    </row>
    <row r="129" spans="2:3" x14ac:dyDescent="0.25">
      <c r="B129" s="12" t="s">
        <v>22</v>
      </c>
      <c r="C129" s="12" t="s">
        <v>145</v>
      </c>
    </row>
    <row r="130" spans="2:3" x14ac:dyDescent="0.25">
      <c r="B130" s="2" t="s">
        <v>22</v>
      </c>
      <c r="C130" s="2" t="s">
        <v>146</v>
      </c>
    </row>
    <row r="131" spans="2:3" x14ac:dyDescent="0.25">
      <c r="B131" s="12" t="s">
        <v>22</v>
      </c>
      <c r="C131" s="12" t="s">
        <v>147</v>
      </c>
    </row>
    <row r="132" spans="2:3" x14ac:dyDescent="0.25">
      <c r="B132" s="2" t="s">
        <v>22</v>
      </c>
      <c r="C132" s="2" t="s">
        <v>148</v>
      </c>
    </row>
    <row r="133" spans="2:3" x14ac:dyDescent="0.25">
      <c r="B133" s="12" t="s">
        <v>22</v>
      </c>
      <c r="C133" s="12" t="s">
        <v>149</v>
      </c>
    </row>
    <row r="134" spans="2:3" x14ac:dyDescent="0.25">
      <c r="B134" s="2" t="s">
        <v>22</v>
      </c>
      <c r="C134" s="2" t="s">
        <v>150</v>
      </c>
    </row>
    <row r="135" spans="2:3" x14ac:dyDescent="0.25">
      <c r="B135" s="12" t="s">
        <v>22</v>
      </c>
      <c r="C135" s="12" t="s">
        <v>151</v>
      </c>
    </row>
    <row r="136" spans="2:3" x14ac:dyDescent="0.25">
      <c r="B136" s="2" t="s">
        <v>22</v>
      </c>
      <c r="C136" s="2" t="s">
        <v>152</v>
      </c>
    </row>
    <row r="137" spans="2:3" x14ac:dyDescent="0.25">
      <c r="B137" s="12" t="s">
        <v>22</v>
      </c>
      <c r="C137" s="12" t="s">
        <v>153</v>
      </c>
    </row>
    <row r="138" spans="2:3" x14ac:dyDescent="0.25">
      <c r="B138" s="2" t="s">
        <v>22</v>
      </c>
      <c r="C138" s="2" t="s">
        <v>154</v>
      </c>
    </row>
    <row r="139" spans="2:3" x14ac:dyDescent="0.25">
      <c r="B139" s="12" t="s">
        <v>22</v>
      </c>
      <c r="C139" s="12" t="s">
        <v>155</v>
      </c>
    </row>
    <row r="140" spans="2:3" x14ac:dyDescent="0.25">
      <c r="B140" s="2" t="s">
        <v>22</v>
      </c>
      <c r="C140" s="2" t="s">
        <v>156</v>
      </c>
    </row>
    <row r="141" spans="2:3" x14ac:dyDescent="0.25">
      <c r="B141" s="12" t="s">
        <v>22</v>
      </c>
      <c r="C141" s="12" t="s">
        <v>157</v>
      </c>
    </row>
    <row r="142" spans="2:3" x14ac:dyDescent="0.25">
      <c r="B142" s="2" t="s">
        <v>22</v>
      </c>
      <c r="C142" s="2" t="s">
        <v>158</v>
      </c>
    </row>
    <row r="143" spans="2:3" x14ac:dyDescent="0.25">
      <c r="B143" s="12" t="s">
        <v>22</v>
      </c>
      <c r="C143" s="12" t="s">
        <v>159</v>
      </c>
    </row>
    <row r="144" spans="2:3" x14ac:dyDescent="0.25">
      <c r="B144" s="2" t="s">
        <v>22</v>
      </c>
      <c r="C144" s="2" t="s">
        <v>160</v>
      </c>
    </row>
    <row r="145" spans="2:3" x14ac:dyDescent="0.25">
      <c r="B145" s="12" t="s">
        <v>22</v>
      </c>
      <c r="C145" s="12" t="s">
        <v>161</v>
      </c>
    </row>
    <row r="146" spans="2:3" x14ac:dyDescent="0.25">
      <c r="B146" s="2" t="s">
        <v>22</v>
      </c>
      <c r="C146" s="2" t="s">
        <v>162</v>
      </c>
    </row>
    <row r="147" spans="2:3" x14ac:dyDescent="0.25">
      <c r="B147" s="12" t="s">
        <v>22</v>
      </c>
      <c r="C147" s="12" t="s">
        <v>163</v>
      </c>
    </row>
    <row r="148" spans="2:3" x14ac:dyDescent="0.25">
      <c r="B148" s="2" t="s">
        <v>22</v>
      </c>
      <c r="C148" s="2" t="s">
        <v>164</v>
      </c>
    </row>
    <row r="149" spans="2:3" x14ac:dyDescent="0.25">
      <c r="B149" s="12" t="s">
        <v>22</v>
      </c>
      <c r="C149" s="12" t="s">
        <v>165</v>
      </c>
    </row>
    <row r="150" spans="2:3" x14ac:dyDescent="0.25">
      <c r="B150" s="2" t="s">
        <v>22</v>
      </c>
      <c r="C150" s="2" t="s">
        <v>166</v>
      </c>
    </row>
    <row r="151" spans="2:3" x14ac:dyDescent="0.25">
      <c r="B151" s="12" t="s">
        <v>22</v>
      </c>
      <c r="C151" s="12" t="s">
        <v>167</v>
      </c>
    </row>
    <row r="152" spans="2:3" x14ac:dyDescent="0.25">
      <c r="B152" s="2" t="s">
        <v>22</v>
      </c>
      <c r="C152" s="2" t="s">
        <v>168</v>
      </c>
    </row>
    <row r="153" spans="2:3" x14ac:dyDescent="0.25">
      <c r="B153" s="12" t="s">
        <v>22</v>
      </c>
      <c r="C153" s="12" t="s">
        <v>169</v>
      </c>
    </row>
    <row r="154" spans="2:3" x14ac:dyDescent="0.25">
      <c r="B154" s="2" t="s">
        <v>22</v>
      </c>
      <c r="C154" s="2" t="s">
        <v>170</v>
      </c>
    </row>
    <row r="155" spans="2:3" x14ac:dyDescent="0.25">
      <c r="B155" s="12" t="s">
        <v>22</v>
      </c>
      <c r="C155" s="12" t="s">
        <v>171</v>
      </c>
    </row>
    <row r="156" spans="2:3" x14ac:dyDescent="0.25">
      <c r="B156" s="2" t="s">
        <v>22</v>
      </c>
      <c r="C156" s="2" t="s">
        <v>172</v>
      </c>
    </row>
    <row r="157" spans="2:3" x14ac:dyDescent="0.25">
      <c r="B157" s="12" t="s">
        <v>22</v>
      </c>
      <c r="C157" s="12" t="s">
        <v>173</v>
      </c>
    </row>
    <row r="158" spans="2:3" x14ac:dyDescent="0.25">
      <c r="B158" s="2" t="s">
        <v>22</v>
      </c>
      <c r="C158" s="2" t="s">
        <v>174</v>
      </c>
    </row>
    <row r="159" spans="2:3" x14ac:dyDescent="0.25">
      <c r="B159" s="12" t="s">
        <v>22</v>
      </c>
      <c r="C159" s="12" t="s">
        <v>175</v>
      </c>
    </row>
    <row r="160" spans="2:3" x14ac:dyDescent="0.25">
      <c r="B160" s="2" t="s">
        <v>22</v>
      </c>
      <c r="C160" s="2" t="s">
        <v>176</v>
      </c>
    </row>
    <row r="161" spans="2:3" x14ac:dyDescent="0.25">
      <c r="B161" s="12" t="s">
        <v>22</v>
      </c>
      <c r="C161" s="12" t="s">
        <v>177</v>
      </c>
    </row>
    <row r="162" spans="2:3" x14ac:dyDescent="0.25">
      <c r="B162" s="2" t="s">
        <v>22</v>
      </c>
      <c r="C162" s="2" t="s">
        <v>178</v>
      </c>
    </row>
    <row r="163" spans="2:3" x14ac:dyDescent="0.25">
      <c r="B163" s="12" t="s">
        <v>22</v>
      </c>
      <c r="C163" s="12" t="s">
        <v>179</v>
      </c>
    </row>
    <row r="164" spans="2:3" x14ac:dyDescent="0.25">
      <c r="B164" s="2" t="s">
        <v>22</v>
      </c>
      <c r="C164" s="2" t="s">
        <v>180</v>
      </c>
    </row>
    <row r="165" spans="2:3" x14ac:dyDescent="0.25">
      <c r="B165" s="12" t="s">
        <v>22</v>
      </c>
      <c r="C165" s="12" t="s">
        <v>181</v>
      </c>
    </row>
    <row r="166" spans="2:3" x14ac:dyDescent="0.25">
      <c r="B166" s="2" t="s">
        <v>22</v>
      </c>
      <c r="C166" s="2" t="s">
        <v>182</v>
      </c>
    </row>
    <row r="167" spans="2:3" x14ac:dyDescent="0.25">
      <c r="B167" s="12" t="s">
        <v>22</v>
      </c>
      <c r="C167" s="12" t="s">
        <v>183</v>
      </c>
    </row>
    <row r="168" spans="2:3" x14ac:dyDescent="0.25">
      <c r="B168" s="2" t="s">
        <v>22</v>
      </c>
      <c r="C168" s="2" t="s">
        <v>184</v>
      </c>
    </row>
    <row r="169" spans="2:3" x14ac:dyDescent="0.25">
      <c r="B169" s="12" t="s">
        <v>22</v>
      </c>
      <c r="C169" s="12" t="s">
        <v>185</v>
      </c>
    </row>
    <row r="170" spans="2:3" x14ac:dyDescent="0.25">
      <c r="B170" s="2" t="s">
        <v>22</v>
      </c>
      <c r="C170" s="2" t="s">
        <v>186</v>
      </c>
    </row>
    <row r="171" spans="2:3" x14ac:dyDescent="0.25">
      <c r="B171" s="12" t="s">
        <v>22</v>
      </c>
      <c r="C171" s="12" t="s">
        <v>187</v>
      </c>
    </row>
    <row r="172" spans="2:3" x14ac:dyDescent="0.25">
      <c r="B172" s="2" t="s">
        <v>22</v>
      </c>
      <c r="C172" s="2" t="s">
        <v>188</v>
      </c>
    </row>
    <row r="173" spans="2:3" x14ac:dyDescent="0.25">
      <c r="B173" s="12" t="s">
        <v>22</v>
      </c>
      <c r="C173" s="12" t="s">
        <v>189</v>
      </c>
    </row>
    <row r="174" spans="2:3" x14ac:dyDescent="0.25">
      <c r="B174" s="2" t="s">
        <v>22</v>
      </c>
      <c r="C174" s="2" t="s">
        <v>190</v>
      </c>
    </row>
    <row r="175" spans="2:3" x14ac:dyDescent="0.25">
      <c r="B175" s="12" t="s">
        <v>22</v>
      </c>
      <c r="C175" s="12" t="s">
        <v>191</v>
      </c>
    </row>
    <row r="176" spans="2:3" x14ac:dyDescent="0.25">
      <c r="B176" s="2" t="s">
        <v>22</v>
      </c>
      <c r="C176" s="2" t="s">
        <v>192</v>
      </c>
    </row>
    <row r="177" spans="2:3" x14ac:dyDescent="0.25">
      <c r="B177" s="12" t="s">
        <v>22</v>
      </c>
      <c r="C177" s="12" t="s">
        <v>193</v>
      </c>
    </row>
    <row r="178" spans="2:3" x14ac:dyDescent="0.25">
      <c r="B178" s="2" t="s">
        <v>22</v>
      </c>
      <c r="C178" s="2" t="s">
        <v>194</v>
      </c>
    </row>
    <row r="179" spans="2:3" x14ac:dyDescent="0.25">
      <c r="B179" s="12" t="s">
        <v>22</v>
      </c>
      <c r="C179" s="12" t="s">
        <v>195</v>
      </c>
    </row>
    <row r="180" spans="2:3" x14ac:dyDescent="0.25">
      <c r="B180" s="2" t="s">
        <v>22</v>
      </c>
      <c r="C180" s="2" t="s">
        <v>196</v>
      </c>
    </row>
    <row r="181" spans="2:3" x14ac:dyDescent="0.25">
      <c r="B181" s="12" t="s">
        <v>22</v>
      </c>
      <c r="C181" s="12" t="s">
        <v>197</v>
      </c>
    </row>
    <row r="182" spans="2:3" x14ac:dyDescent="0.25">
      <c r="B182" s="2" t="s">
        <v>22</v>
      </c>
      <c r="C182" s="2" t="s">
        <v>198</v>
      </c>
    </row>
    <row r="183" spans="2:3" x14ac:dyDescent="0.25">
      <c r="B183" s="12" t="s">
        <v>22</v>
      </c>
      <c r="C183" s="12" t="s">
        <v>199</v>
      </c>
    </row>
    <row r="184" spans="2:3" x14ac:dyDescent="0.25">
      <c r="B184" s="2" t="s">
        <v>22</v>
      </c>
      <c r="C184" s="2" t="s">
        <v>200</v>
      </c>
    </row>
    <row r="185" spans="2:3" x14ac:dyDescent="0.25">
      <c r="B185" s="12" t="s">
        <v>22</v>
      </c>
      <c r="C185" s="12" t="s">
        <v>201</v>
      </c>
    </row>
    <row r="186" spans="2:3" x14ac:dyDescent="0.25">
      <c r="B186" s="2" t="s">
        <v>22</v>
      </c>
      <c r="C186" s="2" t="s">
        <v>202</v>
      </c>
    </row>
    <row r="187" spans="2:3" x14ac:dyDescent="0.25">
      <c r="B187" s="12" t="s">
        <v>22</v>
      </c>
      <c r="C187" s="12" t="s">
        <v>203</v>
      </c>
    </row>
    <row r="188" spans="2:3" x14ac:dyDescent="0.25">
      <c r="B188" s="2" t="s">
        <v>22</v>
      </c>
      <c r="C188" s="2" t="s">
        <v>204</v>
      </c>
    </row>
    <row r="189" spans="2:3" x14ac:dyDescent="0.25">
      <c r="B189" s="12" t="s">
        <v>22</v>
      </c>
      <c r="C189" s="12" t="s">
        <v>205</v>
      </c>
    </row>
    <row r="190" spans="2:3" x14ac:dyDescent="0.25">
      <c r="B190" s="2" t="s">
        <v>22</v>
      </c>
      <c r="C190" s="2" t="s">
        <v>206</v>
      </c>
    </row>
    <row r="191" spans="2:3" x14ac:dyDescent="0.25">
      <c r="B191" s="12" t="s">
        <v>22</v>
      </c>
      <c r="C191" s="12" t="s">
        <v>207</v>
      </c>
    </row>
    <row r="192" spans="2:3" x14ac:dyDescent="0.25">
      <c r="B192" s="2" t="s">
        <v>22</v>
      </c>
      <c r="C192" s="2" t="s">
        <v>208</v>
      </c>
    </row>
    <row r="193" spans="2:3" x14ac:dyDescent="0.25">
      <c r="B193" s="12" t="s">
        <v>22</v>
      </c>
      <c r="C193" s="12" t="s">
        <v>209</v>
      </c>
    </row>
    <row r="194" spans="2:3" x14ac:dyDescent="0.25">
      <c r="B194" s="2" t="s">
        <v>22</v>
      </c>
      <c r="C194" s="2" t="s">
        <v>210</v>
      </c>
    </row>
    <row r="195" spans="2:3" x14ac:dyDescent="0.25">
      <c r="B195" s="12" t="s">
        <v>22</v>
      </c>
      <c r="C195" s="12" t="s">
        <v>211</v>
      </c>
    </row>
    <row r="196" spans="2:3" x14ac:dyDescent="0.25">
      <c r="B196" s="2" t="s">
        <v>22</v>
      </c>
      <c r="C196" s="2" t="s">
        <v>212</v>
      </c>
    </row>
    <row r="197" spans="2:3" x14ac:dyDescent="0.25">
      <c r="B197" s="12" t="s">
        <v>22</v>
      </c>
      <c r="C197" s="12" t="s">
        <v>213</v>
      </c>
    </row>
    <row r="198" spans="2:3" x14ac:dyDescent="0.25">
      <c r="B198" s="2" t="s">
        <v>22</v>
      </c>
      <c r="C198" s="2" t="s">
        <v>214</v>
      </c>
    </row>
    <row r="199" spans="2:3" x14ac:dyDescent="0.25">
      <c r="B199" s="12" t="s">
        <v>22</v>
      </c>
      <c r="C199" s="12" t="s">
        <v>215</v>
      </c>
    </row>
    <row r="200" spans="2:3" x14ac:dyDescent="0.25">
      <c r="B200" s="2" t="s">
        <v>22</v>
      </c>
      <c r="C200" s="2" t="s">
        <v>216</v>
      </c>
    </row>
    <row r="201" spans="2:3" x14ac:dyDescent="0.25">
      <c r="B201" s="12" t="s">
        <v>22</v>
      </c>
      <c r="C201" s="12" t="s">
        <v>217</v>
      </c>
    </row>
    <row r="202" spans="2:3" x14ac:dyDescent="0.25">
      <c r="B202" s="2" t="s">
        <v>22</v>
      </c>
      <c r="C202" s="2" t="s">
        <v>218</v>
      </c>
    </row>
    <row r="203" spans="2:3" x14ac:dyDescent="0.25">
      <c r="B203" s="12" t="s">
        <v>22</v>
      </c>
      <c r="C203" s="12" t="s">
        <v>219</v>
      </c>
    </row>
    <row r="204" spans="2:3" x14ac:dyDescent="0.25">
      <c r="B204" s="2" t="s">
        <v>22</v>
      </c>
      <c r="C204" s="2" t="s">
        <v>220</v>
      </c>
    </row>
    <row r="205" spans="2:3" x14ac:dyDescent="0.25">
      <c r="B205" s="12" t="s">
        <v>22</v>
      </c>
      <c r="C205" s="12" t="s">
        <v>221</v>
      </c>
    </row>
    <row r="206" spans="2:3" x14ac:dyDescent="0.25">
      <c r="B206" s="2" t="s">
        <v>22</v>
      </c>
      <c r="C206" s="2" t="s">
        <v>222</v>
      </c>
    </row>
    <row r="207" spans="2:3" x14ac:dyDescent="0.25">
      <c r="B207" s="12" t="s">
        <v>22</v>
      </c>
      <c r="C207" s="12" t="s">
        <v>223</v>
      </c>
    </row>
    <row r="208" spans="2:3" x14ac:dyDescent="0.25">
      <c r="B208" s="2" t="s">
        <v>22</v>
      </c>
      <c r="C208" s="2" t="s">
        <v>224</v>
      </c>
    </row>
    <row r="209" spans="2:3" x14ac:dyDescent="0.25">
      <c r="B209" s="12" t="s">
        <v>22</v>
      </c>
      <c r="C209" s="12" t="s">
        <v>225</v>
      </c>
    </row>
    <row r="210" spans="2:3" x14ac:dyDescent="0.25">
      <c r="B210" s="2" t="s">
        <v>22</v>
      </c>
      <c r="C210" s="2" t="s">
        <v>226</v>
      </c>
    </row>
    <row r="211" spans="2:3" x14ac:dyDescent="0.25">
      <c r="B211" s="12" t="s">
        <v>22</v>
      </c>
      <c r="C211" s="12" t="s">
        <v>227</v>
      </c>
    </row>
    <row r="212" spans="2:3" x14ac:dyDescent="0.25">
      <c r="B212" s="2" t="s">
        <v>22</v>
      </c>
      <c r="C212" s="2" t="s">
        <v>228</v>
      </c>
    </row>
    <row r="213" spans="2:3" x14ac:dyDescent="0.25">
      <c r="B213" s="12" t="s">
        <v>22</v>
      </c>
      <c r="C213" s="12" t="s">
        <v>229</v>
      </c>
    </row>
    <row r="214" spans="2:3" x14ac:dyDescent="0.25">
      <c r="B214" s="2" t="s">
        <v>22</v>
      </c>
      <c r="C214" s="2" t="s">
        <v>230</v>
      </c>
    </row>
    <row r="215" spans="2:3" x14ac:dyDescent="0.25">
      <c r="B215" s="12" t="s">
        <v>22</v>
      </c>
      <c r="C215" s="12" t="s">
        <v>231</v>
      </c>
    </row>
    <row r="216" spans="2:3" x14ac:dyDescent="0.25">
      <c r="B216" s="2" t="s">
        <v>22</v>
      </c>
      <c r="C216" s="2" t="s">
        <v>232</v>
      </c>
    </row>
    <row r="217" spans="2:3" x14ac:dyDescent="0.25">
      <c r="B217" s="12" t="s">
        <v>22</v>
      </c>
      <c r="C217" s="12" t="s">
        <v>233</v>
      </c>
    </row>
    <row r="218" spans="2:3" x14ac:dyDescent="0.25">
      <c r="B218" s="2" t="s">
        <v>22</v>
      </c>
      <c r="C218" s="2" t="s">
        <v>234</v>
      </c>
    </row>
    <row r="219" spans="2:3" x14ac:dyDescent="0.25">
      <c r="B219" s="12" t="s">
        <v>22</v>
      </c>
      <c r="C219" s="12" t="s">
        <v>235</v>
      </c>
    </row>
    <row r="220" spans="2:3" x14ac:dyDescent="0.25">
      <c r="B220" s="2" t="s">
        <v>22</v>
      </c>
      <c r="C220" s="2" t="s">
        <v>236</v>
      </c>
    </row>
    <row r="221" spans="2:3" x14ac:dyDescent="0.25">
      <c r="B221" s="12" t="s">
        <v>22</v>
      </c>
      <c r="C221" s="12" t="s">
        <v>237</v>
      </c>
    </row>
    <row r="222" spans="2:3" x14ac:dyDescent="0.25">
      <c r="B222" s="2" t="s">
        <v>22</v>
      </c>
      <c r="C222" s="2" t="s">
        <v>238</v>
      </c>
    </row>
    <row r="223" spans="2:3" x14ac:dyDescent="0.25">
      <c r="B223" s="12" t="s">
        <v>22</v>
      </c>
      <c r="C223" s="12" t="s">
        <v>239</v>
      </c>
    </row>
    <row r="224" spans="2:3" x14ac:dyDescent="0.25">
      <c r="B224" s="2" t="s">
        <v>22</v>
      </c>
      <c r="C224" s="2" t="s">
        <v>240</v>
      </c>
    </row>
    <row r="225" spans="2:3" x14ac:dyDescent="0.25">
      <c r="B225" s="12" t="s">
        <v>22</v>
      </c>
      <c r="C225" s="12" t="s">
        <v>241</v>
      </c>
    </row>
    <row r="226" spans="2:3" x14ac:dyDescent="0.25">
      <c r="B226" s="2" t="s">
        <v>22</v>
      </c>
      <c r="C226" s="2" t="s">
        <v>242</v>
      </c>
    </row>
    <row r="227" spans="2:3" x14ac:dyDescent="0.25">
      <c r="B227" s="12" t="s">
        <v>22</v>
      </c>
      <c r="C227" s="12" t="s">
        <v>243</v>
      </c>
    </row>
    <row r="228" spans="2:3" x14ac:dyDescent="0.25">
      <c r="B228" s="2" t="s">
        <v>22</v>
      </c>
      <c r="C228" s="2" t="s">
        <v>244</v>
      </c>
    </row>
    <row r="229" spans="2:3" x14ac:dyDescent="0.25">
      <c r="B229" s="12" t="s">
        <v>22</v>
      </c>
      <c r="C229" s="12" t="s">
        <v>245</v>
      </c>
    </row>
    <row r="230" spans="2:3" x14ac:dyDescent="0.25">
      <c r="B230" s="2" t="s">
        <v>22</v>
      </c>
      <c r="C230" s="2" t="s">
        <v>246</v>
      </c>
    </row>
    <row r="231" spans="2:3" x14ac:dyDescent="0.25">
      <c r="B231" s="12" t="s">
        <v>22</v>
      </c>
      <c r="C231" s="12" t="s">
        <v>247</v>
      </c>
    </row>
    <row r="232" spans="2:3" x14ac:dyDescent="0.25">
      <c r="B232" s="2" t="s">
        <v>22</v>
      </c>
      <c r="C232" s="2" t="s">
        <v>248</v>
      </c>
    </row>
    <row r="233" spans="2:3" x14ac:dyDescent="0.25">
      <c r="B233" s="12" t="s">
        <v>22</v>
      </c>
      <c r="C233" s="12" t="s">
        <v>249</v>
      </c>
    </row>
    <row r="234" spans="2:3" x14ac:dyDescent="0.25">
      <c r="B234" s="2" t="s">
        <v>22</v>
      </c>
      <c r="C234" s="2" t="s">
        <v>250</v>
      </c>
    </row>
    <row r="235" spans="2:3" x14ac:dyDescent="0.25">
      <c r="B235" s="12" t="s">
        <v>22</v>
      </c>
      <c r="C235" s="12" t="s">
        <v>251</v>
      </c>
    </row>
    <row r="236" spans="2:3" x14ac:dyDescent="0.25">
      <c r="B236" s="2" t="s">
        <v>22</v>
      </c>
      <c r="C236" s="2" t="s">
        <v>252</v>
      </c>
    </row>
    <row r="237" spans="2:3" x14ac:dyDescent="0.25">
      <c r="B237" s="12" t="s">
        <v>22</v>
      </c>
      <c r="C237" s="12" t="s">
        <v>253</v>
      </c>
    </row>
    <row r="238" spans="2:3" x14ac:dyDescent="0.25">
      <c r="B238" s="2" t="s">
        <v>22</v>
      </c>
      <c r="C238" s="2" t="s">
        <v>254</v>
      </c>
    </row>
    <row r="239" spans="2:3" x14ac:dyDescent="0.25">
      <c r="B239" s="12" t="s">
        <v>22</v>
      </c>
      <c r="C239" s="12" t="s">
        <v>255</v>
      </c>
    </row>
    <row r="240" spans="2:3" x14ac:dyDescent="0.25">
      <c r="B240" s="2" t="s">
        <v>22</v>
      </c>
      <c r="C240" s="2" t="s">
        <v>256</v>
      </c>
    </row>
    <row r="241" spans="2:3" x14ac:dyDescent="0.25">
      <c r="B241" s="12" t="s">
        <v>22</v>
      </c>
      <c r="C241" s="12" t="s">
        <v>257</v>
      </c>
    </row>
    <row r="242" spans="2:3" x14ac:dyDescent="0.25">
      <c r="B242" s="2" t="s">
        <v>22</v>
      </c>
      <c r="C242" s="2" t="s">
        <v>258</v>
      </c>
    </row>
    <row r="243" spans="2:3" x14ac:dyDescent="0.25">
      <c r="B243" s="12" t="s">
        <v>22</v>
      </c>
      <c r="C243" s="12" t="s">
        <v>259</v>
      </c>
    </row>
    <row r="244" spans="2:3" x14ac:dyDescent="0.25">
      <c r="B244" s="2" t="s">
        <v>22</v>
      </c>
      <c r="C244" s="2" t="s">
        <v>260</v>
      </c>
    </row>
    <row r="245" spans="2:3" x14ac:dyDescent="0.25">
      <c r="B245" s="12" t="s">
        <v>22</v>
      </c>
      <c r="C245" s="12" t="s">
        <v>261</v>
      </c>
    </row>
    <row r="246" spans="2:3" x14ac:dyDescent="0.25">
      <c r="B246" s="2" t="s">
        <v>22</v>
      </c>
      <c r="C246" s="2" t="s">
        <v>262</v>
      </c>
    </row>
    <row r="247" spans="2:3" x14ac:dyDescent="0.25">
      <c r="B247" s="12" t="s">
        <v>22</v>
      </c>
      <c r="C247" s="12" t="s">
        <v>263</v>
      </c>
    </row>
    <row r="248" spans="2:3" x14ac:dyDescent="0.25">
      <c r="B248" s="2" t="s">
        <v>22</v>
      </c>
      <c r="C248" s="2" t="s">
        <v>264</v>
      </c>
    </row>
    <row r="249" spans="2:3" x14ac:dyDescent="0.25">
      <c r="B249" s="12" t="s">
        <v>22</v>
      </c>
      <c r="C249" s="12" t="s">
        <v>265</v>
      </c>
    </row>
    <row r="250" spans="2:3" x14ac:dyDescent="0.25">
      <c r="B250" s="2" t="s">
        <v>22</v>
      </c>
      <c r="C250" s="2" t="s">
        <v>266</v>
      </c>
    </row>
    <row r="251" spans="2:3" x14ac:dyDescent="0.25">
      <c r="B251" s="12" t="s">
        <v>22</v>
      </c>
      <c r="C251" s="12" t="s">
        <v>267</v>
      </c>
    </row>
    <row r="252" spans="2:3" x14ac:dyDescent="0.25">
      <c r="B252" s="2" t="s">
        <v>22</v>
      </c>
      <c r="C252" s="2" t="s">
        <v>268</v>
      </c>
    </row>
    <row r="253" spans="2:3" x14ac:dyDescent="0.25">
      <c r="B253" s="12" t="s">
        <v>22</v>
      </c>
      <c r="C253" s="12" t="s">
        <v>269</v>
      </c>
    </row>
    <row r="254" spans="2:3" x14ac:dyDescent="0.25">
      <c r="B254" s="2" t="s">
        <v>22</v>
      </c>
      <c r="C254" s="2" t="s">
        <v>270</v>
      </c>
    </row>
    <row r="255" spans="2:3" x14ac:dyDescent="0.25">
      <c r="B255" s="12" t="s">
        <v>22</v>
      </c>
      <c r="C255" s="12" t="s">
        <v>271</v>
      </c>
    </row>
    <row r="256" spans="2:3" x14ac:dyDescent="0.25">
      <c r="B256" s="2" t="s">
        <v>22</v>
      </c>
      <c r="C256" s="2" t="s">
        <v>272</v>
      </c>
    </row>
    <row r="257" spans="2:3" x14ac:dyDescent="0.25">
      <c r="B257" s="12" t="s">
        <v>22</v>
      </c>
      <c r="C257" s="12" t="s">
        <v>273</v>
      </c>
    </row>
    <row r="258" spans="2:3" x14ac:dyDescent="0.25">
      <c r="B258" s="2" t="s">
        <v>22</v>
      </c>
      <c r="C258" s="2" t="s">
        <v>274</v>
      </c>
    </row>
    <row r="259" spans="2:3" x14ac:dyDescent="0.25">
      <c r="B259" s="12" t="s">
        <v>22</v>
      </c>
      <c r="C259" s="12" t="s">
        <v>275</v>
      </c>
    </row>
    <row r="260" spans="2:3" x14ac:dyDescent="0.25">
      <c r="B260" s="2" t="s">
        <v>22</v>
      </c>
      <c r="C260" s="2" t="s">
        <v>276</v>
      </c>
    </row>
    <row r="261" spans="2:3" x14ac:dyDescent="0.25">
      <c r="B261" s="12" t="s">
        <v>22</v>
      </c>
      <c r="C261" s="12" t="s">
        <v>277</v>
      </c>
    </row>
    <row r="262" spans="2:3" x14ac:dyDescent="0.25">
      <c r="B262" s="2" t="s">
        <v>22</v>
      </c>
      <c r="C262" s="2" t="s">
        <v>278</v>
      </c>
    </row>
    <row r="263" spans="2:3" x14ac:dyDescent="0.25">
      <c r="B263" s="12" t="s">
        <v>22</v>
      </c>
      <c r="C263" s="12" t="s">
        <v>279</v>
      </c>
    </row>
    <row r="264" spans="2:3" x14ac:dyDescent="0.25">
      <c r="B264" s="2" t="s">
        <v>22</v>
      </c>
      <c r="C264" s="2" t="s">
        <v>280</v>
      </c>
    </row>
    <row r="265" spans="2:3" x14ac:dyDescent="0.25">
      <c r="B265" s="12" t="s">
        <v>22</v>
      </c>
      <c r="C265" s="12" t="s">
        <v>281</v>
      </c>
    </row>
    <row r="266" spans="2:3" x14ac:dyDescent="0.25">
      <c r="B266" s="2" t="s">
        <v>22</v>
      </c>
      <c r="C266" s="2" t="s">
        <v>282</v>
      </c>
    </row>
    <row r="267" spans="2:3" x14ac:dyDescent="0.25">
      <c r="B267" s="12" t="s">
        <v>22</v>
      </c>
      <c r="C267" s="12" t="s">
        <v>283</v>
      </c>
    </row>
    <row r="268" spans="2:3" x14ac:dyDescent="0.25">
      <c r="B268" s="2" t="s">
        <v>22</v>
      </c>
      <c r="C268" s="2" t="s">
        <v>284</v>
      </c>
    </row>
    <row r="269" spans="2:3" x14ac:dyDescent="0.25">
      <c r="B269" s="12" t="s">
        <v>22</v>
      </c>
      <c r="C269" s="12" t="s">
        <v>285</v>
      </c>
    </row>
    <row r="270" spans="2:3" x14ac:dyDescent="0.25">
      <c r="B270" s="2" t="s">
        <v>22</v>
      </c>
      <c r="C270" s="2" t="s">
        <v>286</v>
      </c>
    </row>
    <row r="271" spans="2:3" x14ac:dyDescent="0.25">
      <c r="B271" s="12" t="s">
        <v>22</v>
      </c>
      <c r="C271" s="12" t="s">
        <v>287</v>
      </c>
    </row>
    <row r="272" spans="2:3" x14ac:dyDescent="0.25">
      <c r="B272" s="2" t="s">
        <v>22</v>
      </c>
      <c r="C272" s="2" t="s">
        <v>288</v>
      </c>
    </row>
    <row r="273" spans="2:3" x14ac:dyDescent="0.25">
      <c r="B273" s="12" t="s">
        <v>22</v>
      </c>
      <c r="C273" s="12" t="s">
        <v>169</v>
      </c>
    </row>
    <row r="274" spans="2:3" x14ac:dyDescent="0.25">
      <c r="B274" s="2" t="s">
        <v>22</v>
      </c>
      <c r="C274" s="2" t="s">
        <v>289</v>
      </c>
    </row>
    <row r="275" spans="2:3" x14ac:dyDescent="0.25">
      <c r="B275" s="12" t="s">
        <v>22</v>
      </c>
      <c r="C275" s="12" t="s">
        <v>290</v>
      </c>
    </row>
    <row r="276" spans="2:3" x14ac:dyDescent="0.25">
      <c r="B276" s="2" t="s">
        <v>22</v>
      </c>
      <c r="C276" s="2" t="s">
        <v>291</v>
      </c>
    </row>
    <row r="277" spans="2:3" x14ac:dyDescent="0.25">
      <c r="B277" s="12" t="s">
        <v>22</v>
      </c>
      <c r="C277" s="12" t="s">
        <v>292</v>
      </c>
    </row>
    <row r="278" spans="2:3" x14ac:dyDescent="0.25">
      <c r="B278" s="2" t="s">
        <v>22</v>
      </c>
      <c r="C278" s="2" t="s">
        <v>293</v>
      </c>
    </row>
    <row r="279" spans="2:3" x14ac:dyDescent="0.25">
      <c r="B279" s="12" t="s">
        <v>22</v>
      </c>
      <c r="C279" s="12" t="s">
        <v>294</v>
      </c>
    </row>
    <row r="280" spans="2:3" x14ac:dyDescent="0.25">
      <c r="B280" s="2" t="s">
        <v>22</v>
      </c>
      <c r="C280" s="2" t="s">
        <v>295</v>
      </c>
    </row>
    <row r="281" spans="2:3" x14ac:dyDescent="0.25">
      <c r="B281" s="12" t="s">
        <v>22</v>
      </c>
      <c r="C281" s="12" t="s">
        <v>296</v>
      </c>
    </row>
    <row r="282" spans="2:3" x14ac:dyDescent="0.25">
      <c r="B282" s="2" t="s">
        <v>22</v>
      </c>
      <c r="C282" s="2" t="s">
        <v>297</v>
      </c>
    </row>
    <row r="283" spans="2:3" x14ac:dyDescent="0.25">
      <c r="B283" s="12" t="s">
        <v>22</v>
      </c>
      <c r="C283" s="12" t="s">
        <v>298</v>
      </c>
    </row>
    <row r="284" spans="2:3" x14ac:dyDescent="0.25">
      <c r="B284" s="2" t="s">
        <v>22</v>
      </c>
      <c r="C284" s="2" t="s">
        <v>299</v>
      </c>
    </row>
    <row r="285" spans="2:3" x14ac:dyDescent="0.25">
      <c r="B285" s="12" t="s">
        <v>22</v>
      </c>
      <c r="C285" s="12" t="s">
        <v>300</v>
      </c>
    </row>
    <row r="286" spans="2:3" x14ac:dyDescent="0.25">
      <c r="B286" s="2" t="s">
        <v>301</v>
      </c>
      <c r="C286" s="2" t="s">
        <v>302</v>
      </c>
    </row>
    <row r="287" spans="2:3" x14ac:dyDescent="0.25">
      <c r="B287" s="12" t="s">
        <v>303</v>
      </c>
      <c r="C287" s="12" t="s">
        <v>304</v>
      </c>
    </row>
    <row r="288" spans="2:3" x14ac:dyDescent="0.25">
      <c r="B288" s="2" t="s">
        <v>303</v>
      </c>
      <c r="C288" s="2" t="s">
        <v>305</v>
      </c>
    </row>
    <row r="289" spans="2:3" x14ac:dyDescent="0.25">
      <c r="B289" s="12" t="s">
        <v>13</v>
      </c>
      <c r="C289" s="12" t="s">
        <v>17</v>
      </c>
    </row>
    <row r="290" spans="2:3" x14ac:dyDescent="0.25">
      <c r="B290" s="2" t="s">
        <v>306</v>
      </c>
      <c r="C290" s="2" t="s">
        <v>307</v>
      </c>
    </row>
    <row r="291" spans="2:3" x14ac:dyDescent="0.25">
      <c r="B291" s="12" t="s">
        <v>306</v>
      </c>
      <c r="C291" s="12" t="s">
        <v>308</v>
      </c>
    </row>
    <row r="292" spans="2:3" x14ac:dyDescent="0.25">
      <c r="B292" s="2" t="s">
        <v>306</v>
      </c>
      <c r="C292" s="2" t="s">
        <v>309</v>
      </c>
    </row>
    <row r="293" spans="2:3" x14ac:dyDescent="0.25">
      <c r="B293" s="12" t="s">
        <v>306</v>
      </c>
      <c r="C293" s="12" t="s">
        <v>310</v>
      </c>
    </row>
    <row r="294" spans="2:3" x14ac:dyDescent="0.25">
      <c r="B294" s="2" t="s">
        <v>306</v>
      </c>
      <c r="C294" s="2" t="s">
        <v>311</v>
      </c>
    </row>
    <row r="295" spans="2:3" x14ac:dyDescent="0.25">
      <c r="B295" s="12" t="s">
        <v>306</v>
      </c>
      <c r="C295" s="12" t="s">
        <v>312</v>
      </c>
    </row>
    <row r="296" spans="2:3" x14ac:dyDescent="0.25">
      <c r="B296" s="2" t="s">
        <v>306</v>
      </c>
      <c r="C296" s="2" t="s">
        <v>313</v>
      </c>
    </row>
    <row r="297" spans="2:3" x14ac:dyDescent="0.25">
      <c r="B297" s="12" t="s">
        <v>306</v>
      </c>
      <c r="C297" s="12" t="s">
        <v>314</v>
      </c>
    </row>
    <row r="298" spans="2:3" x14ac:dyDescent="0.25">
      <c r="B298" s="2" t="s">
        <v>306</v>
      </c>
      <c r="C298" s="2" t="s">
        <v>315</v>
      </c>
    </row>
    <row r="299" spans="2:3" x14ac:dyDescent="0.25">
      <c r="B299" s="12" t="s">
        <v>306</v>
      </c>
      <c r="C299" s="12" t="s">
        <v>316</v>
      </c>
    </row>
    <row r="300" spans="2:3" x14ac:dyDescent="0.25">
      <c r="B300" s="2" t="s">
        <v>306</v>
      </c>
      <c r="C300" s="2" t="s">
        <v>317</v>
      </c>
    </row>
    <row r="301" spans="2:3" x14ac:dyDescent="0.25">
      <c r="B301" s="12" t="s">
        <v>306</v>
      </c>
      <c r="C301" s="12" t="s">
        <v>318</v>
      </c>
    </row>
    <row r="302" spans="2:3" x14ac:dyDescent="0.25">
      <c r="B302" s="2" t="s">
        <v>306</v>
      </c>
      <c r="C302" s="2" t="s">
        <v>319</v>
      </c>
    </row>
    <row r="303" spans="2:3" x14ac:dyDescent="0.25">
      <c r="B303" s="12" t="s">
        <v>306</v>
      </c>
      <c r="C303" s="12" t="s">
        <v>320</v>
      </c>
    </row>
    <row r="304" spans="2:3" x14ac:dyDescent="0.25">
      <c r="B304" s="2" t="s">
        <v>306</v>
      </c>
      <c r="C304" s="2" t="s">
        <v>321</v>
      </c>
    </row>
    <row r="305" spans="2:3" x14ac:dyDescent="0.25">
      <c r="B305" s="12" t="s">
        <v>306</v>
      </c>
      <c r="C305" s="12" t="s">
        <v>322</v>
      </c>
    </row>
    <row r="306" spans="2:3" x14ac:dyDescent="0.25">
      <c r="B306" s="2" t="s">
        <v>306</v>
      </c>
      <c r="C306" s="2" t="s">
        <v>323</v>
      </c>
    </row>
    <row r="307" spans="2:3" x14ac:dyDescent="0.25">
      <c r="B307" s="12" t="s">
        <v>306</v>
      </c>
      <c r="C307" s="12" t="s">
        <v>324</v>
      </c>
    </row>
    <row r="308" spans="2:3" x14ac:dyDescent="0.25">
      <c r="B308" s="2" t="s">
        <v>306</v>
      </c>
      <c r="C308" s="2" t="s">
        <v>325</v>
      </c>
    </row>
    <row r="309" spans="2:3" x14ac:dyDescent="0.25">
      <c r="B309" s="12" t="s">
        <v>306</v>
      </c>
      <c r="C309" s="12" t="s">
        <v>326</v>
      </c>
    </row>
    <row r="310" spans="2:3" x14ac:dyDescent="0.25">
      <c r="B310" s="2" t="s">
        <v>306</v>
      </c>
      <c r="C310" s="2" t="s">
        <v>327</v>
      </c>
    </row>
    <row r="311" spans="2:3" x14ac:dyDescent="0.25">
      <c r="B311" s="12" t="s">
        <v>306</v>
      </c>
      <c r="C311" s="12" t="s">
        <v>328</v>
      </c>
    </row>
    <row r="312" spans="2:3" x14ac:dyDescent="0.25">
      <c r="B312" s="2" t="s">
        <v>306</v>
      </c>
      <c r="C312" s="2" t="s">
        <v>329</v>
      </c>
    </row>
    <row r="313" spans="2:3" x14ac:dyDescent="0.25">
      <c r="B313" s="12" t="s">
        <v>306</v>
      </c>
      <c r="C313" s="12" t="s">
        <v>330</v>
      </c>
    </row>
    <row r="314" spans="2:3" x14ac:dyDescent="0.25">
      <c r="B314" s="2" t="s">
        <v>306</v>
      </c>
      <c r="C314" s="2" t="s">
        <v>331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558"/>
  <sheetViews>
    <sheetView zoomScale="85" zoomScaleNormal="85" workbookViewId="0">
      <pane xSplit="1" ySplit="6" topLeftCell="U7" activePane="bottomRight" state="frozen"/>
      <selection pane="topRight"/>
      <selection pane="bottomLeft"/>
      <selection pane="bottomRight" activeCell="B3" sqref="B3"/>
    </sheetView>
  </sheetViews>
  <sheetFormatPr baseColWidth="10" defaultColWidth="9.140625" defaultRowHeight="11.45" customHeight="1" x14ac:dyDescent="0.25"/>
  <cols>
    <col min="1" max="1" width="33.7109375" customWidth="1"/>
    <col min="2" max="24" width="19.85546875" customWidth="1"/>
    <col min="25" max="25" width="30.85546875" customWidth="1"/>
    <col min="26" max="26" width="27.42578125" customWidth="1"/>
    <col min="27" max="27" width="21.28515625" customWidth="1"/>
    <col min="28" max="28" width="14.7109375" bestFit="1" customWidth="1"/>
  </cols>
  <sheetData>
    <row r="1" spans="1:27" ht="15" x14ac:dyDescent="0.25">
      <c r="A1" s="4" t="s">
        <v>332</v>
      </c>
      <c r="B1" s="3" t="s">
        <v>331</v>
      </c>
      <c r="C1" s="3" t="s">
        <v>330</v>
      </c>
      <c r="D1" s="3" t="s">
        <v>329</v>
      </c>
      <c r="E1" s="3" t="s">
        <v>328</v>
      </c>
      <c r="F1" s="3" t="s">
        <v>327</v>
      </c>
      <c r="G1" s="3" t="s">
        <v>326</v>
      </c>
      <c r="H1" s="3" t="s">
        <v>325</v>
      </c>
      <c r="I1" s="3" t="s">
        <v>324</v>
      </c>
      <c r="J1" s="3" t="s">
        <v>323</v>
      </c>
      <c r="K1" s="3" t="s">
        <v>322</v>
      </c>
      <c r="L1" s="3" t="s">
        <v>321</v>
      </c>
      <c r="M1" s="3" t="s">
        <v>320</v>
      </c>
      <c r="N1" s="3" t="s">
        <v>319</v>
      </c>
      <c r="O1" s="3" t="s">
        <v>318</v>
      </c>
      <c r="P1" s="3" t="s">
        <v>317</v>
      </c>
      <c r="Q1" s="3" t="s">
        <v>316</v>
      </c>
      <c r="R1" s="3" t="s">
        <v>315</v>
      </c>
      <c r="S1" s="3" t="s">
        <v>314</v>
      </c>
      <c r="T1" s="3" t="s">
        <v>313</v>
      </c>
      <c r="U1" s="3" t="s">
        <v>312</v>
      </c>
      <c r="V1" s="3" t="s">
        <v>311</v>
      </c>
      <c r="W1" s="3" t="s">
        <v>310</v>
      </c>
      <c r="X1" s="3" t="s">
        <v>309</v>
      </c>
      <c r="Y1" s="3" t="s">
        <v>308</v>
      </c>
      <c r="Z1" s="3" t="s">
        <v>307</v>
      </c>
      <c r="AA1" s="17" t="s">
        <v>337</v>
      </c>
    </row>
    <row r="2" spans="1:27" ht="15" x14ac:dyDescent="0.25">
      <c r="A2" s="5" t="s">
        <v>333</v>
      </c>
      <c r="B2" s="7" t="s">
        <v>334</v>
      </c>
      <c r="C2" s="7" t="s">
        <v>334</v>
      </c>
      <c r="D2" s="7" t="s">
        <v>334</v>
      </c>
      <c r="E2" s="7" t="s">
        <v>334</v>
      </c>
      <c r="F2" s="7" t="s">
        <v>334</v>
      </c>
      <c r="G2" s="7" t="s">
        <v>334</v>
      </c>
      <c r="H2" s="7" t="s">
        <v>334</v>
      </c>
      <c r="I2" s="7" t="s">
        <v>334</v>
      </c>
      <c r="J2" s="7" t="s">
        <v>334</v>
      </c>
      <c r="K2" s="7" t="s">
        <v>334</v>
      </c>
      <c r="L2" s="7" t="s">
        <v>334</v>
      </c>
      <c r="M2" s="7" t="s">
        <v>334</v>
      </c>
      <c r="N2" s="7" t="s">
        <v>334</v>
      </c>
      <c r="O2" s="7" t="s">
        <v>334</v>
      </c>
      <c r="P2" s="7" t="s">
        <v>334</v>
      </c>
      <c r="Q2" s="7" t="s">
        <v>334</v>
      </c>
      <c r="R2" s="7" t="s">
        <v>334</v>
      </c>
      <c r="S2" s="7" t="s">
        <v>334</v>
      </c>
      <c r="T2" s="7" t="s">
        <v>334</v>
      </c>
      <c r="U2" s="7" t="s">
        <v>334</v>
      </c>
      <c r="V2" s="7" t="s">
        <v>334</v>
      </c>
      <c r="W2" s="7" t="s">
        <v>334</v>
      </c>
      <c r="X2" s="7" t="s">
        <v>334</v>
      </c>
      <c r="Y2" s="7" t="s">
        <v>334</v>
      </c>
      <c r="Z2" s="7" t="s">
        <v>334</v>
      </c>
    </row>
    <row r="3" spans="1:27" ht="15" x14ac:dyDescent="0.25">
      <c r="A3" s="6" t="s">
        <v>282</v>
      </c>
      <c r="B3" s="9">
        <v>3046907108</v>
      </c>
      <c r="C3" s="9">
        <v>4165400260</v>
      </c>
      <c r="D3" s="9">
        <v>4777386348</v>
      </c>
      <c r="E3" s="9">
        <v>5250533556</v>
      </c>
      <c r="F3" s="9">
        <v>5823204726</v>
      </c>
      <c r="G3" s="9">
        <v>6539371831</v>
      </c>
      <c r="H3" s="9">
        <v>7612913922</v>
      </c>
      <c r="I3" s="9">
        <v>8842130685</v>
      </c>
      <c r="J3" s="9">
        <v>9769583002</v>
      </c>
      <c r="K3" s="9">
        <v>10472777757</v>
      </c>
      <c r="L3" s="9">
        <v>9411349187</v>
      </c>
      <c r="M3" s="9">
        <v>10469309683</v>
      </c>
      <c r="N3" s="9">
        <v>11374518501</v>
      </c>
      <c r="O3" s="9">
        <v>11435977613</v>
      </c>
      <c r="P3" s="9">
        <v>11377102535</v>
      </c>
      <c r="Q3" s="9">
        <v>12949490873</v>
      </c>
      <c r="R3" s="9">
        <v>14751513554</v>
      </c>
      <c r="S3" s="9">
        <v>15929588475</v>
      </c>
      <c r="T3" s="9">
        <v>16561429508</v>
      </c>
      <c r="U3" s="9">
        <v>17056187056</v>
      </c>
      <c r="V3" s="9">
        <v>18216907498</v>
      </c>
      <c r="W3" s="9">
        <v>15412299612</v>
      </c>
      <c r="X3" s="9">
        <v>17036387655</v>
      </c>
      <c r="Y3" s="9">
        <v>22219164075</v>
      </c>
      <c r="Z3" s="9">
        <v>19982554283</v>
      </c>
      <c r="AA3" s="18">
        <f t="shared" ref="AA3:AA66" si="0">SUM(B3:Z3)</f>
        <v>290483989303</v>
      </c>
    </row>
    <row r="4" spans="1:27" ht="15" x14ac:dyDescent="0.25">
      <c r="A4" s="6" t="s">
        <v>99</v>
      </c>
      <c r="B4" s="8">
        <v>1568971824</v>
      </c>
      <c r="C4" s="8">
        <v>2216637493</v>
      </c>
      <c r="D4" s="8">
        <v>2503391082</v>
      </c>
      <c r="E4" s="8">
        <v>2868282224</v>
      </c>
      <c r="F4" s="8">
        <v>3165782347</v>
      </c>
      <c r="G4" s="8">
        <v>3685905954</v>
      </c>
      <c r="H4" s="8">
        <v>4400115066</v>
      </c>
      <c r="I4" s="8">
        <v>5282789812</v>
      </c>
      <c r="J4" s="8">
        <v>5665244927</v>
      </c>
      <c r="K4" s="8">
        <v>6035395110</v>
      </c>
      <c r="L4" s="8">
        <v>5910759499</v>
      </c>
      <c r="M4" s="8">
        <v>6767653171</v>
      </c>
      <c r="N4" s="8">
        <v>7551676992</v>
      </c>
      <c r="O4" s="8">
        <v>7704721400</v>
      </c>
      <c r="P4" s="8">
        <v>7794878848</v>
      </c>
      <c r="Q4" s="8">
        <v>9099030712</v>
      </c>
      <c r="R4" s="8">
        <v>10530070987</v>
      </c>
      <c r="S4" s="8">
        <v>11360338950</v>
      </c>
      <c r="T4" s="8">
        <v>12273300377</v>
      </c>
      <c r="U4" s="8">
        <v>12802171929</v>
      </c>
      <c r="V4" s="8">
        <v>13503761232</v>
      </c>
      <c r="W4" s="8">
        <v>11327988326</v>
      </c>
      <c r="X4" s="8">
        <v>12424701905</v>
      </c>
      <c r="Y4" s="8">
        <v>15943546813</v>
      </c>
      <c r="Z4" s="8">
        <v>13495783756</v>
      </c>
      <c r="AA4" s="18">
        <f t="shared" si="0"/>
        <v>195882900736</v>
      </c>
    </row>
    <row r="5" spans="1:27" ht="15" x14ac:dyDescent="0.25">
      <c r="A5" s="6" t="s">
        <v>101</v>
      </c>
      <c r="B5" s="8">
        <v>1405736464</v>
      </c>
      <c r="C5" s="8">
        <v>1980707883</v>
      </c>
      <c r="D5" s="8">
        <v>2290893769</v>
      </c>
      <c r="E5" s="8">
        <v>2569222267</v>
      </c>
      <c r="F5" s="8">
        <v>2953414957</v>
      </c>
      <c r="G5" s="8">
        <v>3442102638</v>
      </c>
      <c r="H5" s="8">
        <v>4141166210</v>
      </c>
      <c r="I5" s="8">
        <v>4994074482</v>
      </c>
      <c r="J5" s="8">
        <v>5278775836</v>
      </c>
      <c r="K5" s="8">
        <v>5619745459</v>
      </c>
      <c r="L5" s="8">
        <v>5605325082</v>
      </c>
      <c r="M5" s="8">
        <v>6415340741</v>
      </c>
      <c r="N5" s="8">
        <v>7151856214</v>
      </c>
      <c r="O5" s="8">
        <v>7326263497</v>
      </c>
      <c r="P5" s="8">
        <v>7376609304</v>
      </c>
      <c r="Q5" s="8">
        <v>8563984160</v>
      </c>
      <c r="R5" s="8">
        <v>9948896245</v>
      </c>
      <c r="S5" s="8">
        <v>10755292912</v>
      </c>
      <c r="T5" s="8">
        <v>11738976607</v>
      </c>
      <c r="U5" s="8">
        <v>12276783072</v>
      </c>
      <c r="V5" s="8">
        <v>12885772396</v>
      </c>
      <c r="W5" s="8">
        <v>10984033991</v>
      </c>
      <c r="X5" s="8">
        <v>12017095937</v>
      </c>
      <c r="Y5" s="8">
        <v>15338463532</v>
      </c>
      <c r="Z5" s="8">
        <v>12793153340</v>
      </c>
      <c r="AA5" s="18">
        <f t="shared" si="0"/>
        <v>185853686995</v>
      </c>
    </row>
    <row r="6" spans="1:27" ht="15" x14ac:dyDescent="0.25">
      <c r="A6" s="6" t="s">
        <v>102</v>
      </c>
      <c r="B6" s="9">
        <v>1641170644</v>
      </c>
      <c r="C6" s="9">
        <v>2184692377</v>
      </c>
      <c r="D6" s="9">
        <v>2486492579</v>
      </c>
      <c r="E6" s="9">
        <v>2681311289</v>
      </c>
      <c r="F6" s="9">
        <v>2869789769</v>
      </c>
      <c r="G6" s="9">
        <v>3097269193</v>
      </c>
      <c r="H6" s="9">
        <v>3471747712</v>
      </c>
      <c r="I6" s="9">
        <v>3848056203</v>
      </c>
      <c r="J6" s="9">
        <v>4490807166</v>
      </c>
      <c r="K6" s="9">
        <v>4853032298</v>
      </c>
      <c r="L6" s="9">
        <v>3806024105</v>
      </c>
      <c r="M6" s="9">
        <v>4053968942</v>
      </c>
      <c r="N6" s="9">
        <v>4222662287</v>
      </c>
      <c r="O6" s="9">
        <v>4109714116</v>
      </c>
      <c r="P6" s="9">
        <v>4000493231</v>
      </c>
      <c r="Q6" s="9">
        <v>4385506713</v>
      </c>
      <c r="R6" s="9">
        <v>4802617309</v>
      </c>
      <c r="S6" s="9">
        <v>5174295563</v>
      </c>
      <c r="T6" s="9">
        <v>4822452901</v>
      </c>
      <c r="U6" s="9">
        <v>4779403984</v>
      </c>
      <c r="V6" s="9">
        <v>5331135102</v>
      </c>
      <c r="W6" s="9">
        <v>4428265621</v>
      </c>
      <c r="X6" s="9">
        <v>5019291718</v>
      </c>
      <c r="Y6" s="9">
        <v>6880700543</v>
      </c>
      <c r="Z6" s="9">
        <v>7189400943</v>
      </c>
      <c r="AA6" s="18">
        <f t="shared" si="0"/>
        <v>104630302308</v>
      </c>
    </row>
    <row r="7" spans="1:27" ht="15" x14ac:dyDescent="0.25">
      <c r="A7" s="6" t="s">
        <v>100</v>
      </c>
      <c r="B7" s="9">
        <v>1477935284</v>
      </c>
      <c r="C7" s="9">
        <v>1948762767</v>
      </c>
      <c r="D7" s="9">
        <v>2273995266</v>
      </c>
      <c r="E7" s="9">
        <v>2382251332</v>
      </c>
      <c r="F7" s="9">
        <v>2657422379</v>
      </c>
      <c r="G7" s="9">
        <v>2853465877</v>
      </c>
      <c r="H7" s="9">
        <v>3212798856</v>
      </c>
      <c r="I7" s="9">
        <v>3559340873</v>
      </c>
      <c r="J7" s="9">
        <v>4104338075</v>
      </c>
      <c r="K7" s="9">
        <v>4437382647</v>
      </c>
      <c r="L7" s="9">
        <v>3500589688</v>
      </c>
      <c r="M7" s="9">
        <v>3701656512</v>
      </c>
      <c r="N7" s="9">
        <v>3822841509</v>
      </c>
      <c r="O7" s="9">
        <v>3731256213</v>
      </c>
      <c r="P7" s="9">
        <v>3582223687</v>
      </c>
      <c r="Q7" s="9">
        <v>3850460161</v>
      </c>
      <c r="R7" s="9">
        <v>4221442567</v>
      </c>
      <c r="S7" s="9">
        <v>4569249525</v>
      </c>
      <c r="T7" s="9">
        <v>4288129131</v>
      </c>
      <c r="U7" s="9">
        <v>4254015127</v>
      </c>
      <c r="V7" s="9">
        <v>4713146266</v>
      </c>
      <c r="W7" s="9">
        <v>4084311286</v>
      </c>
      <c r="X7" s="9">
        <v>4611685750</v>
      </c>
      <c r="Y7" s="9">
        <v>6275617262</v>
      </c>
      <c r="Z7" s="9">
        <v>6486770527</v>
      </c>
      <c r="AA7" s="18">
        <f t="shared" si="0"/>
        <v>94601088567</v>
      </c>
    </row>
    <row r="8" spans="1:27" ht="15" x14ac:dyDescent="0.25">
      <c r="A8" s="6" t="s">
        <v>70</v>
      </c>
      <c r="B8" s="8">
        <v>425608643</v>
      </c>
      <c r="C8" s="8">
        <v>579156470</v>
      </c>
      <c r="D8" s="8">
        <v>639034333</v>
      </c>
      <c r="E8" s="8">
        <v>730574787</v>
      </c>
      <c r="F8" s="8">
        <v>814180486</v>
      </c>
      <c r="G8" s="8">
        <v>987232500</v>
      </c>
      <c r="H8" s="8">
        <v>1500495618</v>
      </c>
      <c r="I8" s="8">
        <v>1711147034</v>
      </c>
      <c r="J8" s="8">
        <v>1963669930</v>
      </c>
      <c r="K8" s="8">
        <v>2165188799</v>
      </c>
      <c r="L8" s="8">
        <v>2199110831</v>
      </c>
      <c r="M8" s="8">
        <v>2490448079</v>
      </c>
      <c r="N8" s="8">
        <v>2609777573</v>
      </c>
      <c r="O8" s="8">
        <v>2519113824</v>
      </c>
      <c r="P8" s="8">
        <v>2382268038</v>
      </c>
      <c r="Q8" s="8">
        <v>2725151713</v>
      </c>
      <c r="R8" s="8">
        <v>3111488118</v>
      </c>
      <c r="S8" s="8">
        <v>3040465462</v>
      </c>
      <c r="T8" s="8">
        <v>3091323065</v>
      </c>
      <c r="U8" s="8">
        <v>2942240411</v>
      </c>
      <c r="V8" s="8">
        <v>2975590592</v>
      </c>
      <c r="W8" s="8">
        <v>2723095311</v>
      </c>
      <c r="X8" s="8">
        <v>2614362222</v>
      </c>
      <c r="Y8" s="8">
        <v>3552071725</v>
      </c>
      <c r="Z8" s="8">
        <v>3115131375</v>
      </c>
      <c r="AA8" s="18">
        <f t="shared" si="0"/>
        <v>53607926939</v>
      </c>
    </row>
    <row r="9" spans="1:27" ht="15" x14ac:dyDescent="0.25">
      <c r="A9" s="6" t="s">
        <v>41</v>
      </c>
      <c r="B9" s="9">
        <v>55992061</v>
      </c>
      <c r="C9" s="9">
        <v>83917553</v>
      </c>
      <c r="D9" s="9">
        <v>102213839</v>
      </c>
      <c r="E9" s="9">
        <v>137839183</v>
      </c>
      <c r="F9" s="9">
        <v>192802164</v>
      </c>
      <c r="G9" s="9">
        <v>266552842</v>
      </c>
      <c r="H9" s="9">
        <v>283880089</v>
      </c>
      <c r="I9" s="9">
        <v>366555307</v>
      </c>
      <c r="J9" s="9">
        <v>340393895</v>
      </c>
      <c r="K9" s="9">
        <v>400898736</v>
      </c>
      <c r="L9" s="9">
        <v>438669001</v>
      </c>
      <c r="M9" s="9">
        <v>528397663</v>
      </c>
      <c r="N9" s="9">
        <v>774885808</v>
      </c>
      <c r="O9" s="9">
        <v>936324221</v>
      </c>
      <c r="P9" s="9">
        <v>1057396999</v>
      </c>
      <c r="Q9" s="9">
        <v>1243248941</v>
      </c>
      <c r="R9" s="9">
        <v>1644278952</v>
      </c>
      <c r="S9" s="9">
        <v>1912752322</v>
      </c>
      <c r="T9" s="9">
        <v>2087509311</v>
      </c>
      <c r="U9" s="9">
        <v>2302305156</v>
      </c>
      <c r="V9" s="9">
        <v>2526269978</v>
      </c>
      <c r="W9" s="9">
        <v>2096639001</v>
      </c>
      <c r="X9" s="9">
        <v>2442051354</v>
      </c>
      <c r="Y9" s="9">
        <v>3410354428</v>
      </c>
      <c r="Z9" s="9">
        <v>2979948668</v>
      </c>
      <c r="AA9" s="18">
        <f t="shared" si="0"/>
        <v>28612077472</v>
      </c>
    </row>
    <row r="10" spans="1:27" ht="15" x14ac:dyDescent="0.25">
      <c r="A10" s="6" t="s">
        <v>263</v>
      </c>
      <c r="B10" s="8">
        <v>72500482</v>
      </c>
      <c r="C10" s="8">
        <v>98420529</v>
      </c>
      <c r="D10" s="8">
        <v>109725489</v>
      </c>
      <c r="E10" s="8">
        <v>158158631</v>
      </c>
      <c r="F10" s="8">
        <v>238976521</v>
      </c>
      <c r="G10" s="8">
        <v>360693298</v>
      </c>
      <c r="H10" s="8">
        <v>466922291</v>
      </c>
      <c r="I10" s="8">
        <v>597304522</v>
      </c>
      <c r="J10" s="8">
        <v>754832986</v>
      </c>
      <c r="K10" s="8">
        <v>744391896</v>
      </c>
      <c r="L10" s="8">
        <v>759983172</v>
      </c>
      <c r="M10" s="8">
        <v>914060143</v>
      </c>
      <c r="N10" s="8">
        <v>1078861182</v>
      </c>
      <c r="O10" s="8">
        <v>1172031472</v>
      </c>
      <c r="P10" s="8">
        <v>1200637478</v>
      </c>
      <c r="Q10" s="8">
        <v>1281923033</v>
      </c>
      <c r="R10" s="8">
        <v>1531247415</v>
      </c>
      <c r="S10" s="8">
        <v>1673043859</v>
      </c>
      <c r="T10" s="8">
        <v>2018350533</v>
      </c>
      <c r="U10" s="8">
        <v>2254100545</v>
      </c>
      <c r="V10" s="8">
        <v>2315824510</v>
      </c>
      <c r="W10" s="8">
        <v>1899030651</v>
      </c>
      <c r="X10" s="8">
        <v>2355717172</v>
      </c>
      <c r="Y10" s="8">
        <v>2528514048</v>
      </c>
      <c r="Z10" s="8">
        <v>1606902443</v>
      </c>
      <c r="AA10" s="18">
        <f t="shared" si="0"/>
        <v>28192154301</v>
      </c>
    </row>
    <row r="11" spans="1:27" ht="15" x14ac:dyDescent="0.25">
      <c r="A11" s="6" t="s">
        <v>167</v>
      </c>
      <c r="B11" s="8">
        <v>167313213</v>
      </c>
      <c r="C11" s="8">
        <v>262014068</v>
      </c>
      <c r="D11" s="8">
        <v>423035746</v>
      </c>
      <c r="E11" s="8">
        <v>478181235</v>
      </c>
      <c r="F11" s="8">
        <v>594290736</v>
      </c>
      <c r="G11" s="8">
        <v>601601296</v>
      </c>
      <c r="H11" s="8">
        <v>635015357</v>
      </c>
      <c r="I11" s="8">
        <v>803913256</v>
      </c>
      <c r="J11" s="8">
        <v>925722607</v>
      </c>
      <c r="K11" s="8">
        <v>890112534</v>
      </c>
      <c r="L11" s="8">
        <v>781055398</v>
      </c>
      <c r="M11" s="8">
        <v>897096382</v>
      </c>
      <c r="N11" s="8">
        <v>932425114</v>
      </c>
      <c r="O11" s="8">
        <v>993748365</v>
      </c>
      <c r="P11" s="8">
        <v>997523774</v>
      </c>
      <c r="Q11" s="8">
        <v>1168942171</v>
      </c>
      <c r="R11" s="8">
        <v>1199061913</v>
      </c>
      <c r="S11" s="8">
        <v>1474072663</v>
      </c>
      <c r="T11" s="8">
        <v>1602206402</v>
      </c>
      <c r="U11" s="8">
        <v>1663800392</v>
      </c>
      <c r="V11" s="8">
        <v>1652788067</v>
      </c>
      <c r="W11" s="8">
        <v>1217908936</v>
      </c>
      <c r="X11" s="8">
        <v>1658551060</v>
      </c>
      <c r="Y11" s="8">
        <v>1887272615</v>
      </c>
      <c r="Z11" s="8">
        <v>1403668712</v>
      </c>
      <c r="AA11" s="18">
        <f t="shared" si="0"/>
        <v>25311322012</v>
      </c>
    </row>
    <row r="12" spans="1:27" ht="15" x14ac:dyDescent="0.25">
      <c r="A12" s="6" t="s">
        <v>141</v>
      </c>
      <c r="B12" s="8">
        <v>461519402</v>
      </c>
      <c r="C12" s="8">
        <v>615504336</v>
      </c>
      <c r="D12" s="8">
        <v>707820385</v>
      </c>
      <c r="E12" s="8">
        <v>675689984</v>
      </c>
      <c r="F12" s="8">
        <v>737685797</v>
      </c>
      <c r="G12" s="8">
        <v>842309270</v>
      </c>
      <c r="H12" s="8">
        <v>908228136</v>
      </c>
      <c r="I12" s="8">
        <v>989531086</v>
      </c>
      <c r="J12" s="8">
        <v>1140183014</v>
      </c>
      <c r="K12" s="8">
        <v>1077433138</v>
      </c>
      <c r="L12" s="8">
        <v>888598015</v>
      </c>
      <c r="M12" s="8">
        <v>904929197</v>
      </c>
      <c r="N12" s="8">
        <v>949225414</v>
      </c>
      <c r="O12" s="8">
        <v>996624532</v>
      </c>
      <c r="P12" s="8">
        <v>873730213</v>
      </c>
      <c r="Q12" s="8">
        <v>950933662</v>
      </c>
      <c r="R12" s="8">
        <v>1051673920</v>
      </c>
      <c r="S12" s="8">
        <v>1074284718</v>
      </c>
      <c r="T12" s="8">
        <v>1076553785</v>
      </c>
      <c r="U12" s="8">
        <v>1101808362</v>
      </c>
      <c r="V12" s="8">
        <v>1233812949</v>
      </c>
      <c r="W12" s="8">
        <v>1001958062</v>
      </c>
      <c r="X12" s="8">
        <v>1150482831</v>
      </c>
      <c r="Y12" s="8">
        <v>1464366505</v>
      </c>
      <c r="Z12" s="8">
        <v>1591577149</v>
      </c>
      <c r="AA12" s="18">
        <f t="shared" si="0"/>
        <v>24466463862</v>
      </c>
    </row>
    <row r="13" spans="1:27" ht="15" x14ac:dyDescent="0.25">
      <c r="A13" s="6" t="s">
        <v>108</v>
      </c>
      <c r="B13" s="9">
        <v>303399355</v>
      </c>
      <c r="C13" s="9">
        <v>385488708</v>
      </c>
      <c r="D13" s="9">
        <v>428632802</v>
      </c>
      <c r="E13" s="9">
        <v>472090107</v>
      </c>
      <c r="F13" s="9">
        <v>513101086</v>
      </c>
      <c r="G13" s="9">
        <v>594569417</v>
      </c>
      <c r="H13" s="9">
        <v>708714436</v>
      </c>
      <c r="I13" s="9">
        <v>785979772</v>
      </c>
      <c r="J13" s="9">
        <v>939849131</v>
      </c>
      <c r="K13" s="9">
        <v>1335533757</v>
      </c>
      <c r="L13" s="9">
        <v>765417717</v>
      </c>
      <c r="M13" s="9">
        <v>841443688</v>
      </c>
      <c r="N13" s="9">
        <v>855648729</v>
      </c>
      <c r="O13" s="9">
        <v>753034515</v>
      </c>
      <c r="P13" s="9">
        <v>728831583</v>
      </c>
      <c r="Q13" s="9">
        <v>826271413</v>
      </c>
      <c r="R13" s="9">
        <v>959127417</v>
      </c>
      <c r="S13" s="9">
        <v>1060955679</v>
      </c>
      <c r="T13" s="9">
        <v>1038945940</v>
      </c>
      <c r="U13" s="9">
        <v>1052924992</v>
      </c>
      <c r="V13" s="9">
        <v>1242677380</v>
      </c>
      <c r="W13" s="9">
        <v>1040278083</v>
      </c>
      <c r="X13" s="9">
        <v>1196529516</v>
      </c>
      <c r="Y13" s="9">
        <v>1455530817</v>
      </c>
      <c r="Z13" s="9">
        <v>1297108779</v>
      </c>
      <c r="AA13" s="18">
        <f t="shared" si="0"/>
        <v>21582084819</v>
      </c>
    </row>
    <row r="14" spans="1:27" ht="15" x14ac:dyDescent="0.25">
      <c r="A14" s="6" t="s">
        <v>211</v>
      </c>
      <c r="B14" s="8">
        <v>287128941</v>
      </c>
      <c r="C14" s="8">
        <v>419150876</v>
      </c>
      <c r="D14" s="8">
        <v>482927469</v>
      </c>
      <c r="E14" s="8">
        <v>540816349</v>
      </c>
      <c r="F14" s="8">
        <v>632301031</v>
      </c>
      <c r="G14" s="8">
        <v>594574142</v>
      </c>
      <c r="H14" s="8">
        <v>619629739</v>
      </c>
      <c r="I14" s="8">
        <v>648993454</v>
      </c>
      <c r="J14" s="8">
        <v>742422940</v>
      </c>
      <c r="K14" s="8">
        <v>704139900</v>
      </c>
      <c r="L14" s="8">
        <v>679122190</v>
      </c>
      <c r="M14" s="8">
        <v>719926804</v>
      </c>
      <c r="N14" s="8">
        <v>762578675</v>
      </c>
      <c r="O14" s="8">
        <v>840293388</v>
      </c>
      <c r="P14" s="8">
        <v>879917154</v>
      </c>
      <c r="Q14" s="8">
        <v>950217799</v>
      </c>
      <c r="R14" s="8">
        <v>1012471631</v>
      </c>
      <c r="S14" s="8">
        <v>1078976242</v>
      </c>
      <c r="T14" s="8">
        <v>733468194</v>
      </c>
      <c r="U14" s="8">
        <v>535726975</v>
      </c>
      <c r="V14" s="8">
        <v>521031009</v>
      </c>
      <c r="W14" s="8">
        <v>609617546</v>
      </c>
      <c r="X14" s="8">
        <v>415429718</v>
      </c>
      <c r="Y14" s="8">
        <v>691919630</v>
      </c>
      <c r="Z14" s="8">
        <v>711193341</v>
      </c>
      <c r="AA14" s="18">
        <f t="shared" si="0"/>
        <v>16813975137</v>
      </c>
    </row>
    <row r="15" spans="1:27" ht="15" x14ac:dyDescent="0.25">
      <c r="A15" s="6" t="s">
        <v>81</v>
      </c>
      <c r="B15" s="9">
        <v>140969869</v>
      </c>
      <c r="C15" s="9">
        <v>198559939</v>
      </c>
      <c r="D15" s="9">
        <v>251532551</v>
      </c>
      <c r="E15" s="9">
        <v>242942483</v>
      </c>
      <c r="F15" s="9">
        <v>284244168</v>
      </c>
      <c r="G15" s="9">
        <v>352906302</v>
      </c>
      <c r="H15" s="9">
        <v>410569663</v>
      </c>
      <c r="I15" s="9">
        <v>491203572</v>
      </c>
      <c r="J15" s="9">
        <v>543984733</v>
      </c>
      <c r="K15" s="9">
        <v>565576928</v>
      </c>
      <c r="L15" s="9">
        <v>436424685</v>
      </c>
      <c r="M15" s="9">
        <v>478158547</v>
      </c>
      <c r="N15" s="9">
        <v>480136100</v>
      </c>
      <c r="O15" s="9">
        <v>421613476</v>
      </c>
      <c r="P15" s="9">
        <v>427308061</v>
      </c>
      <c r="Q15" s="9">
        <v>497735401</v>
      </c>
      <c r="R15" s="9">
        <v>551251671</v>
      </c>
      <c r="S15" s="9">
        <v>584788194</v>
      </c>
      <c r="T15" s="9">
        <v>645243596</v>
      </c>
      <c r="U15" s="9">
        <v>669978114</v>
      </c>
      <c r="V15" s="9">
        <v>729185270</v>
      </c>
      <c r="W15" s="9">
        <v>618838916</v>
      </c>
      <c r="X15" s="9">
        <v>825820312</v>
      </c>
      <c r="Y15" s="9">
        <v>1056720392</v>
      </c>
      <c r="Z15" s="9">
        <v>1093976953</v>
      </c>
      <c r="AA15" s="18">
        <f t="shared" si="0"/>
        <v>12999669896</v>
      </c>
    </row>
    <row r="16" spans="1:27" ht="15" x14ac:dyDescent="0.25">
      <c r="A16" s="6" t="s">
        <v>136</v>
      </c>
      <c r="B16" s="9">
        <v>95023528</v>
      </c>
      <c r="C16" s="9">
        <v>136956813</v>
      </c>
      <c r="D16" s="9">
        <v>148507633</v>
      </c>
      <c r="E16" s="9">
        <v>187066708</v>
      </c>
      <c r="F16" s="9">
        <v>212965030</v>
      </c>
      <c r="G16" s="9">
        <v>227076920</v>
      </c>
      <c r="H16" s="9">
        <v>349273030</v>
      </c>
      <c r="I16" s="9">
        <v>346015040</v>
      </c>
      <c r="J16" s="9">
        <v>325906619</v>
      </c>
      <c r="K16" s="9">
        <v>383713037</v>
      </c>
      <c r="L16" s="9">
        <v>448795616</v>
      </c>
      <c r="M16" s="9">
        <v>486455731</v>
      </c>
      <c r="N16" s="9">
        <v>508085167</v>
      </c>
      <c r="O16" s="9">
        <v>467172288</v>
      </c>
      <c r="P16" s="9">
        <v>450740349</v>
      </c>
      <c r="Q16" s="9">
        <v>509474181</v>
      </c>
      <c r="R16" s="9">
        <v>638354931</v>
      </c>
      <c r="S16" s="9">
        <v>700912409</v>
      </c>
      <c r="T16" s="9">
        <v>742579033</v>
      </c>
      <c r="U16" s="9">
        <v>702843892</v>
      </c>
      <c r="V16" s="9">
        <v>702347377</v>
      </c>
      <c r="W16" s="9">
        <v>477983100</v>
      </c>
      <c r="X16" s="9">
        <v>479005561</v>
      </c>
      <c r="Y16" s="9">
        <v>619905696</v>
      </c>
      <c r="Z16" s="9">
        <v>550597757</v>
      </c>
      <c r="AA16" s="18">
        <f t="shared" si="0"/>
        <v>10897757446</v>
      </c>
    </row>
    <row r="17" spans="1:27" ht="15" x14ac:dyDescent="0.25">
      <c r="A17" s="6" t="s">
        <v>194</v>
      </c>
      <c r="B17" s="9">
        <v>94591723</v>
      </c>
      <c r="C17" s="9">
        <v>110345978</v>
      </c>
      <c r="D17" s="9">
        <v>139431793</v>
      </c>
      <c r="E17" s="9">
        <v>139736549</v>
      </c>
      <c r="F17" s="9">
        <v>159732775</v>
      </c>
      <c r="G17" s="9">
        <v>135789833</v>
      </c>
      <c r="H17" s="9">
        <v>157427144</v>
      </c>
      <c r="I17" s="9">
        <v>186092877</v>
      </c>
      <c r="J17" s="9">
        <v>228402776</v>
      </c>
      <c r="K17" s="9">
        <v>247227875</v>
      </c>
      <c r="L17" s="9">
        <v>230200302</v>
      </c>
      <c r="M17" s="9">
        <v>243297338</v>
      </c>
      <c r="N17" s="9">
        <v>319380858</v>
      </c>
      <c r="O17" s="9">
        <v>323490035</v>
      </c>
      <c r="P17" s="9">
        <v>306066869</v>
      </c>
      <c r="Q17" s="9">
        <v>304049079</v>
      </c>
      <c r="R17" s="9">
        <v>336888315</v>
      </c>
      <c r="S17" s="9">
        <v>438725820</v>
      </c>
      <c r="T17" s="9">
        <v>406585337</v>
      </c>
      <c r="U17" s="9">
        <v>487370425</v>
      </c>
      <c r="V17" s="9">
        <v>541358844</v>
      </c>
      <c r="W17" s="9">
        <v>422689196</v>
      </c>
      <c r="X17" s="9">
        <v>529521959</v>
      </c>
      <c r="Y17" s="9">
        <v>835633101</v>
      </c>
      <c r="Z17" s="9">
        <v>943303529</v>
      </c>
      <c r="AA17" s="18">
        <f t="shared" si="0"/>
        <v>8267340330</v>
      </c>
    </row>
    <row r="18" spans="1:27" ht="15" x14ac:dyDescent="0.25">
      <c r="A18" s="6" t="s">
        <v>42</v>
      </c>
      <c r="B18" s="8">
        <v>163375827</v>
      </c>
      <c r="C18" s="8">
        <v>187929924</v>
      </c>
      <c r="D18" s="8">
        <v>215469024</v>
      </c>
      <c r="E18" s="8">
        <v>267704665</v>
      </c>
      <c r="F18" s="8">
        <v>286497365</v>
      </c>
      <c r="G18" s="8">
        <v>280085583</v>
      </c>
      <c r="H18" s="8">
        <v>335082132</v>
      </c>
      <c r="I18" s="8">
        <v>380837548</v>
      </c>
      <c r="J18" s="8">
        <v>438750394</v>
      </c>
      <c r="K18" s="8">
        <v>445778183</v>
      </c>
      <c r="L18" s="8">
        <v>355733284</v>
      </c>
      <c r="M18" s="8">
        <v>334443576</v>
      </c>
      <c r="N18" s="8">
        <v>332820182</v>
      </c>
      <c r="O18" s="8">
        <v>294358219</v>
      </c>
      <c r="P18" s="8">
        <v>254377599</v>
      </c>
      <c r="Q18" s="8">
        <v>220376834</v>
      </c>
      <c r="R18" s="8">
        <v>215153282</v>
      </c>
      <c r="S18" s="8">
        <v>235903466</v>
      </c>
      <c r="T18" s="8">
        <v>291783228</v>
      </c>
      <c r="U18" s="8">
        <v>324357476</v>
      </c>
      <c r="V18" s="8">
        <v>366624442</v>
      </c>
      <c r="W18" s="8">
        <v>326655830</v>
      </c>
      <c r="X18" s="8">
        <v>414227115</v>
      </c>
      <c r="Y18" s="8">
        <v>637482287</v>
      </c>
      <c r="Z18" s="8">
        <v>600224873</v>
      </c>
      <c r="AA18" s="18">
        <f t="shared" si="0"/>
        <v>8206032338</v>
      </c>
    </row>
    <row r="19" spans="1:27" ht="15" x14ac:dyDescent="0.25">
      <c r="A19" s="6" t="s">
        <v>206</v>
      </c>
      <c r="B19" s="9">
        <v>35307530</v>
      </c>
      <c r="C19" s="9">
        <v>48062726</v>
      </c>
      <c r="D19" s="9">
        <v>62193468</v>
      </c>
      <c r="E19" s="9">
        <v>59098689</v>
      </c>
      <c r="F19" s="9">
        <v>70511086</v>
      </c>
      <c r="G19" s="9">
        <v>83808180</v>
      </c>
      <c r="H19" s="9">
        <v>96104353</v>
      </c>
      <c r="I19" s="9">
        <v>117523503</v>
      </c>
      <c r="J19" s="9">
        <v>128682716</v>
      </c>
      <c r="K19" s="9">
        <v>128619109</v>
      </c>
      <c r="L19" s="9">
        <v>129222355</v>
      </c>
      <c r="M19" s="9">
        <v>141434100</v>
      </c>
      <c r="N19" s="9">
        <v>172261244</v>
      </c>
      <c r="O19" s="9">
        <v>190928300</v>
      </c>
      <c r="P19" s="9">
        <v>213553623</v>
      </c>
      <c r="Q19" s="9">
        <v>367274584</v>
      </c>
      <c r="R19" s="9">
        <v>469855444</v>
      </c>
      <c r="S19" s="9">
        <v>496656517</v>
      </c>
      <c r="T19" s="9">
        <v>561534488</v>
      </c>
      <c r="U19" s="9">
        <v>552981673</v>
      </c>
      <c r="V19" s="9">
        <v>572627252</v>
      </c>
      <c r="W19" s="9">
        <v>459215624</v>
      </c>
      <c r="X19" s="9">
        <v>531405135</v>
      </c>
      <c r="Y19" s="9">
        <v>839797235</v>
      </c>
      <c r="Z19" s="9">
        <v>748875836</v>
      </c>
      <c r="AA19" s="18">
        <f t="shared" si="0"/>
        <v>7277534770</v>
      </c>
    </row>
    <row r="20" spans="1:27" ht="15" x14ac:dyDescent="0.25">
      <c r="A20" s="6" t="s">
        <v>147</v>
      </c>
      <c r="B20" s="8">
        <v>12989401</v>
      </c>
      <c r="C20" s="8">
        <v>8795685</v>
      </c>
      <c r="D20" s="8">
        <v>9242532</v>
      </c>
      <c r="E20" s="8">
        <v>15239225</v>
      </c>
      <c r="F20" s="8">
        <v>16189087</v>
      </c>
      <c r="G20" s="8">
        <v>26319582</v>
      </c>
      <c r="H20" s="8">
        <v>32139629</v>
      </c>
      <c r="I20" s="8">
        <v>70380752</v>
      </c>
      <c r="J20" s="8">
        <v>82787224</v>
      </c>
      <c r="K20" s="8">
        <v>99201134</v>
      </c>
      <c r="L20" s="8">
        <v>93639947</v>
      </c>
      <c r="M20" s="8">
        <v>78122898</v>
      </c>
      <c r="N20" s="8">
        <v>113999242</v>
      </c>
      <c r="O20" s="8">
        <v>149351438</v>
      </c>
      <c r="P20" s="8">
        <v>193697077</v>
      </c>
      <c r="Q20" s="8">
        <v>256848839</v>
      </c>
      <c r="R20" s="8">
        <v>347154836</v>
      </c>
      <c r="S20" s="8">
        <v>482147950</v>
      </c>
      <c r="T20" s="8">
        <v>572869233</v>
      </c>
      <c r="U20" s="8">
        <v>635600124</v>
      </c>
      <c r="V20" s="8">
        <v>674470852</v>
      </c>
      <c r="W20" s="8">
        <v>466317384</v>
      </c>
      <c r="X20" s="8">
        <v>417357683</v>
      </c>
      <c r="Y20" s="8">
        <v>767334123</v>
      </c>
      <c r="Z20" s="8">
        <v>837236481</v>
      </c>
      <c r="AA20" s="18">
        <f t="shared" si="0"/>
        <v>6459432358</v>
      </c>
    </row>
    <row r="21" spans="1:27" ht="15" x14ac:dyDescent="0.25">
      <c r="A21" s="6" t="s">
        <v>279</v>
      </c>
      <c r="B21" s="8">
        <v>33517814</v>
      </c>
      <c r="C21" s="8">
        <v>56066501</v>
      </c>
      <c r="D21" s="8">
        <v>70925653</v>
      </c>
      <c r="E21" s="8">
        <v>68683553</v>
      </c>
      <c r="F21" s="8">
        <v>44080984</v>
      </c>
      <c r="G21" s="8">
        <v>63361804</v>
      </c>
      <c r="H21" s="8">
        <v>66943523</v>
      </c>
      <c r="I21" s="8">
        <v>86560244</v>
      </c>
      <c r="J21" s="8">
        <v>99282156</v>
      </c>
      <c r="K21" s="8">
        <v>151758038</v>
      </c>
      <c r="L21" s="8">
        <v>187516280</v>
      </c>
      <c r="M21" s="8">
        <v>231639788</v>
      </c>
      <c r="N21" s="8">
        <v>272617333</v>
      </c>
      <c r="O21" s="8">
        <v>294001121</v>
      </c>
      <c r="P21" s="8">
        <v>335556335</v>
      </c>
      <c r="Q21" s="8">
        <v>452136234</v>
      </c>
      <c r="R21" s="8">
        <v>391611649</v>
      </c>
      <c r="S21" s="8">
        <v>325299985</v>
      </c>
      <c r="T21" s="8">
        <v>318018009</v>
      </c>
      <c r="U21" s="8">
        <v>348929384</v>
      </c>
      <c r="V21" s="8">
        <v>337821506</v>
      </c>
      <c r="W21" s="8">
        <v>235622355</v>
      </c>
      <c r="X21" s="8">
        <v>226422688</v>
      </c>
      <c r="Y21" s="8">
        <v>341441559</v>
      </c>
      <c r="Z21" s="8">
        <v>491447448</v>
      </c>
      <c r="AA21" s="18">
        <f t="shared" si="0"/>
        <v>5531261944</v>
      </c>
    </row>
    <row r="22" spans="1:27" ht="15" x14ac:dyDescent="0.25">
      <c r="A22" s="6" t="s">
        <v>110</v>
      </c>
      <c r="B22" s="9">
        <v>135276556</v>
      </c>
      <c r="C22" s="9">
        <v>170974683</v>
      </c>
      <c r="D22" s="9">
        <v>163906634</v>
      </c>
      <c r="E22" s="9">
        <v>132364275</v>
      </c>
      <c r="F22" s="9">
        <v>136342772</v>
      </c>
      <c r="G22" s="9">
        <v>137256764</v>
      </c>
      <c r="H22" s="9">
        <v>130282634</v>
      </c>
      <c r="I22" s="9">
        <v>129864179</v>
      </c>
      <c r="J22" s="9">
        <v>150947811</v>
      </c>
      <c r="K22" s="9">
        <v>195881792</v>
      </c>
      <c r="L22" s="9">
        <v>108578524</v>
      </c>
      <c r="M22" s="9">
        <v>117575952</v>
      </c>
      <c r="N22" s="9">
        <v>139554828</v>
      </c>
      <c r="O22" s="9">
        <v>139325085</v>
      </c>
      <c r="P22" s="9">
        <v>153526741</v>
      </c>
      <c r="Q22" s="9">
        <v>204375547</v>
      </c>
      <c r="R22" s="9">
        <v>219909629</v>
      </c>
      <c r="S22" s="9">
        <v>240216715</v>
      </c>
      <c r="T22" s="9">
        <v>254038318</v>
      </c>
      <c r="U22" s="9">
        <v>243155115</v>
      </c>
      <c r="V22" s="9">
        <v>290894536</v>
      </c>
      <c r="W22" s="9">
        <v>233901567</v>
      </c>
      <c r="X22" s="9">
        <v>68239585</v>
      </c>
      <c r="Y22" s="9">
        <v>61182019</v>
      </c>
      <c r="Z22" s="9">
        <v>56553326</v>
      </c>
      <c r="AA22" s="18">
        <f t="shared" si="0"/>
        <v>4014125587</v>
      </c>
    </row>
    <row r="23" spans="1:27" ht="15" x14ac:dyDescent="0.25">
      <c r="A23" s="6" t="s">
        <v>174</v>
      </c>
      <c r="B23" s="9">
        <v>7223913</v>
      </c>
      <c r="C23" s="9">
        <v>18281684</v>
      </c>
      <c r="D23" s="9">
        <v>29786896</v>
      </c>
      <c r="E23" s="9">
        <v>21649900</v>
      </c>
      <c r="F23" s="9">
        <v>21619110</v>
      </c>
      <c r="G23" s="9">
        <v>35272901</v>
      </c>
      <c r="H23" s="9">
        <v>15758676</v>
      </c>
      <c r="I23" s="9">
        <v>33791927</v>
      </c>
      <c r="J23" s="9">
        <v>33195445</v>
      </c>
      <c r="K23" s="9">
        <v>36714500</v>
      </c>
      <c r="L23" s="9">
        <v>31911465</v>
      </c>
      <c r="M23" s="9">
        <v>35716165</v>
      </c>
      <c r="N23" s="9">
        <v>30897905</v>
      </c>
      <c r="O23" s="9">
        <v>24790606</v>
      </c>
      <c r="P23" s="9">
        <v>29143700</v>
      </c>
      <c r="Q23" s="9">
        <v>38056810</v>
      </c>
      <c r="R23" s="9">
        <v>58870818</v>
      </c>
      <c r="S23" s="9">
        <v>78917330</v>
      </c>
      <c r="T23" s="9">
        <v>154811138</v>
      </c>
      <c r="U23" s="9">
        <v>290580516</v>
      </c>
      <c r="V23" s="9">
        <v>530993691</v>
      </c>
      <c r="W23" s="9">
        <v>522266954</v>
      </c>
      <c r="X23" s="9">
        <v>439913562</v>
      </c>
      <c r="Y23" s="9">
        <v>636071809</v>
      </c>
      <c r="Z23" s="9">
        <v>455466004</v>
      </c>
      <c r="AA23" s="18">
        <f t="shared" si="0"/>
        <v>3611703425</v>
      </c>
    </row>
    <row r="24" spans="1:27" ht="15" x14ac:dyDescent="0.25">
      <c r="A24" s="6" t="s">
        <v>83</v>
      </c>
      <c r="B24" s="9">
        <v>13764203</v>
      </c>
      <c r="C24" s="9">
        <v>46046583</v>
      </c>
      <c r="D24" s="9">
        <v>45558070</v>
      </c>
      <c r="E24" s="9">
        <v>163434604</v>
      </c>
      <c r="F24" s="9">
        <v>71974249</v>
      </c>
      <c r="G24" s="9">
        <v>78987766</v>
      </c>
      <c r="H24" s="9">
        <v>92449487</v>
      </c>
      <c r="I24" s="9">
        <v>121103374</v>
      </c>
      <c r="J24" s="9">
        <v>128507094</v>
      </c>
      <c r="K24" s="9">
        <v>115786179</v>
      </c>
      <c r="L24" s="9">
        <v>105729422</v>
      </c>
      <c r="M24" s="9">
        <v>128510545</v>
      </c>
      <c r="N24" s="9">
        <v>128489773</v>
      </c>
      <c r="O24" s="9">
        <v>88303462</v>
      </c>
      <c r="P24" s="9">
        <v>92322817</v>
      </c>
      <c r="Q24" s="9">
        <v>121314912</v>
      </c>
      <c r="R24" s="9">
        <v>128216066</v>
      </c>
      <c r="S24" s="9">
        <v>128210359</v>
      </c>
      <c r="T24" s="9">
        <v>128635349</v>
      </c>
      <c r="U24" s="9">
        <v>130029206</v>
      </c>
      <c r="V24" s="9">
        <v>131767561</v>
      </c>
      <c r="W24" s="9">
        <v>100010467</v>
      </c>
      <c r="X24" s="9">
        <v>128954808</v>
      </c>
      <c r="Y24" s="9">
        <v>183519489</v>
      </c>
      <c r="Z24" s="9">
        <v>187942968</v>
      </c>
      <c r="AA24" s="18">
        <f t="shared" si="0"/>
        <v>2789568813</v>
      </c>
    </row>
    <row r="25" spans="1:27" ht="15" x14ac:dyDescent="0.25">
      <c r="A25" s="6" t="s">
        <v>260</v>
      </c>
      <c r="B25" s="9">
        <v>24429645</v>
      </c>
      <c r="C25" s="9">
        <v>36834196</v>
      </c>
      <c r="D25" s="9">
        <v>37996998</v>
      </c>
      <c r="E25" s="9">
        <v>49959660</v>
      </c>
      <c r="F25" s="9">
        <v>55591424</v>
      </c>
      <c r="G25" s="9">
        <v>77264919</v>
      </c>
      <c r="H25" s="9">
        <v>88696975</v>
      </c>
      <c r="I25" s="9">
        <v>92815752</v>
      </c>
      <c r="J25" s="9">
        <v>93752830</v>
      </c>
      <c r="K25" s="9">
        <v>92959503</v>
      </c>
      <c r="L25" s="9">
        <v>81619532</v>
      </c>
      <c r="M25" s="9">
        <v>106500748</v>
      </c>
      <c r="N25" s="9">
        <v>103495166</v>
      </c>
      <c r="O25" s="9">
        <v>90964726</v>
      </c>
      <c r="P25" s="9">
        <v>87422014</v>
      </c>
      <c r="Q25" s="9">
        <v>102878017</v>
      </c>
      <c r="R25" s="9">
        <v>101434060</v>
      </c>
      <c r="S25" s="9">
        <v>89749332</v>
      </c>
      <c r="T25" s="9">
        <v>102312871</v>
      </c>
      <c r="U25" s="9">
        <v>100710198</v>
      </c>
      <c r="V25" s="9">
        <v>79344026</v>
      </c>
      <c r="W25" s="9">
        <v>76114044</v>
      </c>
      <c r="X25" s="9">
        <v>79337085</v>
      </c>
      <c r="Y25" s="9">
        <v>85666790</v>
      </c>
      <c r="Z25" s="9">
        <v>71980113</v>
      </c>
      <c r="AA25" s="18">
        <f t="shared" si="0"/>
        <v>2009830624</v>
      </c>
    </row>
    <row r="26" spans="1:27" ht="15" x14ac:dyDescent="0.25">
      <c r="A26" s="6" t="s">
        <v>186</v>
      </c>
      <c r="B26" s="9">
        <v>19056070</v>
      </c>
      <c r="C26" s="9">
        <v>28664451</v>
      </c>
      <c r="D26" s="9">
        <v>30237641</v>
      </c>
      <c r="E26" s="9">
        <v>27684053</v>
      </c>
      <c r="F26" s="9">
        <v>30877052</v>
      </c>
      <c r="G26" s="9">
        <v>30388961</v>
      </c>
      <c r="H26" s="9">
        <v>38940176</v>
      </c>
      <c r="I26" s="9">
        <v>59498686</v>
      </c>
      <c r="J26" s="9">
        <v>49391385</v>
      </c>
      <c r="K26" s="9">
        <v>51560636</v>
      </c>
      <c r="L26" s="9">
        <v>40020496</v>
      </c>
      <c r="M26" s="9">
        <v>52946290</v>
      </c>
      <c r="N26" s="9">
        <v>52637020</v>
      </c>
      <c r="O26" s="9">
        <v>52539040</v>
      </c>
      <c r="P26" s="9">
        <v>57830144</v>
      </c>
      <c r="Q26" s="9">
        <v>56460835</v>
      </c>
      <c r="R26" s="9">
        <v>70781952</v>
      </c>
      <c r="S26" s="9">
        <v>72593617</v>
      </c>
      <c r="T26" s="9">
        <v>88170862</v>
      </c>
      <c r="U26" s="9">
        <v>94128155</v>
      </c>
      <c r="V26" s="9">
        <v>91867193</v>
      </c>
      <c r="W26" s="9">
        <v>266099811</v>
      </c>
      <c r="X26" s="9">
        <v>289121546</v>
      </c>
      <c r="Y26" s="9">
        <v>92259940</v>
      </c>
      <c r="Z26" s="9">
        <v>44308988</v>
      </c>
      <c r="AA26" s="18">
        <f t="shared" si="0"/>
        <v>1788065000</v>
      </c>
    </row>
    <row r="27" spans="1:27" ht="15" x14ac:dyDescent="0.25">
      <c r="A27" s="6" t="s">
        <v>133</v>
      </c>
      <c r="B27" s="8">
        <v>45240606</v>
      </c>
      <c r="C27" s="8">
        <v>60763720</v>
      </c>
      <c r="D27" s="8">
        <v>59840072</v>
      </c>
      <c r="E27" s="8">
        <v>52049027</v>
      </c>
      <c r="F27" s="8">
        <v>50785946</v>
      </c>
      <c r="G27" s="8">
        <v>79443474</v>
      </c>
      <c r="H27" s="8">
        <v>41338532</v>
      </c>
      <c r="I27" s="8">
        <v>61926489</v>
      </c>
      <c r="J27" s="8">
        <v>55046572</v>
      </c>
      <c r="K27" s="8">
        <v>56480077</v>
      </c>
      <c r="L27" s="8">
        <v>59161152</v>
      </c>
      <c r="M27" s="8">
        <v>68831876</v>
      </c>
      <c r="N27" s="8">
        <v>104577566</v>
      </c>
      <c r="O27" s="8">
        <v>97955591</v>
      </c>
      <c r="P27" s="8">
        <v>76523191</v>
      </c>
      <c r="Q27" s="8">
        <v>61794692</v>
      </c>
      <c r="R27" s="8">
        <v>64645335</v>
      </c>
      <c r="S27" s="8">
        <v>71361326</v>
      </c>
      <c r="T27" s="8">
        <v>77765153</v>
      </c>
      <c r="U27" s="8">
        <v>71917555</v>
      </c>
      <c r="V27" s="8">
        <v>71622284</v>
      </c>
      <c r="W27" s="8">
        <v>56452094</v>
      </c>
      <c r="X27" s="8">
        <v>64016526</v>
      </c>
      <c r="Y27" s="8">
        <v>72873422</v>
      </c>
      <c r="Z27" s="8">
        <v>64911803</v>
      </c>
      <c r="AA27" s="18">
        <f t="shared" si="0"/>
        <v>1647324081</v>
      </c>
    </row>
    <row r="28" spans="1:27" ht="15" x14ac:dyDescent="0.25">
      <c r="A28" s="6" t="s">
        <v>255</v>
      </c>
      <c r="B28" s="8">
        <v>42289867</v>
      </c>
      <c r="C28" s="8">
        <v>60037013</v>
      </c>
      <c r="D28" s="8">
        <v>54973541</v>
      </c>
      <c r="E28" s="8">
        <v>70490293</v>
      </c>
      <c r="F28" s="8">
        <v>65480486</v>
      </c>
      <c r="G28" s="8">
        <v>61601329</v>
      </c>
      <c r="H28" s="8">
        <v>46636275</v>
      </c>
      <c r="I28" s="8">
        <v>53514725</v>
      </c>
      <c r="J28" s="8">
        <v>47901848</v>
      </c>
      <c r="K28" s="8">
        <v>106442332</v>
      </c>
      <c r="L28" s="8">
        <v>122223653</v>
      </c>
      <c r="M28" s="8">
        <v>146609248</v>
      </c>
      <c r="N28" s="8">
        <v>128861170</v>
      </c>
      <c r="O28" s="8">
        <v>86061520</v>
      </c>
      <c r="P28" s="8">
        <v>78370282</v>
      </c>
      <c r="Q28" s="8">
        <v>66680833</v>
      </c>
      <c r="R28" s="8">
        <v>36919778</v>
      </c>
      <c r="S28" s="8">
        <v>33522068</v>
      </c>
      <c r="T28" s="8">
        <v>27962259</v>
      </c>
      <c r="U28" s="8">
        <v>27491259</v>
      </c>
      <c r="V28" s="8">
        <v>29485531</v>
      </c>
      <c r="W28" s="8">
        <v>37984415</v>
      </c>
      <c r="X28" s="8">
        <v>37531276</v>
      </c>
      <c r="Y28" s="8">
        <v>28717665</v>
      </c>
      <c r="Z28" s="8">
        <v>29514849</v>
      </c>
      <c r="AA28" s="18">
        <f t="shared" si="0"/>
        <v>1527303515</v>
      </c>
    </row>
    <row r="29" spans="1:27" ht="15" x14ac:dyDescent="0.25">
      <c r="A29" s="6" t="s">
        <v>93</v>
      </c>
      <c r="B29" s="9">
        <v>2429783</v>
      </c>
      <c r="C29" s="9">
        <v>5074445</v>
      </c>
      <c r="D29" s="9">
        <v>3215051</v>
      </c>
      <c r="E29" s="9">
        <v>3102976</v>
      </c>
      <c r="F29" s="9">
        <v>3037906</v>
      </c>
      <c r="G29" s="9">
        <v>2772628</v>
      </c>
      <c r="H29" s="9">
        <v>4271451</v>
      </c>
      <c r="I29" s="9">
        <v>7839155</v>
      </c>
      <c r="J29" s="9">
        <v>27301290</v>
      </c>
      <c r="K29" s="9">
        <v>56031335</v>
      </c>
      <c r="L29" s="9">
        <v>63662679</v>
      </c>
      <c r="M29" s="9">
        <v>60390739</v>
      </c>
      <c r="N29" s="9">
        <v>77531487</v>
      </c>
      <c r="O29" s="9">
        <v>69970411</v>
      </c>
      <c r="P29" s="9">
        <v>53535496</v>
      </c>
      <c r="Q29" s="9">
        <v>64289673</v>
      </c>
      <c r="R29" s="9">
        <v>79941480</v>
      </c>
      <c r="S29" s="9">
        <v>97103788</v>
      </c>
      <c r="T29" s="9">
        <v>113789086</v>
      </c>
      <c r="U29" s="9">
        <v>115165150</v>
      </c>
      <c r="V29" s="9">
        <v>135538161</v>
      </c>
      <c r="W29" s="9">
        <v>84450882</v>
      </c>
      <c r="X29" s="9">
        <v>108333892</v>
      </c>
      <c r="Y29" s="9">
        <v>93235482</v>
      </c>
      <c r="Z29" s="9">
        <v>90839593</v>
      </c>
      <c r="AA29" s="18">
        <f t="shared" si="0"/>
        <v>1422854019</v>
      </c>
    </row>
    <row r="30" spans="1:27" ht="15" x14ac:dyDescent="0.25">
      <c r="A30" s="6" t="s">
        <v>127</v>
      </c>
      <c r="B30" s="8">
        <v>84091607</v>
      </c>
      <c r="C30" s="8">
        <v>112188121</v>
      </c>
      <c r="D30" s="8">
        <v>109938368</v>
      </c>
      <c r="E30" s="8">
        <v>116793919</v>
      </c>
      <c r="F30" s="8">
        <v>100455850</v>
      </c>
      <c r="G30" s="8">
        <v>68276955</v>
      </c>
      <c r="H30" s="8">
        <v>73335692</v>
      </c>
      <c r="I30" s="8">
        <v>153535279</v>
      </c>
      <c r="J30" s="8">
        <v>116608316</v>
      </c>
      <c r="K30" s="8">
        <v>51547150</v>
      </c>
      <c r="L30" s="8">
        <v>18256204</v>
      </c>
      <c r="M30" s="8">
        <v>15029640</v>
      </c>
      <c r="N30" s="8">
        <v>16751605</v>
      </c>
      <c r="O30" s="8">
        <v>18912062</v>
      </c>
      <c r="P30" s="8">
        <v>15543300</v>
      </c>
      <c r="Q30" s="8">
        <v>13142774</v>
      </c>
      <c r="R30" s="8">
        <v>10026988</v>
      </c>
      <c r="S30" s="8">
        <v>9451233</v>
      </c>
      <c r="T30" s="8">
        <v>10594566</v>
      </c>
      <c r="U30" s="8">
        <v>8312044</v>
      </c>
      <c r="V30" s="8">
        <v>5757308</v>
      </c>
      <c r="W30" s="8">
        <v>5448202</v>
      </c>
      <c r="X30" s="8">
        <v>8311872</v>
      </c>
      <c r="Y30" s="8">
        <v>9896473</v>
      </c>
      <c r="Z30" s="8">
        <v>6449354</v>
      </c>
      <c r="AA30" s="18">
        <f t="shared" si="0"/>
        <v>1158654882</v>
      </c>
    </row>
    <row r="31" spans="1:27" ht="15" x14ac:dyDescent="0.25">
      <c r="A31" s="6" t="s">
        <v>207</v>
      </c>
      <c r="B31" s="8">
        <v>3440221</v>
      </c>
      <c r="C31" s="8">
        <v>5329502</v>
      </c>
      <c r="D31" s="8">
        <v>7422846</v>
      </c>
      <c r="E31" s="8">
        <v>6745502</v>
      </c>
      <c r="F31" s="8">
        <v>6744197</v>
      </c>
      <c r="G31" s="8">
        <v>4829933</v>
      </c>
      <c r="H31" s="8">
        <v>3802863</v>
      </c>
      <c r="I31" s="8">
        <v>6344690</v>
      </c>
      <c r="J31" s="8">
        <v>6088911</v>
      </c>
      <c r="K31" s="8">
        <v>5655104</v>
      </c>
      <c r="L31" s="8">
        <v>2902417</v>
      </c>
      <c r="M31" s="8">
        <v>5183204</v>
      </c>
      <c r="N31" s="8">
        <v>6607047</v>
      </c>
      <c r="O31" s="8">
        <v>9180830</v>
      </c>
      <c r="P31" s="8">
        <v>7237289</v>
      </c>
      <c r="Q31" s="8">
        <v>8815543</v>
      </c>
      <c r="R31" s="8">
        <v>12244081</v>
      </c>
      <c r="S31" s="8">
        <v>21973663</v>
      </c>
      <c r="T31" s="8">
        <v>15808304</v>
      </c>
      <c r="U31" s="8">
        <v>36196424</v>
      </c>
      <c r="V31" s="8">
        <v>58373838</v>
      </c>
      <c r="W31" s="8">
        <v>83804221</v>
      </c>
      <c r="X31" s="8">
        <v>151624127</v>
      </c>
      <c r="Y31" s="8">
        <v>226174300</v>
      </c>
      <c r="Z31" s="8">
        <v>306111395</v>
      </c>
      <c r="AA31" s="18">
        <f t="shared" si="0"/>
        <v>1008640452</v>
      </c>
    </row>
    <row r="32" spans="1:27" ht="15" x14ac:dyDescent="0.25">
      <c r="A32" s="6" t="s">
        <v>226</v>
      </c>
      <c r="B32" s="9">
        <v>2872056</v>
      </c>
      <c r="C32" s="9">
        <v>5960038</v>
      </c>
      <c r="D32" s="9">
        <v>8341567</v>
      </c>
      <c r="E32" s="9">
        <v>14456938</v>
      </c>
      <c r="F32" s="9">
        <v>23311677</v>
      </c>
      <c r="G32" s="9">
        <v>41360483</v>
      </c>
      <c r="H32" s="9">
        <v>47940758</v>
      </c>
      <c r="I32" s="9">
        <v>52934483</v>
      </c>
      <c r="J32" s="9">
        <v>23362207</v>
      </c>
      <c r="K32" s="9">
        <v>29374286</v>
      </c>
      <c r="L32" s="9">
        <v>28051385</v>
      </c>
      <c r="M32" s="9">
        <v>34661339</v>
      </c>
      <c r="N32" s="9">
        <v>40408146</v>
      </c>
      <c r="O32" s="9">
        <v>53900360</v>
      </c>
      <c r="P32" s="9">
        <v>80582495</v>
      </c>
      <c r="Q32" s="9">
        <v>92801984</v>
      </c>
      <c r="R32" s="9">
        <v>90366623</v>
      </c>
      <c r="S32" s="9">
        <v>85315482</v>
      </c>
      <c r="T32" s="9">
        <v>48827809</v>
      </c>
      <c r="U32" s="9">
        <v>31929611</v>
      </c>
      <c r="V32" s="9">
        <v>34172979</v>
      </c>
      <c r="W32" s="9">
        <v>42257714</v>
      </c>
      <c r="X32" s="9">
        <v>23697623</v>
      </c>
      <c r="Y32" s="9">
        <v>24983735</v>
      </c>
      <c r="Z32" s="9">
        <v>37997627</v>
      </c>
      <c r="AA32" s="18">
        <f t="shared" si="0"/>
        <v>999869405</v>
      </c>
    </row>
    <row r="33" spans="1:27" ht="15" x14ac:dyDescent="0.25">
      <c r="A33" s="6" t="s">
        <v>134</v>
      </c>
      <c r="B33" s="9">
        <v>10729945</v>
      </c>
      <c r="C33" s="9">
        <v>12261801</v>
      </c>
      <c r="D33" s="9">
        <v>16312233</v>
      </c>
      <c r="E33" s="9">
        <v>13004169</v>
      </c>
      <c r="F33" s="9">
        <v>14546089</v>
      </c>
      <c r="G33" s="9">
        <v>13810241</v>
      </c>
      <c r="H33" s="9">
        <v>15482957</v>
      </c>
      <c r="I33" s="9">
        <v>13052536</v>
      </c>
      <c r="J33" s="9">
        <v>10860103</v>
      </c>
      <c r="K33" s="9">
        <v>12908255</v>
      </c>
      <c r="L33" s="9">
        <v>100208438</v>
      </c>
      <c r="M33" s="9">
        <v>132161390</v>
      </c>
      <c r="N33" s="9">
        <v>71726597</v>
      </c>
      <c r="O33" s="9">
        <v>55216544</v>
      </c>
      <c r="P33" s="9">
        <v>51093014</v>
      </c>
      <c r="Q33" s="9">
        <v>30520314</v>
      </c>
      <c r="R33" s="9">
        <v>30764370</v>
      </c>
      <c r="S33" s="9">
        <v>37688731</v>
      </c>
      <c r="T33" s="9">
        <v>42558986</v>
      </c>
      <c r="U33" s="9">
        <v>32788045</v>
      </c>
      <c r="V33" s="9">
        <v>29192035</v>
      </c>
      <c r="W33" s="9">
        <v>15834508</v>
      </c>
      <c r="X33" s="9">
        <v>27013717</v>
      </c>
      <c r="Y33" s="9">
        <v>41207439</v>
      </c>
      <c r="Z33" s="9">
        <v>53397550</v>
      </c>
      <c r="AA33" s="18">
        <f t="shared" si="0"/>
        <v>884340007</v>
      </c>
    </row>
    <row r="34" spans="1:27" ht="15" x14ac:dyDescent="0.25">
      <c r="A34" s="6" t="s">
        <v>44</v>
      </c>
      <c r="B34" s="8">
        <v>4020945</v>
      </c>
      <c r="C34" s="8">
        <v>11289236</v>
      </c>
      <c r="D34" s="8">
        <v>17364754</v>
      </c>
      <c r="E34" s="8">
        <v>31364978</v>
      </c>
      <c r="F34" s="8">
        <v>42335266</v>
      </c>
      <c r="G34" s="8">
        <v>67314160</v>
      </c>
      <c r="H34" s="8">
        <v>82551205</v>
      </c>
      <c r="I34" s="8">
        <v>103383391</v>
      </c>
      <c r="J34" s="8">
        <v>50046199</v>
      </c>
      <c r="K34" s="8">
        <v>49817876</v>
      </c>
      <c r="L34" s="8">
        <v>35287774</v>
      </c>
      <c r="M34" s="8">
        <v>28755041</v>
      </c>
      <c r="N34" s="8">
        <v>27231977</v>
      </c>
      <c r="O34" s="8">
        <v>21322826</v>
      </c>
      <c r="P34" s="8">
        <v>25927754</v>
      </c>
      <c r="Q34" s="8">
        <v>26625745</v>
      </c>
      <c r="R34" s="8">
        <v>36744982</v>
      </c>
      <c r="S34" s="8">
        <v>42366378</v>
      </c>
      <c r="T34" s="8">
        <v>26838891</v>
      </c>
      <c r="U34" s="8">
        <v>12826615</v>
      </c>
      <c r="V34" s="8">
        <v>24364687</v>
      </c>
      <c r="W34" s="8">
        <v>27923362</v>
      </c>
      <c r="X34" s="8">
        <v>16071391</v>
      </c>
      <c r="Y34" s="8">
        <v>32267658</v>
      </c>
      <c r="Z34" s="8">
        <v>33365279</v>
      </c>
      <c r="AA34" s="18">
        <f t="shared" si="0"/>
        <v>877408370</v>
      </c>
    </row>
    <row r="35" spans="1:27" ht="15" x14ac:dyDescent="0.25">
      <c r="A35" s="6" t="s">
        <v>79</v>
      </c>
      <c r="B35" s="9">
        <v>1088910</v>
      </c>
      <c r="C35" s="9">
        <v>949054</v>
      </c>
      <c r="D35" s="9">
        <v>545361</v>
      </c>
      <c r="E35" s="9">
        <v>758019</v>
      </c>
      <c r="F35" s="9">
        <v>1558578</v>
      </c>
      <c r="G35" s="9">
        <v>2327436</v>
      </c>
      <c r="H35" s="9">
        <v>4980900</v>
      </c>
      <c r="I35" s="9">
        <v>10409798</v>
      </c>
      <c r="J35" s="9">
        <v>2838788</v>
      </c>
      <c r="K35" s="9">
        <v>2539753</v>
      </c>
      <c r="L35" s="9">
        <v>10624935</v>
      </c>
      <c r="M35" s="9">
        <v>19706577</v>
      </c>
      <c r="N35" s="9">
        <v>42109778</v>
      </c>
      <c r="O35" s="9">
        <v>46651485</v>
      </c>
      <c r="P35" s="9">
        <v>39219179</v>
      </c>
      <c r="Q35" s="9">
        <v>62867110</v>
      </c>
      <c r="R35" s="9">
        <v>69305731</v>
      </c>
      <c r="S35" s="9">
        <v>63517761</v>
      </c>
      <c r="T35" s="9">
        <v>38594981</v>
      </c>
      <c r="U35" s="9">
        <v>47884535</v>
      </c>
      <c r="V35" s="9">
        <v>50084359</v>
      </c>
      <c r="W35" s="9">
        <v>34840199</v>
      </c>
      <c r="X35" s="9">
        <v>50218245</v>
      </c>
      <c r="Y35" s="9">
        <v>66059262</v>
      </c>
      <c r="Z35" s="9">
        <v>68688978</v>
      </c>
      <c r="AA35" s="18">
        <f t="shared" si="0"/>
        <v>738369712</v>
      </c>
    </row>
    <row r="36" spans="1:27" ht="15" x14ac:dyDescent="0.25">
      <c r="A36" s="6" t="s">
        <v>160</v>
      </c>
      <c r="B36" s="9">
        <v>5554711</v>
      </c>
      <c r="C36" s="9">
        <v>13278606</v>
      </c>
      <c r="D36" s="9">
        <v>18659246</v>
      </c>
      <c r="E36" s="9">
        <v>17220070</v>
      </c>
      <c r="F36" s="9">
        <v>12601146</v>
      </c>
      <c r="G36" s="9">
        <v>16193830</v>
      </c>
      <c r="H36" s="9">
        <v>22928080</v>
      </c>
      <c r="I36" s="9">
        <v>19824703</v>
      </c>
      <c r="J36" s="9">
        <v>20340133</v>
      </c>
      <c r="K36" s="9">
        <v>22137566</v>
      </c>
      <c r="L36" s="9">
        <v>16031064</v>
      </c>
      <c r="M36" s="9">
        <v>13863471</v>
      </c>
      <c r="N36" s="9">
        <v>22085822</v>
      </c>
      <c r="O36" s="9">
        <v>19752411</v>
      </c>
      <c r="P36" s="9">
        <v>20777387</v>
      </c>
      <c r="Q36" s="9">
        <v>20647467</v>
      </c>
      <c r="R36" s="9">
        <v>40216863</v>
      </c>
      <c r="S36" s="9">
        <v>41818119</v>
      </c>
      <c r="T36" s="9">
        <v>29191735</v>
      </c>
      <c r="U36" s="9">
        <v>24095457</v>
      </c>
      <c r="V36" s="9">
        <v>37343587</v>
      </c>
      <c r="W36" s="9">
        <v>35520210</v>
      </c>
      <c r="X36" s="9">
        <v>47740620</v>
      </c>
      <c r="Y36" s="9">
        <v>93680336</v>
      </c>
      <c r="Z36" s="9">
        <v>33508132</v>
      </c>
      <c r="AA36" s="18">
        <f t="shared" si="0"/>
        <v>665010772</v>
      </c>
    </row>
    <row r="37" spans="1:27" ht="15" x14ac:dyDescent="0.25">
      <c r="A37" s="6" t="s">
        <v>35</v>
      </c>
      <c r="B37" s="9">
        <v>15301560</v>
      </c>
      <c r="C37" s="9">
        <v>17223099</v>
      </c>
      <c r="D37" s="9">
        <v>12089531</v>
      </c>
      <c r="E37" s="9">
        <v>11006895</v>
      </c>
      <c r="F37" s="9">
        <v>9328480</v>
      </c>
      <c r="G37" s="9">
        <v>17855576</v>
      </c>
      <c r="H37" s="9">
        <v>34824401</v>
      </c>
      <c r="I37" s="9">
        <v>34427181</v>
      </c>
      <c r="J37" s="9">
        <v>32220688</v>
      </c>
      <c r="K37" s="9">
        <v>23773721</v>
      </c>
      <c r="L37" s="9">
        <v>26407198</v>
      </c>
      <c r="M37" s="9">
        <v>28431832</v>
      </c>
      <c r="N37" s="9">
        <v>30590915</v>
      </c>
      <c r="O37" s="9">
        <v>26353221</v>
      </c>
      <c r="P37" s="9">
        <v>26464557</v>
      </c>
      <c r="Q37" s="9">
        <v>30078185</v>
      </c>
      <c r="R37" s="9">
        <v>27367692</v>
      </c>
      <c r="S37" s="9">
        <v>26787483</v>
      </c>
      <c r="T37" s="9">
        <v>27556839</v>
      </c>
      <c r="U37" s="9">
        <v>24874028</v>
      </c>
      <c r="V37" s="9">
        <v>22770302</v>
      </c>
      <c r="W37" s="9">
        <v>22682197</v>
      </c>
      <c r="X37" s="9">
        <v>27113467</v>
      </c>
      <c r="Y37" s="9">
        <v>41852404</v>
      </c>
      <c r="Z37" s="9">
        <v>59247448</v>
      </c>
      <c r="AA37" s="18">
        <f t="shared" si="0"/>
        <v>656628900</v>
      </c>
    </row>
    <row r="38" spans="1:27" ht="15" x14ac:dyDescent="0.25">
      <c r="A38" s="6" t="s">
        <v>65</v>
      </c>
      <c r="B38" s="9">
        <v>29222229</v>
      </c>
      <c r="C38" s="9">
        <v>33077615</v>
      </c>
      <c r="D38" s="9">
        <v>38584600</v>
      </c>
      <c r="E38" s="9">
        <v>40898446</v>
      </c>
      <c r="F38" s="9">
        <v>51523828</v>
      </c>
      <c r="G38" s="9">
        <v>33197329</v>
      </c>
      <c r="H38" s="9">
        <v>27378652</v>
      </c>
      <c r="I38" s="9">
        <v>30451094</v>
      </c>
      <c r="J38" s="9">
        <v>27995956</v>
      </c>
      <c r="K38" s="9">
        <v>30178498</v>
      </c>
      <c r="L38" s="9">
        <v>16339614</v>
      </c>
      <c r="M38" s="9">
        <v>11219829</v>
      </c>
      <c r="N38" s="9">
        <v>14846055</v>
      </c>
      <c r="O38" s="9">
        <v>13946681</v>
      </c>
      <c r="P38" s="9">
        <v>13867436</v>
      </c>
      <c r="Q38" s="9">
        <v>13307511</v>
      </c>
      <c r="R38" s="9">
        <v>14867346</v>
      </c>
      <c r="S38" s="9">
        <v>16666189</v>
      </c>
      <c r="T38" s="9">
        <v>12963133</v>
      </c>
      <c r="U38" s="9">
        <v>12715056</v>
      </c>
      <c r="V38" s="9">
        <v>10226216</v>
      </c>
      <c r="W38" s="9">
        <v>15587108</v>
      </c>
      <c r="X38" s="9">
        <v>18561196</v>
      </c>
      <c r="Y38" s="9">
        <v>33823458</v>
      </c>
      <c r="Z38" s="9">
        <v>45181183</v>
      </c>
      <c r="AA38" s="18">
        <f t="shared" si="0"/>
        <v>606626258</v>
      </c>
    </row>
    <row r="39" spans="1:27" ht="15" x14ac:dyDescent="0.25">
      <c r="A39" s="6" t="s">
        <v>170</v>
      </c>
      <c r="B39" s="9">
        <v>8905540</v>
      </c>
      <c r="C39" s="9">
        <v>16998626</v>
      </c>
      <c r="D39" s="9">
        <v>13929059</v>
      </c>
      <c r="E39" s="9">
        <v>6368734</v>
      </c>
      <c r="F39" s="9">
        <v>3695056</v>
      </c>
      <c r="G39" s="9">
        <v>4196369</v>
      </c>
      <c r="H39" s="9">
        <v>8898178</v>
      </c>
      <c r="I39" s="9">
        <v>17036137</v>
      </c>
      <c r="J39" s="9">
        <v>18159417</v>
      </c>
      <c r="K39" s="9">
        <v>15442076</v>
      </c>
      <c r="L39" s="9">
        <v>14723206</v>
      </c>
      <c r="M39" s="9">
        <v>30397225</v>
      </c>
      <c r="N39" s="9">
        <v>34607594</v>
      </c>
      <c r="O39" s="9">
        <v>36465702</v>
      </c>
      <c r="P39" s="9">
        <v>28424662</v>
      </c>
      <c r="Q39" s="9">
        <v>21273452</v>
      </c>
      <c r="R39" s="9">
        <v>27295605</v>
      </c>
      <c r="S39" s="9">
        <v>30242888</v>
      </c>
      <c r="T39" s="9">
        <v>24592795</v>
      </c>
      <c r="U39" s="9">
        <v>18024983</v>
      </c>
      <c r="V39" s="9">
        <v>17626289</v>
      </c>
      <c r="W39" s="9">
        <v>12390218</v>
      </c>
      <c r="X39" s="9">
        <v>7989815</v>
      </c>
      <c r="Y39" s="9">
        <v>14002548</v>
      </c>
      <c r="Z39" s="9">
        <v>7238746</v>
      </c>
      <c r="AA39" s="18">
        <f t="shared" si="0"/>
        <v>438924920</v>
      </c>
    </row>
    <row r="40" spans="1:27" ht="15" x14ac:dyDescent="0.25">
      <c r="A40" s="6" t="s">
        <v>152</v>
      </c>
      <c r="B40" s="9">
        <v>41356300</v>
      </c>
      <c r="C40" s="9">
        <v>53852265</v>
      </c>
      <c r="D40" s="9">
        <v>44560322</v>
      </c>
      <c r="E40" s="9">
        <v>38264139</v>
      </c>
      <c r="F40" s="9">
        <v>50914273</v>
      </c>
      <c r="G40" s="9">
        <v>45116819</v>
      </c>
      <c r="H40" s="9">
        <v>21422309</v>
      </c>
      <c r="I40" s="9">
        <v>32295427</v>
      </c>
      <c r="J40" s="9">
        <v>19376152</v>
      </c>
      <c r="K40" s="9">
        <v>7500519</v>
      </c>
      <c r="L40" s="9">
        <v>3114243</v>
      </c>
      <c r="M40" s="9">
        <v>3560872</v>
      </c>
      <c r="N40" s="9">
        <v>3996446</v>
      </c>
      <c r="O40" s="9">
        <v>4532154</v>
      </c>
      <c r="P40" s="9">
        <v>4054300</v>
      </c>
      <c r="Q40" s="9">
        <v>3290308</v>
      </c>
      <c r="R40" s="9">
        <v>3748172</v>
      </c>
      <c r="S40" s="9">
        <v>2462376</v>
      </c>
      <c r="T40" s="9">
        <v>2613315</v>
      </c>
      <c r="U40" s="9">
        <v>2785395</v>
      </c>
      <c r="V40" s="9">
        <v>2471089</v>
      </c>
      <c r="W40" s="9">
        <v>2140719</v>
      </c>
      <c r="X40" s="9">
        <v>2423474</v>
      </c>
      <c r="Y40" s="9">
        <v>2087991</v>
      </c>
      <c r="Z40" s="9">
        <v>3846095</v>
      </c>
      <c r="AA40" s="18">
        <f t="shared" si="0"/>
        <v>401785474</v>
      </c>
    </row>
    <row r="41" spans="1:27" ht="15" x14ac:dyDescent="0.25">
      <c r="A41" s="6" t="s">
        <v>271</v>
      </c>
      <c r="B41" s="8">
        <v>21030120</v>
      </c>
      <c r="C41" s="8">
        <v>21500609</v>
      </c>
      <c r="D41" s="8">
        <v>17401612</v>
      </c>
      <c r="E41" s="8">
        <v>13029132</v>
      </c>
      <c r="F41" s="8">
        <v>11841087</v>
      </c>
      <c r="G41" s="8">
        <v>10995681</v>
      </c>
      <c r="H41" s="8">
        <v>8564429</v>
      </c>
      <c r="I41" s="8">
        <v>9921863</v>
      </c>
      <c r="J41" s="8">
        <v>13224673</v>
      </c>
      <c r="K41" s="8">
        <v>12519970</v>
      </c>
      <c r="L41" s="8">
        <v>8439742</v>
      </c>
      <c r="M41" s="8">
        <v>8018212</v>
      </c>
      <c r="N41" s="8">
        <v>12586082</v>
      </c>
      <c r="O41" s="8">
        <v>13281233</v>
      </c>
      <c r="P41" s="8">
        <v>9767793</v>
      </c>
      <c r="Q41" s="8">
        <v>12525156</v>
      </c>
      <c r="R41" s="8">
        <v>14207465</v>
      </c>
      <c r="S41" s="8">
        <v>13706020</v>
      </c>
      <c r="T41" s="8">
        <v>14250322</v>
      </c>
      <c r="U41" s="8">
        <v>12296920</v>
      </c>
      <c r="V41" s="8">
        <v>12590227</v>
      </c>
      <c r="W41" s="8">
        <v>10296996</v>
      </c>
      <c r="X41" s="8">
        <v>11707046</v>
      </c>
      <c r="Y41" s="8">
        <v>16368015</v>
      </c>
      <c r="Z41" s="8">
        <v>17769604</v>
      </c>
      <c r="AA41" s="18">
        <f t="shared" si="0"/>
        <v>327840009</v>
      </c>
    </row>
    <row r="42" spans="1:27" ht="15" x14ac:dyDescent="0.25">
      <c r="A42" s="6" t="s">
        <v>121</v>
      </c>
      <c r="B42" s="8">
        <v>12629151</v>
      </c>
      <c r="C42" s="8">
        <v>16062133</v>
      </c>
      <c r="D42" s="8">
        <v>16615054</v>
      </c>
      <c r="E42" s="8">
        <v>13520876</v>
      </c>
      <c r="F42" s="8">
        <v>12665464</v>
      </c>
      <c r="G42" s="8">
        <v>10995999</v>
      </c>
      <c r="H42" s="8">
        <v>12037973</v>
      </c>
      <c r="I42" s="8">
        <v>13570539</v>
      </c>
      <c r="J42" s="8">
        <v>12455066</v>
      </c>
      <c r="K42" s="8">
        <v>12609003</v>
      </c>
      <c r="L42" s="8">
        <v>7103481</v>
      </c>
      <c r="M42" s="8">
        <v>6318997</v>
      </c>
      <c r="N42" s="8">
        <v>8412251</v>
      </c>
      <c r="O42" s="8">
        <v>4967454</v>
      </c>
      <c r="P42" s="8">
        <v>11555429</v>
      </c>
      <c r="Q42" s="8">
        <v>13925517</v>
      </c>
      <c r="R42" s="8">
        <v>9617956</v>
      </c>
      <c r="S42" s="8">
        <v>10223127</v>
      </c>
      <c r="T42" s="8">
        <v>4774621</v>
      </c>
      <c r="U42" s="8">
        <v>5983748</v>
      </c>
      <c r="V42" s="8">
        <v>6744893</v>
      </c>
      <c r="W42" s="8">
        <v>6587121</v>
      </c>
      <c r="X42" s="8">
        <v>5725323</v>
      </c>
      <c r="Y42" s="8">
        <v>22773608</v>
      </c>
      <c r="Z42" s="8">
        <v>49593779</v>
      </c>
      <c r="AA42" s="18">
        <f t="shared" si="0"/>
        <v>307468563</v>
      </c>
    </row>
    <row r="43" spans="1:27" ht="15" x14ac:dyDescent="0.25">
      <c r="A43" s="6" t="s">
        <v>233</v>
      </c>
      <c r="B43" s="8">
        <v>1565450</v>
      </c>
      <c r="C43" s="8">
        <v>2846211</v>
      </c>
      <c r="D43" s="8">
        <v>3032609</v>
      </c>
      <c r="E43" s="8">
        <v>3261078</v>
      </c>
      <c r="F43" s="8">
        <v>4050369</v>
      </c>
      <c r="G43" s="8">
        <v>4675303</v>
      </c>
      <c r="H43" s="8">
        <v>6247018</v>
      </c>
      <c r="I43" s="8">
        <v>9286842</v>
      </c>
      <c r="J43" s="8">
        <v>9890052</v>
      </c>
      <c r="K43" s="8">
        <v>9175630</v>
      </c>
      <c r="L43" s="8">
        <v>8201796</v>
      </c>
      <c r="M43" s="8">
        <v>10061723</v>
      </c>
      <c r="N43" s="8">
        <v>9707462</v>
      </c>
      <c r="O43" s="8">
        <v>7828694</v>
      </c>
      <c r="P43" s="8">
        <v>8305502</v>
      </c>
      <c r="Q43" s="8">
        <v>9238924</v>
      </c>
      <c r="R43" s="8">
        <v>12170684</v>
      </c>
      <c r="S43" s="8">
        <v>12167615</v>
      </c>
      <c r="T43" s="8">
        <v>10701078</v>
      </c>
      <c r="U43" s="8">
        <v>12780677</v>
      </c>
      <c r="V43" s="8">
        <v>17971898</v>
      </c>
      <c r="W43" s="8">
        <v>13213290</v>
      </c>
      <c r="X43" s="8">
        <v>20229269</v>
      </c>
      <c r="Y43" s="8">
        <v>17973983</v>
      </c>
      <c r="Z43" s="8">
        <v>29912627</v>
      </c>
      <c r="AA43" s="18">
        <f t="shared" si="0"/>
        <v>254495784</v>
      </c>
    </row>
    <row r="44" spans="1:27" ht="15" x14ac:dyDescent="0.25">
      <c r="A44" s="6" t="s">
        <v>202</v>
      </c>
      <c r="B44" s="9">
        <v>14289692</v>
      </c>
      <c r="C44" s="9">
        <v>22268539</v>
      </c>
      <c r="D44" s="9">
        <v>24241864</v>
      </c>
      <c r="E44" s="9">
        <v>19121960</v>
      </c>
      <c r="F44" s="9">
        <v>14996595</v>
      </c>
      <c r="G44" s="9">
        <v>22041190</v>
      </c>
      <c r="H44" s="9">
        <v>24857603</v>
      </c>
      <c r="I44" s="9">
        <v>15520487</v>
      </c>
      <c r="J44" s="9">
        <v>13756596</v>
      </c>
      <c r="K44" s="9">
        <v>12705723</v>
      </c>
      <c r="L44" s="9">
        <v>11811985</v>
      </c>
      <c r="M44" s="9">
        <v>8682531</v>
      </c>
      <c r="N44" s="9">
        <v>6941179</v>
      </c>
      <c r="O44" s="9">
        <v>6005625</v>
      </c>
      <c r="P44" s="9">
        <v>4142045</v>
      </c>
      <c r="Q44" s="9">
        <v>2752585</v>
      </c>
      <c r="R44" s="9">
        <v>4613539</v>
      </c>
      <c r="S44" s="9">
        <v>4315608</v>
      </c>
      <c r="T44" s="9">
        <v>2836677</v>
      </c>
      <c r="U44" s="9">
        <v>2562067</v>
      </c>
      <c r="V44" s="9">
        <v>2164058</v>
      </c>
      <c r="W44" s="9">
        <v>1696112</v>
      </c>
      <c r="X44" s="9">
        <v>1520450</v>
      </c>
      <c r="Y44" s="9">
        <v>2391255</v>
      </c>
      <c r="Z44" s="9">
        <v>1897805</v>
      </c>
      <c r="AA44" s="18">
        <f t="shared" si="0"/>
        <v>248133770</v>
      </c>
    </row>
    <row r="45" spans="1:27" ht="15" x14ac:dyDescent="0.25">
      <c r="A45" s="6" t="s">
        <v>205</v>
      </c>
      <c r="B45" s="8">
        <v>11217223</v>
      </c>
      <c r="C45" s="8">
        <v>10396617</v>
      </c>
      <c r="D45" s="8">
        <v>7910212</v>
      </c>
      <c r="E45" s="8">
        <v>14872983</v>
      </c>
      <c r="F45" s="8">
        <v>14712439</v>
      </c>
      <c r="G45" s="8">
        <v>20833150</v>
      </c>
      <c r="H45" s="8">
        <v>8739612</v>
      </c>
      <c r="I45" s="8">
        <v>15749308</v>
      </c>
      <c r="J45" s="8">
        <v>12822083</v>
      </c>
      <c r="K45" s="8">
        <v>11989322</v>
      </c>
      <c r="L45" s="8">
        <v>6249536</v>
      </c>
      <c r="M45" s="8">
        <v>7039947</v>
      </c>
      <c r="N45" s="8">
        <v>9734704</v>
      </c>
      <c r="O45" s="8">
        <v>11081655</v>
      </c>
      <c r="P45" s="8">
        <v>7301191</v>
      </c>
      <c r="Q45" s="8">
        <v>7867525</v>
      </c>
      <c r="R45" s="8">
        <v>7430520</v>
      </c>
      <c r="S45" s="8">
        <v>8732247</v>
      </c>
      <c r="T45" s="8">
        <v>10216084</v>
      </c>
      <c r="U45" s="8">
        <v>9471659</v>
      </c>
      <c r="V45" s="8">
        <v>8029834</v>
      </c>
      <c r="W45" s="8">
        <v>3814187</v>
      </c>
      <c r="X45" s="8">
        <v>3569632</v>
      </c>
      <c r="Y45" s="8">
        <v>6278414</v>
      </c>
      <c r="Z45" s="8">
        <v>5175591</v>
      </c>
      <c r="AA45" s="18">
        <f t="shared" si="0"/>
        <v>241235675</v>
      </c>
    </row>
    <row r="46" spans="1:27" ht="15" x14ac:dyDescent="0.25">
      <c r="A46" s="6" t="s">
        <v>132</v>
      </c>
      <c r="B46" s="9">
        <v>2576576</v>
      </c>
      <c r="C46" s="9">
        <v>3995530</v>
      </c>
      <c r="D46" s="9">
        <v>3493718</v>
      </c>
      <c r="E46" s="9">
        <v>4223652</v>
      </c>
      <c r="F46" s="9">
        <v>4551541</v>
      </c>
      <c r="G46" s="9">
        <v>2671000</v>
      </c>
      <c r="H46" s="9">
        <v>2812289</v>
      </c>
      <c r="I46" s="9">
        <v>2516196</v>
      </c>
      <c r="J46" s="9">
        <v>3639880</v>
      </c>
      <c r="K46" s="9">
        <v>5146283</v>
      </c>
      <c r="L46" s="9">
        <v>5679418</v>
      </c>
      <c r="M46" s="9">
        <v>7402157</v>
      </c>
      <c r="N46" s="9">
        <v>5220076</v>
      </c>
      <c r="O46" s="9">
        <v>11033527</v>
      </c>
      <c r="P46" s="9">
        <v>9571529</v>
      </c>
      <c r="Q46" s="9">
        <v>7076291</v>
      </c>
      <c r="R46" s="9">
        <v>11214572</v>
      </c>
      <c r="S46" s="9">
        <v>9932831</v>
      </c>
      <c r="T46" s="9">
        <v>9214124</v>
      </c>
      <c r="U46" s="9">
        <v>8995360</v>
      </c>
      <c r="V46" s="9">
        <v>7855622</v>
      </c>
      <c r="W46" s="9">
        <v>8137485</v>
      </c>
      <c r="X46" s="9">
        <v>15048287</v>
      </c>
      <c r="Y46" s="9">
        <v>39722273</v>
      </c>
      <c r="Z46" s="9">
        <v>38611542</v>
      </c>
      <c r="AA46" s="18">
        <f t="shared" si="0"/>
        <v>230341759</v>
      </c>
    </row>
    <row r="47" spans="1:27" ht="15" x14ac:dyDescent="0.25">
      <c r="A47" s="6" t="s">
        <v>182</v>
      </c>
      <c r="B47" s="9">
        <v>20828027</v>
      </c>
      <c r="C47" s="9">
        <v>22735282</v>
      </c>
      <c r="D47" s="9">
        <v>20064821</v>
      </c>
      <c r="E47" s="9">
        <v>12639801</v>
      </c>
      <c r="F47" s="9">
        <v>9068258</v>
      </c>
      <c r="G47" s="9">
        <v>12275938</v>
      </c>
      <c r="H47" s="9">
        <v>17357418</v>
      </c>
      <c r="I47" s="9">
        <v>12545152</v>
      </c>
      <c r="J47" s="9">
        <v>12398387</v>
      </c>
      <c r="K47" s="9">
        <v>8614256</v>
      </c>
      <c r="L47" s="9">
        <v>13155537</v>
      </c>
      <c r="M47" s="9">
        <v>16318996</v>
      </c>
      <c r="N47" s="9">
        <v>9281430</v>
      </c>
      <c r="O47" s="9">
        <v>2379073</v>
      </c>
      <c r="P47" s="9">
        <v>3444893</v>
      </c>
      <c r="Q47" s="9">
        <v>2455771</v>
      </c>
      <c r="R47" s="9">
        <v>2180658</v>
      </c>
      <c r="S47" s="9">
        <v>4720463</v>
      </c>
      <c r="T47" s="9">
        <v>2590995</v>
      </c>
      <c r="U47" s="9">
        <v>4666789</v>
      </c>
      <c r="V47" s="9">
        <v>3213518</v>
      </c>
      <c r="W47" s="9">
        <v>3852663</v>
      </c>
      <c r="X47" s="9">
        <v>4812593</v>
      </c>
      <c r="Y47" s="9">
        <v>3952259</v>
      </c>
      <c r="Z47" s="9">
        <v>1985245</v>
      </c>
      <c r="AA47" s="18">
        <f t="shared" si="0"/>
        <v>227538223</v>
      </c>
    </row>
    <row r="48" spans="1:27" ht="15" x14ac:dyDescent="0.25">
      <c r="A48" s="6" t="s">
        <v>24</v>
      </c>
      <c r="B48" s="8">
        <v>15634026</v>
      </c>
      <c r="C48" s="8">
        <v>22910385</v>
      </c>
      <c r="D48" s="8">
        <v>25066028</v>
      </c>
      <c r="E48" s="8">
        <v>23480929</v>
      </c>
      <c r="F48" s="8">
        <v>18172783</v>
      </c>
      <c r="G48" s="8">
        <v>25220638</v>
      </c>
      <c r="H48" s="8">
        <v>6563028</v>
      </c>
      <c r="I48" s="8">
        <v>9604256</v>
      </c>
      <c r="J48" s="8">
        <v>2949887</v>
      </c>
      <c r="K48" s="8">
        <v>2203771</v>
      </c>
      <c r="L48" s="8">
        <v>1170131</v>
      </c>
      <c r="M48" s="8">
        <v>2322276</v>
      </c>
      <c r="N48" s="8">
        <v>1381647</v>
      </c>
      <c r="O48" s="8">
        <v>1084379</v>
      </c>
      <c r="P48" s="8">
        <v>1140915</v>
      </c>
      <c r="Q48" s="8">
        <v>3381211</v>
      </c>
      <c r="R48" s="8">
        <v>1836697</v>
      </c>
      <c r="S48" s="8">
        <v>3387310</v>
      </c>
      <c r="T48" s="8">
        <v>2569371</v>
      </c>
      <c r="U48" s="8">
        <v>2887497</v>
      </c>
      <c r="V48" s="8">
        <v>5429074</v>
      </c>
      <c r="W48" s="8">
        <v>4663920</v>
      </c>
      <c r="X48" s="8">
        <v>5661938</v>
      </c>
      <c r="Y48" s="8">
        <v>8165946</v>
      </c>
      <c r="Z48" s="8">
        <v>5935182</v>
      </c>
      <c r="AA48" s="18">
        <f t="shared" si="0"/>
        <v>202823225</v>
      </c>
    </row>
    <row r="49" spans="1:27" ht="15" x14ac:dyDescent="0.25">
      <c r="A49" s="6" t="s">
        <v>266</v>
      </c>
      <c r="B49" s="9">
        <v>11389628</v>
      </c>
      <c r="C49" s="9">
        <v>14582328</v>
      </c>
      <c r="D49" s="9">
        <v>14438758</v>
      </c>
      <c r="E49" s="9">
        <v>14602740</v>
      </c>
      <c r="F49" s="9">
        <v>17404464</v>
      </c>
      <c r="G49" s="9">
        <v>14130084</v>
      </c>
      <c r="H49" s="9">
        <v>12038301</v>
      </c>
      <c r="I49" s="9">
        <v>11379576</v>
      </c>
      <c r="J49" s="9">
        <v>8489311</v>
      </c>
      <c r="K49" s="9">
        <v>7862243</v>
      </c>
      <c r="L49" s="9">
        <v>4972911</v>
      </c>
      <c r="M49" s="9">
        <v>5366434</v>
      </c>
      <c r="N49" s="9">
        <v>5794062</v>
      </c>
      <c r="O49" s="9">
        <v>4221685</v>
      </c>
      <c r="P49" s="9">
        <v>3793145</v>
      </c>
      <c r="Q49" s="9">
        <v>3942266</v>
      </c>
      <c r="R49" s="9">
        <v>4665859</v>
      </c>
      <c r="S49" s="9">
        <v>3901974</v>
      </c>
      <c r="T49" s="9">
        <v>3689239</v>
      </c>
      <c r="U49" s="9">
        <v>3383619</v>
      </c>
      <c r="V49" s="9">
        <v>3087232</v>
      </c>
      <c r="W49" s="9">
        <v>2289937</v>
      </c>
      <c r="X49" s="9">
        <v>2934219</v>
      </c>
      <c r="Y49" s="9">
        <v>3428460</v>
      </c>
      <c r="Z49" s="9">
        <v>3403108</v>
      </c>
      <c r="AA49" s="18">
        <f t="shared" si="0"/>
        <v>185191583</v>
      </c>
    </row>
    <row r="50" spans="1:27" ht="15" x14ac:dyDescent="0.25">
      <c r="A50" s="6" t="s">
        <v>163</v>
      </c>
      <c r="B50" s="8">
        <v>6315260</v>
      </c>
      <c r="C50" s="8">
        <v>13747790</v>
      </c>
      <c r="D50" s="8">
        <v>20758782</v>
      </c>
      <c r="E50" s="8">
        <v>18625649</v>
      </c>
      <c r="F50" s="8">
        <v>19657498</v>
      </c>
      <c r="G50" s="8">
        <v>21071191</v>
      </c>
      <c r="H50" s="8">
        <v>16856912</v>
      </c>
      <c r="I50" s="8">
        <v>8202388</v>
      </c>
      <c r="J50" s="8">
        <v>5251271</v>
      </c>
      <c r="K50" s="8">
        <v>629645</v>
      </c>
      <c r="L50" s="8">
        <v>196189</v>
      </c>
      <c r="M50" s="8">
        <v>43943</v>
      </c>
      <c r="N50" s="8">
        <v>167355</v>
      </c>
      <c r="O50" s="8">
        <v>552941</v>
      </c>
      <c r="P50" s="8">
        <v>694070</v>
      </c>
      <c r="Q50" s="8">
        <v>1064141</v>
      </c>
      <c r="R50" s="8">
        <v>1176940</v>
      </c>
      <c r="S50" s="8">
        <v>2160480</v>
      </c>
      <c r="T50" s="8">
        <v>2905870</v>
      </c>
      <c r="U50" s="8">
        <v>4606128</v>
      </c>
      <c r="V50" s="8">
        <v>3979831</v>
      </c>
      <c r="W50" s="8">
        <v>3634475</v>
      </c>
      <c r="X50" s="8">
        <v>5489758</v>
      </c>
      <c r="Y50" s="8">
        <v>5602511</v>
      </c>
      <c r="Z50" s="8">
        <v>3560460</v>
      </c>
      <c r="AA50" s="18">
        <f t="shared" si="0"/>
        <v>166951478</v>
      </c>
    </row>
    <row r="51" spans="1:27" ht="15" x14ac:dyDescent="0.25">
      <c r="A51" s="6" t="s">
        <v>164</v>
      </c>
      <c r="B51" s="9">
        <v>801216</v>
      </c>
      <c r="C51" s="9">
        <v>1815536</v>
      </c>
      <c r="D51" s="9">
        <v>1973662</v>
      </c>
      <c r="E51" s="9">
        <v>5278072</v>
      </c>
      <c r="F51" s="9">
        <v>6786495</v>
      </c>
      <c r="G51" s="9">
        <v>9617070</v>
      </c>
      <c r="H51" s="9">
        <v>10033142</v>
      </c>
      <c r="I51" s="9">
        <v>14301406</v>
      </c>
      <c r="J51" s="9">
        <v>12735433</v>
      </c>
      <c r="K51" s="9">
        <v>9683555</v>
      </c>
      <c r="L51" s="9">
        <v>6449114</v>
      </c>
      <c r="M51" s="9">
        <v>6076456</v>
      </c>
      <c r="N51" s="9">
        <v>5813743</v>
      </c>
      <c r="O51" s="9">
        <v>5270408</v>
      </c>
      <c r="P51" s="9">
        <v>5393799</v>
      </c>
      <c r="Q51" s="9">
        <v>4927110</v>
      </c>
      <c r="R51" s="9">
        <v>5243829</v>
      </c>
      <c r="S51" s="9">
        <v>5489704</v>
      </c>
      <c r="T51" s="9">
        <v>5827201</v>
      </c>
      <c r="U51" s="9">
        <v>3203960</v>
      </c>
      <c r="V51" s="9">
        <v>2643235</v>
      </c>
      <c r="W51" s="9">
        <v>3282986</v>
      </c>
      <c r="X51" s="9">
        <v>3992418</v>
      </c>
      <c r="Y51" s="9">
        <v>5902644</v>
      </c>
      <c r="Z51" s="9">
        <v>6181842</v>
      </c>
      <c r="AA51" s="18">
        <f t="shared" si="0"/>
        <v>148724036</v>
      </c>
    </row>
    <row r="52" spans="1:27" ht="15" x14ac:dyDescent="0.25">
      <c r="A52" s="6" t="s">
        <v>176</v>
      </c>
      <c r="B52" s="9">
        <v>13902655</v>
      </c>
      <c r="C52" s="9">
        <v>24971951</v>
      </c>
      <c r="D52" s="9">
        <v>24001599</v>
      </c>
      <c r="E52" s="9">
        <v>19095167</v>
      </c>
      <c r="F52" s="9">
        <v>23018506</v>
      </c>
      <c r="G52" s="9">
        <v>11934699</v>
      </c>
      <c r="H52" s="9">
        <v>7143020</v>
      </c>
      <c r="I52" s="9">
        <v>9132820</v>
      </c>
      <c r="J52" s="9">
        <v>8342806</v>
      </c>
      <c r="K52" s="9">
        <v>3954080</v>
      </c>
      <c r="L52" s="9">
        <v>584810</v>
      </c>
      <c r="M52" s="9">
        <v>134217</v>
      </c>
      <c r="N52" s="9">
        <v>131368</v>
      </c>
      <c r="O52" s="9">
        <v>409156</v>
      </c>
      <c r="P52" s="9">
        <v>384974</v>
      </c>
      <c r="Q52" s="9">
        <v>39060</v>
      </c>
      <c r="R52" s="9">
        <v>26011</v>
      </c>
      <c r="S52" s="9">
        <v>34028</v>
      </c>
      <c r="T52" s="9">
        <v>68858</v>
      </c>
      <c r="U52" s="9">
        <v>24415</v>
      </c>
      <c r="V52" s="9">
        <v>13409</v>
      </c>
      <c r="W52" s="9">
        <v>56281</v>
      </c>
      <c r="X52" s="9">
        <v>66356</v>
      </c>
      <c r="Y52" s="9">
        <v>126898</v>
      </c>
      <c r="Z52" s="9">
        <v>60447</v>
      </c>
      <c r="AA52" s="18">
        <f t="shared" si="0"/>
        <v>147657591</v>
      </c>
    </row>
    <row r="53" spans="1:27" ht="15" x14ac:dyDescent="0.25">
      <c r="A53" s="6" t="s">
        <v>144</v>
      </c>
      <c r="B53" s="9">
        <v>6423946</v>
      </c>
      <c r="C53" s="9">
        <v>6114170</v>
      </c>
      <c r="D53" s="9">
        <v>5681891</v>
      </c>
      <c r="E53" s="9">
        <v>4979671</v>
      </c>
      <c r="F53" s="9">
        <v>6128141</v>
      </c>
      <c r="G53" s="9">
        <v>6563135</v>
      </c>
      <c r="H53" s="9">
        <v>6779561</v>
      </c>
      <c r="I53" s="9">
        <v>9083360</v>
      </c>
      <c r="J53" s="9">
        <v>8846639</v>
      </c>
      <c r="K53" s="9">
        <v>7507632</v>
      </c>
      <c r="L53" s="9">
        <v>5206690</v>
      </c>
      <c r="M53" s="9">
        <v>5503105</v>
      </c>
      <c r="N53" s="9">
        <v>3672807</v>
      </c>
      <c r="O53" s="9">
        <v>2893290</v>
      </c>
      <c r="P53" s="9">
        <v>2801010</v>
      </c>
      <c r="Q53" s="9">
        <v>3535115</v>
      </c>
      <c r="R53" s="9">
        <v>3848724</v>
      </c>
      <c r="S53" s="9">
        <v>4545383</v>
      </c>
      <c r="T53" s="9">
        <v>4355681</v>
      </c>
      <c r="U53" s="9">
        <v>4768479</v>
      </c>
      <c r="V53" s="9">
        <v>5913952</v>
      </c>
      <c r="W53" s="9">
        <v>4094372</v>
      </c>
      <c r="X53" s="9">
        <v>6714487</v>
      </c>
      <c r="Y53" s="9">
        <v>6746806</v>
      </c>
      <c r="Z53" s="9">
        <v>8962795</v>
      </c>
      <c r="AA53" s="18">
        <f t="shared" si="0"/>
        <v>141670842</v>
      </c>
    </row>
    <row r="54" spans="1:27" ht="15" x14ac:dyDescent="0.25">
      <c r="A54" s="6" t="s">
        <v>53</v>
      </c>
      <c r="B54" s="9">
        <v>839424</v>
      </c>
      <c r="C54" s="9">
        <v>1379553</v>
      </c>
      <c r="D54" s="9">
        <v>1400614</v>
      </c>
      <c r="E54" s="9">
        <v>2953276</v>
      </c>
      <c r="F54" s="9">
        <v>11717619</v>
      </c>
      <c r="G54" s="9">
        <v>28681019</v>
      </c>
      <c r="H54" s="9">
        <v>32316972</v>
      </c>
      <c r="I54" s="9">
        <v>15826853</v>
      </c>
      <c r="J54" s="9">
        <v>9815253</v>
      </c>
      <c r="K54" s="9">
        <v>8118708</v>
      </c>
      <c r="L54" s="9">
        <v>3708165</v>
      </c>
      <c r="M54" s="9">
        <v>3018582</v>
      </c>
      <c r="N54" s="9">
        <v>2650887</v>
      </c>
      <c r="O54" s="9">
        <v>1435154</v>
      </c>
      <c r="P54" s="9">
        <v>937457</v>
      </c>
      <c r="Q54" s="9">
        <v>797432</v>
      </c>
      <c r="R54" s="9">
        <v>992850</v>
      </c>
      <c r="S54" s="9">
        <v>1778802</v>
      </c>
      <c r="T54" s="9">
        <v>1412728</v>
      </c>
      <c r="U54" s="9">
        <v>1436746</v>
      </c>
      <c r="V54" s="9">
        <v>843962</v>
      </c>
      <c r="W54" s="9">
        <v>672119</v>
      </c>
      <c r="X54" s="9">
        <v>1132111</v>
      </c>
      <c r="Y54" s="9">
        <v>1443949</v>
      </c>
      <c r="Z54" s="9">
        <v>1435427</v>
      </c>
      <c r="AA54" s="18">
        <f t="shared" si="0"/>
        <v>136745662</v>
      </c>
    </row>
    <row r="55" spans="1:27" ht="15" x14ac:dyDescent="0.25">
      <c r="A55" s="6" t="s">
        <v>71</v>
      </c>
      <c r="B55" s="9">
        <v>2721282</v>
      </c>
      <c r="C55" s="9">
        <v>4224328</v>
      </c>
      <c r="D55" s="9">
        <v>3766099</v>
      </c>
      <c r="E55" s="9">
        <v>5381674</v>
      </c>
      <c r="F55" s="9">
        <v>5244352</v>
      </c>
      <c r="G55" s="9">
        <v>5332503</v>
      </c>
      <c r="H55" s="9">
        <v>5216559</v>
      </c>
      <c r="I55" s="9">
        <v>5373105</v>
      </c>
      <c r="J55" s="9">
        <v>5034991</v>
      </c>
      <c r="K55" s="9">
        <v>4618839</v>
      </c>
      <c r="L55" s="9">
        <v>3495130</v>
      </c>
      <c r="M55" s="9">
        <v>4831771</v>
      </c>
      <c r="N55" s="9">
        <v>4845405</v>
      </c>
      <c r="O55" s="9">
        <v>4206517</v>
      </c>
      <c r="P55" s="9">
        <v>3613385</v>
      </c>
      <c r="Q55" s="9">
        <v>3977565</v>
      </c>
      <c r="R55" s="9">
        <v>5671732</v>
      </c>
      <c r="S55" s="9">
        <v>5681480</v>
      </c>
      <c r="T55" s="9">
        <v>6863289</v>
      </c>
      <c r="U55" s="9">
        <v>5051615</v>
      </c>
      <c r="V55" s="9">
        <v>5575965</v>
      </c>
      <c r="W55" s="9">
        <v>5622105</v>
      </c>
      <c r="X55" s="9">
        <v>7298612</v>
      </c>
      <c r="Y55" s="9">
        <v>8968004</v>
      </c>
      <c r="Z55" s="9">
        <v>9625549</v>
      </c>
      <c r="AA55" s="18">
        <f t="shared" si="0"/>
        <v>132241856</v>
      </c>
    </row>
    <row r="56" spans="1:27" ht="15" x14ac:dyDescent="0.25">
      <c r="A56" s="6" t="s">
        <v>135</v>
      </c>
      <c r="B56" s="8">
        <v>9770741</v>
      </c>
      <c r="C56" s="8">
        <v>10135366</v>
      </c>
      <c r="D56" s="8">
        <v>9718585</v>
      </c>
      <c r="E56" s="8">
        <v>10640607</v>
      </c>
      <c r="F56" s="8">
        <v>9063066</v>
      </c>
      <c r="G56" s="8">
        <v>9526584</v>
      </c>
      <c r="H56" s="8">
        <v>7346987</v>
      </c>
      <c r="I56" s="8">
        <v>6427162</v>
      </c>
      <c r="J56" s="8">
        <v>5579177</v>
      </c>
      <c r="K56" s="8">
        <v>5703024</v>
      </c>
      <c r="L56" s="8">
        <v>3255182</v>
      </c>
      <c r="M56" s="8">
        <v>2915290</v>
      </c>
      <c r="N56" s="8">
        <v>2577349</v>
      </c>
      <c r="O56" s="8">
        <v>2284758</v>
      </c>
      <c r="P56" s="8">
        <v>1948650</v>
      </c>
      <c r="Q56" s="8">
        <v>3178435</v>
      </c>
      <c r="R56" s="8">
        <v>3291457</v>
      </c>
      <c r="S56" s="8">
        <v>3017507</v>
      </c>
      <c r="T56" s="8">
        <v>3481712</v>
      </c>
      <c r="U56" s="8">
        <v>2208964</v>
      </c>
      <c r="V56" s="8">
        <v>3015994</v>
      </c>
      <c r="W56" s="8">
        <v>1932961</v>
      </c>
      <c r="X56" s="8">
        <v>4747362</v>
      </c>
      <c r="Y56" s="8">
        <v>5500810</v>
      </c>
      <c r="Z56" s="8">
        <v>3948164</v>
      </c>
      <c r="AA56" s="18">
        <f t="shared" si="0"/>
        <v>131215894</v>
      </c>
    </row>
    <row r="57" spans="1:27" ht="15" x14ac:dyDescent="0.25">
      <c r="A57" s="6" t="s">
        <v>185</v>
      </c>
      <c r="B57" s="8">
        <v>4485628</v>
      </c>
      <c r="C57" s="8">
        <v>3028760</v>
      </c>
      <c r="D57" s="8">
        <v>2781156</v>
      </c>
      <c r="E57" s="8">
        <v>3384853</v>
      </c>
      <c r="F57" s="8">
        <v>2778383</v>
      </c>
      <c r="G57" s="8">
        <v>3552216</v>
      </c>
      <c r="H57" s="8">
        <v>6314054</v>
      </c>
      <c r="I57" s="8">
        <v>8578178</v>
      </c>
      <c r="J57" s="8">
        <v>7568230</v>
      </c>
      <c r="K57" s="8">
        <v>6718582</v>
      </c>
      <c r="L57" s="8">
        <v>6058251</v>
      </c>
      <c r="M57" s="8">
        <v>5659269</v>
      </c>
      <c r="N57" s="8">
        <v>3701333</v>
      </c>
      <c r="O57" s="8">
        <v>3885524</v>
      </c>
      <c r="P57" s="8">
        <v>3814087</v>
      </c>
      <c r="Q57" s="8">
        <v>5197493</v>
      </c>
      <c r="R57" s="8">
        <v>5041809</v>
      </c>
      <c r="S57" s="8">
        <v>5124440</v>
      </c>
      <c r="T57" s="8">
        <v>6387949</v>
      </c>
      <c r="U57" s="8">
        <v>5677546</v>
      </c>
      <c r="V57" s="8">
        <v>6110167</v>
      </c>
      <c r="W57" s="8">
        <v>3598403</v>
      </c>
      <c r="X57" s="8">
        <v>2752073</v>
      </c>
      <c r="Y57" s="8">
        <v>4381737</v>
      </c>
      <c r="Z57" s="8">
        <v>3960569</v>
      </c>
      <c r="AA57" s="18">
        <f t="shared" si="0"/>
        <v>120540690</v>
      </c>
    </row>
    <row r="58" spans="1:27" ht="15" x14ac:dyDescent="0.25">
      <c r="A58" s="6" t="s">
        <v>142</v>
      </c>
      <c r="B58" s="9">
        <v>13057201</v>
      </c>
      <c r="C58" s="9">
        <v>16587257</v>
      </c>
      <c r="D58" s="9">
        <v>19052579</v>
      </c>
      <c r="E58" s="9">
        <v>22375456</v>
      </c>
      <c r="F58" s="9">
        <v>19250919</v>
      </c>
      <c r="G58" s="9">
        <v>15520360</v>
      </c>
      <c r="H58" s="9">
        <v>1534004</v>
      </c>
      <c r="I58" s="9" t="s">
        <v>335</v>
      </c>
      <c r="J58" s="9" t="s">
        <v>335</v>
      </c>
      <c r="K58" s="9" t="s">
        <v>335</v>
      </c>
      <c r="L58" s="9" t="s">
        <v>335</v>
      </c>
      <c r="M58" s="9" t="s">
        <v>335</v>
      </c>
      <c r="N58" s="9" t="s">
        <v>335</v>
      </c>
      <c r="O58" s="9">
        <v>120</v>
      </c>
      <c r="P58" s="9">
        <v>2095</v>
      </c>
      <c r="Q58" s="9">
        <v>235</v>
      </c>
      <c r="R58" s="9" t="s">
        <v>335</v>
      </c>
      <c r="S58" s="9">
        <v>9001</v>
      </c>
      <c r="T58" s="9">
        <v>290</v>
      </c>
      <c r="U58" s="9">
        <v>516</v>
      </c>
      <c r="V58" s="9">
        <v>1377</v>
      </c>
      <c r="W58" s="9">
        <v>796</v>
      </c>
      <c r="X58" s="9">
        <v>2193</v>
      </c>
      <c r="Y58" s="9">
        <v>273</v>
      </c>
      <c r="Z58" s="9">
        <v>469</v>
      </c>
      <c r="AA58" s="18">
        <f t="shared" si="0"/>
        <v>107395141</v>
      </c>
    </row>
    <row r="59" spans="1:27" ht="15" x14ac:dyDescent="0.25">
      <c r="A59" s="6" t="s">
        <v>60</v>
      </c>
      <c r="B59" s="8">
        <v>1081519</v>
      </c>
      <c r="C59" s="8">
        <v>1179549</v>
      </c>
      <c r="D59" s="8">
        <v>701059</v>
      </c>
      <c r="E59" s="8">
        <v>1030493</v>
      </c>
      <c r="F59" s="8">
        <v>1513995</v>
      </c>
      <c r="G59" s="8">
        <v>2644350</v>
      </c>
      <c r="H59" s="8">
        <v>2661103</v>
      </c>
      <c r="I59" s="8">
        <v>3069783</v>
      </c>
      <c r="J59" s="8">
        <v>2988909</v>
      </c>
      <c r="K59" s="8">
        <v>3046807</v>
      </c>
      <c r="L59" s="8">
        <v>1827116</v>
      </c>
      <c r="M59" s="8">
        <v>2404433</v>
      </c>
      <c r="N59" s="8">
        <v>3612557</v>
      </c>
      <c r="O59" s="8">
        <v>4196880</v>
      </c>
      <c r="P59" s="8">
        <v>3930971</v>
      </c>
      <c r="Q59" s="8">
        <v>4725233</v>
      </c>
      <c r="R59" s="8">
        <v>5544587</v>
      </c>
      <c r="S59" s="8">
        <v>5102613</v>
      </c>
      <c r="T59" s="8">
        <v>5407445</v>
      </c>
      <c r="U59" s="8">
        <v>6271460</v>
      </c>
      <c r="V59" s="8">
        <v>7608049</v>
      </c>
      <c r="W59" s="8">
        <v>4343164</v>
      </c>
      <c r="X59" s="8">
        <v>4634567</v>
      </c>
      <c r="Y59" s="8">
        <v>7863592</v>
      </c>
      <c r="Z59" s="8">
        <v>7869094</v>
      </c>
      <c r="AA59" s="18">
        <f t="shared" si="0"/>
        <v>95259328</v>
      </c>
    </row>
    <row r="60" spans="1:27" ht="15" x14ac:dyDescent="0.25">
      <c r="A60" s="6" t="s">
        <v>130</v>
      </c>
      <c r="B60" s="9">
        <v>1445027</v>
      </c>
      <c r="C60" s="9">
        <v>3320615</v>
      </c>
      <c r="D60" s="9">
        <v>2043310</v>
      </c>
      <c r="E60" s="9">
        <v>1115447</v>
      </c>
      <c r="F60" s="9">
        <v>1494856</v>
      </c>
      <c r="G60" s="9">
        <v>1590542</v>
      </c>
      <c r="H60" s="9">
        <v>1016353</v>
      </c>
      <c r="I60" s="9">
        <v>893027</v>
      </c>
      <c r="J60" s="9">
        <v>25246</v>
      </c>
      <c r="K60" s="9">
        <v>87643</v>
      </c>
      <c r="L60" s="9">
        <v>14760</v>
      </c>
      <c r="M60" s="9">
        <v>164940</v>
      </c>
      <c r="N60" s="9">
        <v>191081</v>
      </c>
      <c r="O60" s="9">
        <v>47381</v>
      </c>
      <c r="P60" s="9">
        <v>121703</v>
      </c>
      <c r="Q60" s="9">
        <v>866355</v>
      </c>
      <c r="R60" s="9">
        <v>1002374</v>
      </c>
      <c r="S60" s="9">
        <v>1345234</v>
      </c>
      <c r="T60" s="9">
        <v>1664916</v>
      </c>
      <c r="U60" s="9">
        <v>1591314</v>
      </c>
      <c r="V60" s="9">
        <v>2503356</v>
      </c>
      <c r="W60" s="9">
        <v>2056559</v>
      </c>
      <c r="X60" s="9">
        <v>1762218</v>
      </c>
      <c r="Y60" s="9">
        <v>14382581</v>
      </c>
      <c r="Z60" s="9">
        <v>51889569</v>
      </c>
      <c r="AA60" s="18">
        <f t="shared" si="0"/>
        <v>92636407</v>
      </c>
    </row>
    <row r="61" spans="1:27" ht="15" x14ac:dyDescent="0.25">
      <c r="A61" s="6" t="s">
        <v>259</v>
      </c>
      <c r="B61" s="8" t="s">
        <v>335</v>
      </c>
      <c r="C61" s="8" t="s">
        <v>335</v>
      </c>
      <c r="D61" s="8" t="s">
        <v>335</v>
      </c>
      <c r="E61" s="8" t="s">
        <v>335</v>
      </c>
      <c r="F61" s="8">
        <v>579826</v>
      </c>
      <c r="G61" s="8">
        <v>3199487</v>
      </c>
      <c r="H61" s="8">
        <v>4422547</v>
      </c>
      <c r="I61" s="8">
        <v>3754754</v>
      </c>
      <c r="J61" s="8">
        <v>2473238</v>
      </c>
      <c r="K61" s="8">
        <v>2853528</v>
      </c>
      <c r="L61" s="8">
        <v>7765598</v>
      </c>
      <c r="M61" s="8">
        <v>9055392</v>
      </c>
      <c r="N61" s="8">
        <v>7652884</v>
      </c>
      <c r="O61" s="8">
        <v>7039993</v>
      </c>
      <c r="P61" s="8">
        <v>8895887</v>
      </c>
      <c r="Q61" s="8">
        <v>8538475</v>
      </c>
      <c r="R61" s="8">
        <v>7286199</v>
      </c>
      <c r="S61" s="8">
        <v>3034248</v>
      </c>
      <c r="T61" s="8">
        <v>353463</v>
      </c>
      <c r="U61" s="8">
        <v>37179</v>
      </c>
      <c r="V61" s="8">
        <v>1349</v>
      </c>
      <c r="W61" s="8">
        <v>3044</v>
      </c>
      <c r="X61" s="8">
        <v>1371</v>
      </c>
      <c r="Y61" s="8">
        <v>482</v>
      </c>
      <c r="Z61" s="8" t="s">
        <v>335</v>
      </c>
      <c r="AA61" s="18">
        <f t="shared" si="0"/>
        <v>76948944</v>
      </c>
    </row>
    <row r="62" spans="1:27" ht="15" x14ac:dyDescent="0.25">
      <c r="A62" s="6" t="s">
        <v>33</v>
      </c>
      <c r="B62" s="9">
        <v>1137741</v>
      </c>
      <c r="C62" s="9">
        <v>1593512</v>
      </c>
      <c r="D62" s="9">
        <v>1657976</v>
      </c>
      <c r="E62" s="9">
        <v>4933537</v>
      </c>
      <c r="F62" s="9">
        <v>11042364</v>
      </c>
      <c r="G62" s="9">
        <v>9549520</v>
      </c>
      <c r="H62" s="9">
        <v>8382619</v>
      </c>
      <c r="I62" s="9">
        <v>8745618</v>
      </c>
      <c r="J62" s="9">
        <v>7369500</v>
      </c>
      <c r="K62" s="9">
        <v>5322190</v>
      </c>
      <c r="L62" s="9">
        <v>2857559</v>
      </c>
      <c r="M62" s="9">
        <v>2533529</v>
      </c>
      <c r="N62" s="9">
        <v>2270188</v>
      </c>
      <c r="O62" s="9">
        <v>1372115</v>
      </c>
      <c r="P62" s="9">
        <v>817765</v>
      </c>
      <c r="Q62" s="9">
        <v>762913</v>
      </c>
      <c r="R62" s="9">
        <v>625148</v>
      </c>
      <c r="S62" s="9">
        <v>488366</v>
      </c>
      <c r="T62" s="9">
        <v>413804</v>
      </c>
      <c r="U62" s="9">
        <v>543203</v>
      </c>
      <c r="V62" s="9">
        <v>354295</v>
      </c>
      <c r="W62" s="9">
        <v>197333</v>
      </c>
      <c r="X62" s="9">
        <v>300449</v>
      </c>
      <c r="Y62" s="9">
        <v>357946</v>
      </c>
      <c r="Z62" s="9">
        <v>353803</v>
      </c>
      <c r="AA62" s="18">
        <f t="shared" si="0"/>
        <v>73982993</v>
      </c>
    </row>
    <row r="63" spans="1:27" ht="15" x14ac:dyDescent="0.25">
      <c r="A63" s="6" t="s">
        <v>181</v>
      </c>
      <c r="B63" s="8">
        <v>381624</v>
      </c>
      <c r="C63" s="8">
        <v>1031846</v>
      </c>
      <c r="D63" s="8">
        <v>531969</v>
      </c>
      <c r="E63" s="8">
        <v>601294</v>
      </c>
      <c r="F63" s="8">
        <v>1174258</v>
      </c>
      <c r="G63" s="8">
        <v>306380</v>
      </c>
      <c r="H63" s="8">
        <v>77513</v>
      </c>
      <c r="I63" s="8">
        <v>2244</v>
      </c>
      <c r="J63" s="8">
        <v>4732355</v>
      </c>
      <c r="K63" s="8">
        <v>110</v>
      </c>
      <c r="L63" s="8">
        <v>343614</v>
      </c>
      <c r="M63" s="8">
        <v>193962</v>
      </c>
      <c r="N63" s="8">
        <v>2509165</v>
      </c>
      <c r="O63" s="8">
        <v>6428676</v>
      </c>
      <c r="P63" s="8">
        <v>10535138</v>
      </c>
      <c r="Q63" s="8">
        <v>12363317</v>
      </c>
      <c r="R63" s="8">
        <v>11719452</v>
      </c>
      <c r="S63" s="8">
        <v>3108863</v>
      </c>
      <c r="T63" s="8">
        <v>3149460</v>
      </c>
      <c r="U63" s="8">
        <v>3329128</v>
      </c>
      <c r="V63" s="8">
        <v>1766204</v>
      </c>
      <c r="W63" s="8">
        <v>1891819</v>
      </c>
      <c r="X63" s="8">
        <v>2004439</v>
      </c>
      <c r="Y63" s="8">
        <v>1741354</v>
      </c>
      <c r="Z63" s="8">
        <v>2197590</v>
      </c>
      <c r="AA63" s="18">
        <f t="shared" si="0"/>
        <v>72121774</v>
      </c>
    </row>
    <row r="64" spans="1:27" ht="15" x14ac:dyDescent="0.25">
      <c r="A64" s="6" t="s">
        <v>156</v>
      </c>
      <c r="B64" s="9">
        <v>2580406</v>
      </c>
      <c r="C64" s="9">
        <v>2511799</v>
      </c>
      <c r="D64" s="9">
        <v>1776038</v>
      </c>
      <c r="E64" s="9">
        <v>2804893</v>
      </c>
      <c r="F64" s="9">
        <v>1897251</v>
      </c>
      <c r="G64" s="9">
        <v>2466948</v>
      </c>
      <c r="H64" s="9">
        <v>2585300</v>
      </c>
      <c r="I64" s="9">
        <v>2135938</v>
      </c>
      <c r="J64" s="9">
        <v>2483187</v>
      </c>
      <c r="K64" s="9">
        <v>2912449</v>
      </c>
      <c r="L64" s="9">
        <v>2145895</v>
      </c>
      <c r="M64" s="9">
        <v>3424405</v>
      </c>
      <c r="N64" s="9">
        <v>4769173</v>
      </c>
      <c r="O64" s="9">
        <v>6359580</v>
      </c>
      <c r="P64" s="9">
        <v>6449417</v>
      </c>
      <c r="Q64" s="9">
        <v>3567414</v>
      </c>
      <c r="R64" s="9">
        <v>6242115</v>
      </c>
      <c r="S64" s="9">
        <v>2814496</v>
      </c>
      <c r="T64" s="9">
        <v>2224200</v>
      </c>
      <c r="U64" s="9">
        <v>2504323</v>
      </c>
      <c r="V64" s="9">
        <v>1475540</v>
      </c>
      <c r="W64" s="9">
        <v>1076388</v>
      </c>
      <c r="X64" s="9">
        <v>642592</v>
      </c>
      <c r="Y64" s="9">
        <v>1149869</v>
      </c>
      <c r="Z64" s="9">
        <v>1633053</v>
      </c>
      <c r="AA64" s="18">
        <f t="shared" si="0"/>
        <v>70632669</v>
      </c>
    </row>
    <row r="65" spans="1:27" ht="15" x14ac:dyDescent="0.25">
      <c r="A65" s="6" t="s">
        <v>229</v>
      </c>
      <c r="B65" s="8">
        <v>525911</v>
      </c>
      <c r="C65" s="8">
        <v>2674027</v>
      </c>
      <c r="D65" s="8">
        <v>3218438</v>
      </c>
      <c r="E65" s="8">
        <v>2701231</v>
      </c>
      <c r="F65" s="8">
        <v>2402674</v>
      </c>
      <c r="G65" s="8">
        <v>2406007</v>
      </c>
      <c r="H65" s="8">
        <v>1272114</v>
      </c>
      <c r="I65" s="8">
        <v>1612713</v>
      </c>
      <c r="J65" s="8">
        <v>1357569</v>
      </c>
      <c r="K65" s="8">
        <v>2052541</v>
      </c>
      <c r="L65" s="8">
        <v>1802699</v>
      </c>
      <c r="M65" s="8">
        <v>2181725</v>
      </c>
      <c r="N65" s="8">
        <v>2674986</v>
      </c>
      <c r="O65" s="8">
        <v>1091456</v>
      </c>
      <c r="P65" s="8">
        <v>2629834</v>
      </c>
      <c r="Q65" s="8">
        <v>3643356</v>
      </c>
      <c r="R65" s="8">
        <v>4383745</v>
      </c>
      <c r="S65" s="8">
        <v>6975928</v>
      </c>
      <c r="T65" s="8">
        <v>5111290</v>
      </c>
      <c r="U65" s="8">
        <v>4028067</v>
      </c>
      <c r="V65" s="8">
        <v>4231476</v>
      </c>
      <c r="W65" s="8">
        <v>2405251</v>
      </c>
      <c r="X65" s="8">
        <v>1378590</v>
      </c>
      <c r="Y65" s="8">
        <v>2593220</v>
      </c>
      <c r="Z65" s="8">
        <v>5167600</v>
      </c>
      <c r="AA65" s="18">
        <f t="shared" si="0"/>
        <v>70522448</v>
      </c>
    </row>
    <row r="66" spans="1:27" ht="15" x14ac:dyDescent="0.25">
      <c r="A66" s="6" t="s">
        <v>23</v>
      </c>
      <c r="B66" s="9">
        <v>766427</v>
      </c>
      <c r="C66" s="9">
        <v>756823</v>
      </c>
      <c r="D66" s="9">
        <v>1039260</v>
      </c>
      <c r="E66" s="9">
        <v>1169645</v>
      </c>
      <c r="F66" s="9">
        <v>1404361</v>
      </c>
      <c r="G66" s="9">
        <v>1241321</v>
      </c>
      <c r="H66" s="9">
        <v>1055035</v>
      </c>
      <c r="I66" s="9">
        <v>1940399</v>
      </c>
      <c r="J66" s="9">
        <v>1696192</v>
      </c>
      <c r="K66" s="9">
        <v>1954373</v>
      </c>
      <c r="L66" s="9">
        <v>1502576</v>
      </c>
      <c r="M66" s="9">
        <v>1648335</v>
      </c>
      <c r="N66" s="9">
        <v>1678017</v>
      </c>
      <c r="O66" s="9">
        <v>1962837</v>
      </c>
      <c r="P66" s="9">
        <v>1663194</v>
      </c>
      <c r="Q66" s="9">
        <v>1984445</v>
      </c>
      <c r="R66" s="9">
        <v>2896328</v>
      </c>
      <c r="S66" s="9">
        <v>3254252</v>
      </c>
      <c r="T66" s="9">
        <v>3298672</v>
      </c>
      <c r="U66" s="9">
        <v>4070292</v>
      </c>
      <c r="V66" s="9">
        <v>5373593</v>
      </c>
      <c r="W66" s="9">
        <v>5329548</v>
      </c>
      <c r="X66" s="9">
        <v>5443903</v>
      </c>
      <c r="Y66" s="9">
        <v>5310381</v>
      </c>
      <c r="Z66" s="9">
        <v>7100362</v>
      </c>
      <c r="AA66" s="18">
        <f t="shared" si="0"/>
        <v>65540571</v>
      </c>
    </row>
    <row r="67" spans="1:27" ht="15" x14ac:dyDescent="0.25">
      <c r="A67" s="6" t="s">
        <v>227</v>
      </c>
      <c r="B67" s="8">
        <v>543545</v>
      </c>
      <c r="C67" s="8">
        <v>2284679</v>
      </c>
      <c r="D67" s="8">
        <v>1542277</v>
      </c>
      <c r="E67" s="8">
        <v>845511</v>
      </c>
      <c r="F67" s="8">
        <v>2251431</v>
      </c>
      <c r="G67" s="8">
        <v>2356123</v>
      </c>
      <c r="H67" s="8">
        <v>321931</v>
      </c>
      <c r="I67" s="8">
        <v>649097</v>
      </c>
      <c r="J67" s="8">
        <v>371616</v>
      </c>
      <c r="K67" s="8">
        <v>108147</v>
      </c>
      <c r="L67" s="8">
        <v>690449</v>
      </c>
      <c r="M67" s="8">
        <v>296514</v>
      </c>
      <c r="N67" s="8">
        <v>40081</v>
      </c>
      <c r="O67" s="8">
        <v>65198</v>
      </c>
      <c r="P67" s="8">
        <v>177968</v>
      </c>
      <c r="Q67" s="8">
        <v>4173629</v>
      </c>
      <c r="R67" s="8">
        <v>1463244</v>
      </c>
      <c r="S67" s="8">
        <v>1011031</v>
      </c>
      <c r="T67" s="8">
        <v>415594</v>
      </c>
      <c r="U67" s="8">
        <v>2821506</v>
      </c>
      <c r="V67" s="8">
        <v>3260735</v>
      </c>
      <c r="W67" s="8">
        <v>2471711</v>
      </c>
      <c r="X67" s="8">
        <v>2430337</v>
      </c>
      <c r="Y67" s="8">
        <v>25140607</v>
      </c>
      <c r="Z67" s="8">
        <v>361569</v>
      </c>
      <c r="AA67" s="18">
        <f t="shared" ref="AA67:AA130" si="1">SUM(B67:Z67)</f>
        <v>56094530</v>
      </c>
    </row>
    <row r="68" spans="1:27" ht="15" x14ac:dyDescent="0.25">
      <c r="A68" s="6" t="s">
        <v>96</v>
      </c>
      <c r="B68" s="9" t="s">
        <v>335</v>
      </c>
      <c r="C68" s="9" t="s">
        <v>335</v>
      </c>
      <c r="D68" s="9" t="s">
        <v>335</v>
      </c>
      <c r="E68" s="9" t="s">
        <v>335</v>
      </c>
      <c r="F68" s="9" t="s">
        <v>335</v>
      </c>
      <c r="G68" s="9" t="s">
        <v>335</v>
      </c>
      <c r="H68" s="9" t="s">
        <v>335</v>
      </c>
      <c r="I68" s="9" t="s">
        <v>335</v>
      </c>
      <c r="J68" s="9" t="s">
        <v>335</v>
      </c>
      <c r="K68" s="9">
        <v>73771</v>
      </c>
      <c r="L68" s="9">
        <v>159011</v>
      </c>
      <c r="M68" s="9">
        <v>51177</v>
      </c>
      <c r="N68" s="9">
        <v>2210</v>
      </c>
      <c r="O68" s="9">
        <v>755</v>
      </c>
      <c r="P68" s="9">
        <v>16520</v>
      </c>
      <c r="Q68" s="9">
        <v>51872</v>
      </c>
      <c r="R68" s="9">
        <v>478513</v>
      </c>
      <c r="S68" s="9">
        <v>788268</v>
      </c>
      <c r="T68" s="9">
        <v>1011792</v>
      </c>
      <c r="U68" s="9">
        <v>1135552</v>
      </c>
      <c r="V68" s="9">
        <v>8047858</v>
      </c>
      <c r="W68" s="9">
        <v>11054095</v>
      </c>
      <c r="X68" s="9">
        <v>10941558</v>
      </c>
      <c r="Y68" s="9">
        <v>12958683</v>
      </c>
      <c r="Z68" s="9">
        <v>6826829</v>
      </c>
      <c r="AA68" s="18">
        <f t="shared" si="1"/>
        <v>53598464</v>
      </c>
    </row>
    <row r="69" spans="1:27" ht="15" x14ac:dyDescent="0.25">
      <c r="A69" s="6" t="s">
        <v>238</v>
      </c>
      <c r="B69" s="9" t="s">
        <v>335</v>
      </c>
      <c r="C69" s="9">
        <v>20212</v>
      </c>
      <c r="D69" s="9">
        <v>872277</v>
      </c>
      <c r="E69" s="9">
        <v>2894592</v>
      </c>
      <c r="F69" s="9">
        <v>3522577</v>
      </c>
      <c r="G69" s="9">
        <v>1862604</v>
      </c>
      <c r="H69" s="9">
        <v>86204</v>
      </c>
      <c r="I69" s="9">
        <v>643588</v>
      </c>
      <c r="J69" s="9">
        <v>801463</v>
      </c>
      <c r="K69" s="9">
        <v>1520863</v>
      </c>
      <c r="L69" s="9">
        <v>1113687</v>
      </c>
      <c r="M69" s="9">
        <v>1509987</v>
      </c>
      <c r="N69" s="9">
        <v>1304494</v>
      </c>
      <c r="O69" s="9">
        <v>1938838</v>
      </c>
      <c r="P69" s="9">
        <v>4199870</v>
      </c>
      <c r="Q69" s="9">
        <v>5073104</v>
      </c>
      <c r="R69" s="9">
        <v>4612222</v>
      </c>
      <c r="S69" s="9">
        <v>3721682</v>
      </c>
      <c r="T69" s="9">
        <v>2153595</v>
      </c>
      <c r="U69" s="9">
        <v>2619311</v>
      </c>
      <c r="V69" s="9">
        <v>1255699</v>
      </c>
      <c r="W69" s="9">
        <v>1563036</v>
      </c>
      <c r="X69" s="9">
        <v>1182862</v>
      </c>
      <c r="Y69" s="9">
        <v>3123437</v>
      </c>
      <c r="Z69" s="9">
        <v>4921177</v>
      </c>
      <c r="AA69" s="18">
        <f t="shared" si="1"/>
        <v>52517381</v>
      </c>
    </row>
    <row r="70" spans="1:27" ht="15" x14ac:dyDescent="0.25">
      <c r="A70" s="6" t="s">
        <v>292</v>
      </c>
      <c r="B70" s="8" t="s">
        <v>335</v>
      </c>
      <c r="C70" s="8" t="s">
        <v>335</v>
      </c>
      <c r="D70" s="8" t="s">
        <v>335</v>
      </c>
      <c r="E70" s="8" t="s">
        <v>335</v>
      </c>
      <c r="F70" s="8" t="s">
        <v>335</v>
      </c>
      <c r="G70" s="8" t="s">
        <v>335</v>
      </c>
      <c r="H70" s="8">
        <v>726499</v>
      </c>
      <c r="I70" s="8">
        <v>1912323</v>
      </c>
      <c r="J70" s="8">
        <v>539910</v>
      </c>
      <c r="K70" s="8">
        <v>285042</v>
      </c>
      <c r="L70" s="8">
        <v>170923</v>
      </c>
      <c r="M70" s="8">
        <v>31117</v>
      </c>
      <c r="N70" s="8">
        <v>15991</v>
      </c>
      <c r="O70" s="8">
        <v>42832</v>
      </c>
      <c r="P70" s="8">
        <v>37185</v>
      </c>
      <c r="Q70" s="8">
        <v>104879</v>
      </c>
      <c r="R70" s="8">
        <v>140060</v>
      </c>
      <c r="S70" s="8">
        <v>502166</v>
      </c>
      <c r="T70" s="8">
        <v>1674995</v>
      </c>
      <c r="U70" s="8">
        <v>4941646</v>
      </c>
      <c r="V70" s="8">
        <v>3570499</v>
      </c>
      <c r="W70" s="8">
        <v>3560240</v>
      </c>
      <c r="X70" s="8">
        <v>11906898</v>
      </c>
      <c r="Y70" s="8">
        <v>9099199</v>
      </c>
      <c r="Z70" s="8">
        <v>8872266</v>
      </c>
      <c r="AA70" s="18">
        <f t="shared" si="1"/>
        <v>48134670</v>
      </c>
    </row>
    <row r="71" spans="1:27" ht="15" x14ac:dyDescent="0.25">
      <c r="A71" s="6" t="s">
        <v>236</v>
      </c>
      <c r="B71" s="9">
        <v>217430</v>
      </c>
      <c r="C71" s="9">
        <v>115612</v>
      </c>
      <c r="D71" s="9">
        <v>160367</v>
      </c>
      <c r="E71" s="9">
        <v>219036</v>
      </c>
      <c r="F71" s="9">
        <v>816830</v>
      </c>
      <c r="G71" s="9">
        <v>1082409</v>
      </c>
      <c r="H71" s="9">
        <v>299165</v>
      </c>
      <c r="I71" s="9">
        <v>29648</v>
      </c>
      <c r="J71" s="9">
        <v>223394</v>
      </c>
      <c r="K71" s="9">
        <v>35671</v>
      </c>
      <c r="L71" s="9">
        <v>546661</v>
      </c>
      <c r="M71" s="9">
        <v>853060</v>
      </c>
      <c r="N71" s="9">
        <v>451587</v>
      </c>
      <c r="O71" s="9">
        <v>259315</v>
      </c>
      <c r="P71" s="9">
        <v>166404</v>
      </c>
      <c r="Q71" s="9">
        <v>395007</v>
      </c>
      <c r="R71" s="9">
        <v>380466</v>
      </c>
      <c r="S71" s="9">
        <v>1820833</v>
      </c>
      <c r="T71" s="9">
        <v>2795940</v>
      </c>
      <c r="U71" s="9">
        <v>1588643</v>
      </c>
      <c r="V71" s="9">
        <v>6634539</v>
      </c>
      <c r="W71" s="9">
        <v>4642187</v>
      </c>
      <c r="X71" s="9">
        <v>3819681</v>
      </c>
      <c r="Y71" s="9">
        <v>7882542</v>
      </c>
      <c r="Z71" s="9">
        <v>12671958</v>
      </c>
      <c r="AA71" s="18">
        <f t="shared" si="1"/>
        <v>48108385</v>
      </c>
    </row>
    <row r="72" spans="1:27" ht="15" x14ac:dyDescent="0.25">
      <c r="A72" s="6" t="s">
        <v>195</v>
      </c>
      <c r="B72" s="8">
        <v>597476</v>
      </c>
      <c r="C72" s="8">
        <v>417667</v>
      </c>
      <c r="D72" s="8">
        <v>618724</v>
      </c>
      <c r="E72" s="8">
        <v>364754</v>
      </c>
      <c r="F72" s="8">
        <v>339441</v>
      </c>
      <c r="G72" s="8">
        <v>270246</v>
      </c>
      <c r="H72" s="8">
        <v>416967</v>
      </c>
      <c r="I72" s="8">
        <v>310038</v>
      </c>
      <c r="J72" s="8">
        <v>499477</v>
      </c>
      <c r="K72" s="8">
        <v>472790</v>
      </c>
      <c r="L72" s="8">
        <v>579556</v>
      </c>
      <c r="M72" s="8">
        <v>517899</v>
      </c>
      <c r="N72" s="8">
        <v>1095686</v>
      </c>
      <c r="O72" s="8">
        <v>932573</v>
      </c>
      <c r="P72" s="8">
        <v>868763</v>
      </c>
      <c r="Q72" s="8">
        <v>2981263</v>
      </c>
      <c r="R72" s="8">
        <v>1547127</v>
      </c>
      <c r="S72" s="8">
        <v>2297573</v>
      </c>
      <c r="T72" s="8">
        <v>2173146</v>
      </c>
      <c r="U72" s="8">
        <v>2562990</v>
      </c>
      <c r="V72" s="8">
        <v>3917878</v>
      </c>
      <c r="W72" s="8">
        <v>2806090</v>
      </c>
      <c r="X72" s="8">
        <v>4491162</v>
      </c>
      <c r="Y72" s="8">
        <v>6109741</v>
      </c>
      <c r="Z72" s="8">
        <v>6454053</v>
      </c>
      <c r="AA72" s="18">
        <f t="shared" si="1"/>
        <v>43643080</v>
      </c>
    </row>
    <row r="73" spans="1:27" ht="15" x14ac:dyDescent="0.25">
      <c r="A73" s="6" t="s">
        <v>103</v>
      </c>
      <c r="B73" s="8">
        <v>117446</v>
      </c>
      <c r="C73" s="8">
        <v>482570</v>
      </c>
      <c r="D73" s="8">
        <v>1190762</v>
      </c>
      <c r="E73" s="8">
        <v>461183</v>
      </c>
      <c r="F73" s="8">
        <v>533629</v>
      </c>
      <c r="G73" s="8">
        <v>952444</v>
      </c>
      <c r="H73" s="8">
        <v>769133</v>
      </c>
      <c r="I73" s="8">
        <v>1350902</v>
      </c>
      <c r="J73" s="8">
        <v>2250403</v>
      </c>
      <c r="K73" s="8">
        <v>2518054</v>
      </c>
      <c r="L73" s="8">
        <v>2840949</v>
      </c>
      <c r="M73" s="8">
        <v>3568121</v>
      </c>
      <c r="N73" s="8">
        <v>1876538</v>
      </c>
      <c r="O73" s="8">
        <v>1132702</v>
      </c>
      <c r="P73" s="8">
        <v>530759</v>
      </c>
      <c r="Q73" s="8">
        <v>822390</v>
      </c>
      <c r="R73" s="8">
        <v>1766389</v>
      </c>
      <c r="S73" s="8">
        <v>1818383</v>
      </c>
      <c r="T73" s="8">
        <v>1302669</v>
      </c>
      <c r="U73" s="8">
        <v>1528227</v>
      </c>
      <c r="V73" s="8">
        <v>1394517</v>
      </c>
      <c r="W73" s="8">
        <v>1607035</v>
      </c>
      <c r="X73" s="8">
        <v>1754193</v>
      </c>
      <c r="Y73" s="8">
        <v>2495491</v>
      </c>
      <c r="Z73" s="8">
        <v>3510244</v>
      </c>
      <c r="AA73" s="18">
        <f t="shared" si="1"/>
        <v>38575133</v>
      </c>
    </row>
    <row r="74" spans="1:27" ht="15" x14ac:dyDescent="0.25">
      <c r="A74" s="6" t="s">
        <v>196</v>
      </c>
      <c r="B74" s="9">
        <v>1989581</v>
      </c>
      <c r="C74" s="9">
        <v>1803246</v>
      </c>
      <c r="D74" s="9">
        <v>846665</v>
      </c>
      <c r="E74" s="9">
        <v>1474872</v>
      </c>
      <c r="F74" s="9">
        <v>1154207</v>
      </c>
      <c r="G74" s="9">
        <v>1244471</v>
      </c>
      <c r="H74" s="9">
        <v>1536714</v>
      </c>
      <c r="I74" s="9">
        <v>1384444</v>
      </c>
      <c r="J74" s="9">
        <v>1367937</v>
      </c>
      <c r="K74" s="9">
        <v>1429155</v>
      </c>
      <c r="L74" s="9">
        <v>1211922</v>
      </c>
      <c r="M74" s="9">
        <v>1269248</v>
      </c>
      <c r="N74" s="9">
        <v>1549754</v>
      </c>
      <c r="O74" s="9">
        <v>1650245</v>
      </c>
      <c r="P74" s="9">
        <v>1481715</v>
      </c>
      <c r="Q74" s="9">
        <v>1791663</v>
      </c>
      <c r="R74" s="9">
        <v>1672152</v>
      </c>
      <c r="S74" s="9">
        <v>1320342</v>
      </c>
      <c r="T74" s="9">
        <v>974082</v>
      </c>
      <c r="U74" s="9">
        <v>1010640</v>
      </c>
      <c r="V74" s="9">
        <v>1047724</v>
      </c>
      <c r="W74" s="9">
        <v>409466</v>
      </c>
      <c r="X74" s="9">
        <v>594988</v>
      </c>
      <c r="Y74" s="9">
        <v>1120782</v>
      </c>
      <c r="Z74" s="9">
        <v>1404162</v>
      </c>
      <c r="AA74" s="18">
        <f t="shared" si="1"/>
        <v>32740177</v>
      </c>
    </row>
    <row r="75" spans="1:27" ht="15" x14ac:dyDescent="0.25">
      <c r="A75" s="6" t="s">
        <v>172</v>
      </c>
      <c r="B75" s="9" t="s">
        <v>335</v>
      </c>
      <c r="C75" s="9">
        <v>202581</v>
      </c>
      <c r="D75" s="9">
        <v>592487</v>
      </c>
      <c r="E75" s="9">
        <v>710478</v>
      </c>
      <c r="F75" s="9">
        <v>2912750</v>
      </c>
      <c r="G75" s="9">
        <v>1699696</v>
      </c>
      <c r="H75" s="9">
        <v>522099</v>
      </c>
      <c r="I75" s="9">
        <v>1851516</v>
      </c>
      <c r="J75" s="9">
        <v>856012</v>
      </c>
      <c r="K75" s="9">
        <v>813521</v>
      </c>
      <c r="L75" s="9">
        <v>229083</v>
      </c>
      <c r="M75" s="9">
        <v>1501</v>
      </c>
      <c r="N75" s="9">
        <v>189260</v>
      </c>
      <c r="O75" s="9">
        <v>655950</v>
      </c>
      <c r="P75" s="9">
        <v>435293</v>
      </c>
      <c r="Q75" s="9">
        <v>1260865</v>
      </c>
      <c r="R75" s="9">
        <v>2362989</v>
      </c>
      <c r="S75" s="9">
        <v>3582369</v>
      </c>
      <c r="T75" s="9">
        <v>1925202</v>
      </c>
      <c r="U75" s="9">
        <v>1446150</v>
      </c>
      <c r="V75" s="9">
        <v>1816478</v>
      </c>
      <c r="W75" s="9">
        <v>1158895</v>
      </c>
      <c r="X75" s="9">
        <v>2225528</v>
      </c>
      <c r="Y75" s="9">
        <v>1714454</v>
      </c>
      <c r="Z75" s="9">
        <v>3280262</v>
      </c>
      <c r="AA75" s="18">
        <f t="shared" si="1"/>
        <v>32445419</v>
      </c>
    </row>
    <row r="76" spans="1:27" ht="15" x14ac:dyDescent="0.25">
      <c r="A76" s="6" t="s">
        <v>234</v>
      </c>
      <c r="B76" s="9">
        <v>2790499</v>
      </c>
      <c r="C76" s="9">
        <v>3785330</v>
      </c>
      <c r="D76" s="9">
        <v>6502731</v>
      </c>
      <c r="E76" s="9">
        <v>1682502</v>
      </c>
      <c r="F76" s="9">
        <v>3261580</v>
      </c>
      <c r="G76" s="9">
        <v>1462688</v>
      </c>
      <c r="H76" s="9">
        <v>240430</v>
      </c>
      <c r="I76" s="9">
        <v>982041</v>
      </c>
      <c r="J76" s="9">
        <v>846824</v>
      </c>
      <c r="K76" s="9">
        <v>287019</v>
      </c>
      <c r="L76" s="9">
        <v>240697</v>
      </c>
      <c r="M76" s="9">
        <v>212369</v>
      </c>
      <c r="N76" s="9">
        <v>397092</v>
      </c>
      <c r="O76" s="9">
        <v>209840</v>
      </c>
      <c r="P76" s="9">
        <v>343890</v>
      </c>
      <c r="Q76" s="9">
        <v>552088</v>
      </c>
      <c r="R76" s="9">
        <v>1554064</v>
      </c>
      <c r="S76" s="9">
        <v>446817</v>
      </c>
      <c r="T76" s="9">
        <v>458461</v>
      </c>
      <c r="U76" s="9">
        <v>534527</v>
      </c>
      <c r="V76" s="9">
        <v>447675</v>
      </c>
      <c r="W76" s="9">
        <v>857502</v>
      </c>
      <c r="X76" s="9">
        <v>507052</v>
      </c>
      <c r="Y76" s="9">
        <v>1045383</v>
      </c>
      <c r="Z76" s="9">
        <v>1551093</v>
      </c>
      <c r="AA76" s="18">
        <f t="shared" si="1"/>
        <v>31200194</v>
      </c>
    </row>
    <row r="77" spans="1:27" ht="15" x14ac:dyDescent="0.25">
      <c r="A77" s="6" t="s">
        <v>268</v>
      </c>
      <c r="B77" s="9">
        <v>1711668</v>
      </c>
      <c r="C77" s="9">
        <v>4134870</v>
      </c>
      <c r="D77" s="9">
        <v>7291829</v>
      </c>
      <c r="E77" s="9">
        <v>1944365</v>
      </c>
      <c r="F77" s="9">
        <v>1620936</v>
      </c>
      <c r="G77" s="9">
        <v>2387814</v>
      </c>
      <c r="H77" s="9">
        <v>1810266</v>
      </c>
      <c r="I77" s="9">
        <v>590577</v>
      </c>
      <c r="J77" s="9">
        <v>127713</v>
      </c>
      <c r="K77" s="9">
        <v>413727</v>
      </c>
      <c r="L77" s="9">
        <v>141246</v>
      </c>
      <c r="M77" s="9">
        <v>196658</v>
      </c>
      <c r="N77" s="9">
        <v>254251</v>
      </c>
      <c r="O77" s="9">
        <v>161413</v>
      </c>
      <c r="P77" s="9">
        <v>377902</v>
      </c>
      <c r="Q77" s="9">
        <v>1698598</v>
      </c>
      <c r="R77" s="9">
        <v>334694</v>
      </c>
      <c r="S77" s="9">
        <v>143457</v>
      </c>
      <c r="T77" s="9">
        <v>252259</v>
      </c>
      <c r="U77" s="9">
        <v>294768</v>
      </c>
      <c r="V77" s="9">
        <v>432099</v>
      </c>
      <c r="W77" s="9">
        <v>287157</v>
      </c>
      <c r="X77" s="9">
        <v>760328</v>
      </c>
      <c r="Y77" s="9">
        <v>2497805</v>
      </c>
      <c r="Z77" s="9">
        <v>1018646</v>
      </c>
      <c r="AA77" s="18">
        <f t="shared" si="1"/>
        <v>30885046</v>
      </c>
    </row>
    <row r="78" spans="1:27" ht="15" x14ac:dyDescent="0.25">
      <c r="A78" s="6" t="s">
        <v>91</v>
      </c>
      <c r="B78" s="9">
        <v>1401437</v>
      </c>
      <c r="C78" s="9">
        <v>1754982</v>
      </c>
      <c r="D78" s="9">
        <v>1416028</v>
      </c>
      <c r="E78" s="9">
        <v>1208492</v>
      </c>
      <c r="F78" s="9">
        <v>1374590</v>
      </c>
      <c r="G78" s="9">
        <v>1391419</v>
      </c>
      <c r="H78" s="9">
        <v>1523850</v>
      </c>
      <c r="I78" s="9">
        <v>901896</v>
      </c>
      <c r="J78" s="9">
        <v>737795</v>
      </c>
      <c r="K78" s="9">
        <v>568567</v>
      </c>
      <c r="L78" s="9">
        <v>507210</v>
      </c>
      <c r="M78" s="9">
        <v>285030</v>
      </c>
      <c r="N78" s="9">
        <v>773738</v>
      </c>
      <c r="O78" s="9">
        <v>786647</v>
      </c>
      <c r="P78" s="9">
        <v>760603</v>
      </c>
      <c r="Q78" s="9">
        <v>1327425</v>
      </c>
      <c r="R78" s="9">
        <v>1825216</v>
      </c>
      <c r="S78" s="9">
        <v>1291693</v>
      </c>
      <c r="T78" s="9">
        <v>1191124</v>
      </c>
      <c r="U78" s="9">
        <v>1123573</v>
      </c>
      <c r="V78" s="9">
        <v>909796</v>
      </c>
      <c r="W78" s="9">
        <v>417528</v>
      </c>
      <c r="X78" s="9">
        <v>519557</v>
      </c>
      <c r="Y78" s="9">
        <v>1289906</v>
      </c>
      <c r="Z78" s="9">
        <v>1559213</v>
      </c>
      <c r="AA78" s="18">
        <f t="shared" si="1"/>
        <v>26847315</v>
      </c>
    </row>
    <row r="79" spans="1:27" ht="15" x14ac:dyDescent="0.25">
      <c r="A79" s="6" t="s">
        <v>249</v>
      </c>
      <c r="B79" s="8">
        <v>1345518</v>
      </c>
      <c r="C79" s="8">
        <v>2133140</v>
      </c>
      <c r="D79" s="8">
        <v>1333011</v>
      </c>
      <c r="E79" s="8">
        <v>1635393</v>
      </c>
      <c r="F79" s="8">
        <v>1742128</v>
      </c>
      <c r="G79" s="8">
        <v>3323765</v>
      </c>
      <c r="H79" s="8">
        <v>1418716</v>
      </c>
      <c r="I79" s="8">
        <v>1645770</v>
      </c>
      <c r="J79" s="8">
        <v>2311743</v>
      </c>
      <c r="K79" s="8">
        <v>1266626</v>
      </c>
      <c r="L79" s="8">
        <v>1039140</v>
      </c>
      <c r="M79" s="8">
        <v>799045</v>
      </c>
      <c r="N79" s="8">
        <v>1363662</v>
      </c>
      <c r="O79" s="8">
        <v>1176454</v>
      </c>
      <c r="P79" s="8">
        <v>321974</v>
      </c>
      <c r="Q79" s="8">
        <v>417847</v>
      </c>
      <c r="R79" s="8">
        <v>239883</v>
      </c>
      <c r="S79" s="8">
        <v>4910</v>
      </c>
      <c r="T79" s="8">
        <v>31585</v>
      </c>
      <c r="U79" s="8">
        <v>37637</v>
      </c>
      <c r="V79" s="8">
        <v>27928</v>
      </c>
      <c r="W79" s="8">
        <v>17503</v>
      </c>
      <c r="X79" s="8">
        <v>7173</v>
      </c>
      <c r="Y79" s="8">
        <v>50064</v>
      </c>
      <c r="Z79" s="8">
        <v>3471</v>
      </c>
      <c r="AA79" s="18">
        <f t="shared" si="1"/>
        <v>23694086</v>
      </c>
    </row>
    <row r="80" spans="1:27" ht="15" x14ac:dyDescent="0.25">
      <c r="A80" s="6" t="s">
        <v>28</v>
      </c>
      <c r="B80" s="8" t="s">
        <v>335</v>
      </c>
      <c r="C80" s="8" t="s">
        <v>335</v>
      </c>
      <c r="D80" s="8" t="s">
        <v>335</v>
      </c>
      <c r="E80" s="8" t="s">
        <v>335</v>
      </c>
      <c r="F80" s="8">
        <v>32607</v>
      </c>
      <c r="G80" s="8">
        <v>118435</v>
      </c>
      <c r="H80" s="8" t="s">
        <v>335</v>
      </c>
      <c r="I80" s="8" t="s">
        <v>335</v>
      </c>
      <c r="J80" s="8" t="s">
        <v>335</v>
      </c>
      <c r="K80" s="8" t="s">
        <v>335</v>
      </c>
      <c r="L80" s="8" t="s">
        <v>335</v>
      </c>
      <c r="M80" s="8" t="s">
        <v>335</v>
      </c>
      <c r="N80" s="8">
        <v>25280</v>
      </c>
      <c r="O80" s="8">
        <v>17260</v>
      </c>
      <c r="P80" s="8">
        <v>707</v>
      </c>
      <c r="Q80" s="8">
        <v>5365</v>
      </c>
      <c r="R80" s="8">
        <v>11432</v>
      </c>
      <c r="S80" s="8">
        <v>930443</v>
      </c>
      <c r="T80" s="8">
        <v>1396109</v>
      </c>
      <c r="U80" s="8">
        <v>5832754</v>
      </c>
      <c r="V80" s="8">
        <v>2627358</v>
      </c>
      <c r="W80" s="8">
        <v>238600</v>
      </c>
      <c r="X80" s="8">
        <v>5742457</v>
      </c>
      <c r="Y80" s="8">
        <v>4295429</v>
      </c>
      <c r="Z80" s="8">
        <v>2101945</v>
      </c>
      <c r="AA80" s="18">
        <f t="shared" si="1"/>
        <v>23376181</v>
      </c>
    </row>
    <row r="81" spans="1:27" ht="15" x14ac:dyDescent="0.25">
      <c r="A81" s="6" t="s">
        <v>85</v>
      </c>
      <c r="B81" s="9">
        <v>1437992</v>
      </c>
      <c r="C81" s="9">
        <v>2356356</v>
      </c>
      <c r="D81" s="9">
        <v>2223171</v>
      </c>
      <c r="E81" s="9">
        <v>2005964</v>
      </c>
      <c r="F81" s="9">
        <v>2357747</v>
      </c>
      <c r="G81" s="9">
        <v>2719602</v>
      </c>
      <c r="H81" s="9">
        <v>1739494</v>
      </c>
      <c r="I81" s="9">
        <v>1469801</v>
      </c>
      <c r="J81" s="9">
        <v>1328355</v>
      </c>
      <c r="K81" s="9">
        <v>827290</v>
      </c>
      <c r="L81" s="9">
        <v>139389</v>
      </c>
      <c r="M81" s="9">
        <v>159734</v>
      </c>
      <c r="N81" s="9">
        <v>44677</v>
      </c>
      <c r="O81" s="9">
        <v>323945</v>
      </c>
      <c r="P81" s="9">
        <v>189201</v>
      </c>
      <c r="Q81" s="9">
        <v>416001</v>
      </c>
      <c r="R81" s="9">
        <v>169327</v>
      </c>
      <c r="S81" s="9">
        <v>498587</v>
      </c>
      <c r="T81" s="9">
        <v>227957</v>
      </c>
      <c r="U81" s="9">
        <v>253695</v>
      </c>
      <c r="V81" s="9">
        <v>496172</v>
      </c>
      <c r="W81" s="9">
        <v>286102</v>
      </c>
      <c r="X81" s="9">
        <v>315681</v>
      </c>
      <c r="Y81" s="9">
        <v>385641</v>
      </c>
      <c r="Z81" s="9">
        <v>841396</v>
      </c>
      <c r="AA81" s="18">
        <f t="shared" si="1"/>
        <v>23213277</v>
      </c>
    </row>
    <row r="82" spans="1:27" ht="15" x14ac:dyDescent="0.25">
      <c r="A82" s="6" t="s">
        <v>153</v>
      </c>
      <c r="B82" s="8">
        <v>314094</v>
      </c>
      <c r="C82" s="8">
        <v>864809</v>
      </c>
      <c r="D82" s="8">
        <v>1054510</v>
      </c>
      <c r="E82" s="8">
        <v>714872</v>
      </c>
      <c r="F82" s="8">
        <v>863634</v>
      </c>
      <c r="G82" s="8">
        <v>1112448</v>
      </c>
      <c r="H82" s="8">
        <v>218357</v>
      </c>
      <c r="I82" s="8">
        <v>406981</v>
      </c>
      <c r="J82" s="8">
        <v>956443</v>
      </c>
      <c r="K82" s="8">
        <v>47655</v>
      </c>
      <c r="L82" s="8">
        <v>427081</v>
      </c>
      <c r="M82" s="8">
        <v>551431</v>
      </c>
      <c r="N82" s="8">
        <v>358598</v>
      </c>
      <c r="O82" s="8">
        <v>546712</v>
      </c>
      <c r="P82" s="8">
        <v>1124835</v>
      </c>
      <c r="Q82" s="8">
        <v>760936</v>
      </c>
      <c r="R82" s="8">
        <v>589153</v>
      </c>
      <c r="S82" s="8">
        <v>1717388</v>
      </c>
      <c r="T82" s="8">
        <v>1358401</v>
      </c>
      <c r="U82" s="8">
        <v>1753862</v>
      </c>
      <c r="V82" s="8">
        <v>1654425</v>
      </c>
      <c r="W82" s="8">
        <v>1041432</v>
      </c>
      <c r="X82" s="8">
        <v>496851</v>
      </c>
      <c r="Y82" s="8">
        <v>1444362</v>
      </c>
      <c r="Z82" s="8">
        <v>1802755</v>
      </c>
      <c r="AA82" s="18">
        <f t="shared" si="1"/>
        <v>22182025</v>
      </c>
    </row>
    <row r="83" spans="1:27" ht="15" x14ac:dyDescent="0.25">
      <c r="A83" s="6" t="s">
        <v>78</v>
      </c>
      <c r="B83" s="8">
        <v>764117</v>
      </c>
      <c r="C83" s="8">
        <v>637561</v>
      </c>
      <c r="D83" s="8">
        <v>1397527</v>
      </c>
      <c r="E83" s="8">
        <v>1116788</v>
      </c>
      <c r="F83" s="8">
        <v>1272699</v>
      </c>
      <c r="G83" s="8">
        <v>258709</v>
      </c>
      <c r="H83" s="8">
        <v>686076</v>
      </c>
      <c r="I83" s="8">
        <v>70666</v>
      </c>
      <c r="J83" s="8">
        <v>190291</v>
      </c>
      <c r="K83" s="8">
        <v>164497</v>
      </c>
      <c r="L83" s="8">
        <v>80353</v>
      </c>
      <c r="M83" s="8">
        <v>343557</v>
      </c>
      <c r="N83" s="8">
        <v>251666</v>
      </c>
      <c r="O83" s="8">
        <v>151679</v>
      </c>
      <c r="P83" s="8">
        <v>995206</v>
      </c>
      <c r="Q83" s="8">
        <v>1871275</v>
      </c>
      <c r="R83" s="8">
        <v>1158779</v>
      </c>
      <c r="S83" s="8">
        <v>1779685</v>
      </c>
      <c r="T83" s="8">
        <v>1726667</v>
      </c>
      <c r="U83" s="8">
        <v>793338</v>
      </c>
      <c r="V83" s="8">
        <v>1252826</v>
      </c>
      <c r="W83" s="8">
        <v>944928</v>
      </c>
      <c r="X83" s="8">
        <v>803147</v>
      </c>
      <c r="Y83" s="8">
        <v>703501</v>
      </c>
      <c r="Z83" s="8">
        <v>994380</v>
      </c>
      <c r="AA83" s="18">
        <f t="shared" si="1"/>
        <v>20409918</v>
      </c>
    </row>
    <row r="84" spans="1:27" ht="15" x14ac:dyDescent="0.25">
      <c r="A84" s="6" t="s">
        <v>36</v>
      </c>
      <c r="B84" s="8">
        <v>134241</v>
      </c>
      <c r="C84" s="8">
        <v>445315</v>
      </c>
      <c r="D84" s="8">
        <v>317449</v>
      </c>
      <c r="E84" s="8">
        <v>202429</v>
      </c>
      <c r="F84" s="8">
        <v>194346</v>
      </c>
      <c r="G84" s="8">
        <v>218922</v>
      </c>
      <c r="H84" s="8">
        <v>410704</v>
      </c>
      <c r="I84" s="8">
        <v>402994</v>
      </c>
      <c r="J84" s="8">
        <v>138262</v>
      </c>
      <c r="K84" s="8">
        <v>339032</v>
      </c>
      <c r="L84" s="8">
        <v>221260</v>
      </c>
      <c r="M84" s="8">
        <v>154309</v>
      </c>
      <c r="N84" s="8">
        <v>243146</v>
      </c>
      <c r="O84" s="8">
        <v>397688</v>
      </c>
      <c r="P84" s="8">
        <v>399426</v>
      </c>
      <c r="Q84" s="8">
        <v>389812</v>
      </c>
      <c r="R84" s="8">
        <v>439822</v>
      </c>
      <c r="S84" s="8">
        <v>600633</v>
      </c>
      <c r="T84" s="8">
        <v>716727</v>
      </c>
      <c r="U84" s="8">
        <v>1372591</v>
      </c>
      <c r="V84" s="8">
        <v>1563376</v>
      </c>
      <c r="W84" s="8">
        <v>2165939</v>
      </c>
      <c r="X84" s="8">
        <v>2346958</v>
      </c>
      <c r="Y84" s="8">
        <v>2372192</v>
      </c>
      <c r="Z84" s="8">
        <v>2741494</v>
      </c>
      <c r="AA84" s="18">
        <f t="shared" si="1"/>
        <v>18929067</v>
      </c>
    </row>
    <row r="85" spans="1:27" ht="15" x14ac:dyDescent="0.25">
      <c r="A85" s="6" t="s">
        <v>272</v>
      </c>
      <c r="B85" s="9">
        <v>144953</v>
      </c>
      <c r="C85" s="9">
        <v>380893</v>
      </c>
      <c r="D85" s="9">
        <v>998191</v>
      </c>
      <c r="E85" s="9">
        <v>1182601</v>
      </c>
      <c r="F85" s="9">
        <v>1005559</v>
      </c>
      <c r="G85" s="9">
        <v>1459446</v>
      </c>
      <c r="H85" s="9">
        <v>1880939</v>
      </c>
      <c r="I85" s="9">
        <v>2556600</v>
      </c>
      <c r="J85" s="9">
        <v>1918130</v>
      </c>
      <c r="K85" s="9">
        <v>873844</v>
      </c>
      <c r="L85" s="9">
        <v>1036084</v>
      </c>
      <c r="M85" s="9">
        <v>1374191</v>
      </c>
      <c r="N85" s="9">
        <v>851396</v>
      </c>
      <c r="O85" s="9">
        <v>292117</v>
      </c>
      <c r="P85" s="9">
        <v>149599</v>
      </c>
      <c r="Q85" s="9">
        <v>260754</v>
      </c>
      <c r="R85" s="9">
        <v>210068</v>
      </c>
      <c r="S85" s="9">
        <v>106636</v>
      </c>
      <c r="T85" s="9">
        <v>77850</v>
      </c>
      <c r="U85" s="9">
        <v>80033</v>
      </c>
      <c r="V85" s="9">
        <v>88544</v>
      </c>
      <c r="W85" s="9">
        <v>190473</v>
      </c>
      <c r="X85" s="9">
        <v>149302</v>
      </c>
      <c r="Y85" s="9">
        <v>273807</v>
      </c>
      <c r="Z85" s="9">
        <v>153806</v>
      </c>
      <c r="AA85" s="18">
        <f t="shared" si="1"/>
        <v>17695816</v>
      </c>
    </row>
    <row r="86" spans="1:27" ht="15" x14ac:dyDescent="0.25">
      <c r="A86" s="6" t="s">
        <v>201</v>
      </c>
      <c r="B86" s="8">
        <v>3073484</v>
      </c>
      <c r="C86" s="8">
        <v>2621753</v>
      </c>
      <c r="D86" s="8">
        <v>1576844</v>
      </c>
      <c r="E86" s="8">
        <v>600520</v>
      </c>
      <c r="F86" s="8">
        <v>294271</v>
      </c>
      <c r="G86" s="8">
        <v>98511</v>
      </c>
      <c r="H86" s="8">
        <v>81784</v>
      </c>
      <c r="I86" s="8">
        <v>59379</v>
      </c>
      <c r="J86" s="8">
        <v>204809</v>
      </c>
      <c r="K86" s="8">
        <v>431675</v>
      </c>
      <c r="L86" s="8">
        <v>349585</v>
      </c>
      <c r="M86" s="8">
        <v>221168</v>
      </c>
      <c r="N86" s="8">
        <v>165271</v>
      </c>
      <c r="O86" s="8">
        <v>411487</v>
      </c>
      <c r="P86" s="8">
        <v>339662</v>
      </c>
      <c r="Q86" s="8">
        <v>576987</v>
      </c>
      <c r="R86" s="8">
        <v>723152</v>
      </c>
      <c r="S86" s="8">
        <v>483019</v>
      </c>
      <c r="T86" s="8">
        <v>488270</v>
      </c>
      <c r="U86" s="8">
        <v>330979</v>
      </c>
      <c r="V86" s="8">
        <v>613627</v>
      </c>
      <c r="W86" s="8">
        <v>191368</v>
      </c>
      <c r="X86" s="8">
        <v>444042</v>
      </c>
      <c r="Y86" s="8">
        <v>260937</v>
      </c>
      <c r="Z86" s="8">
        <v>503948</v>
      </c>
      <c r="AA86" s="18">
        <f t="shared" si="1"/>
        <v>15146532</v>
      </c>
    </row>
    <row r="87" spans="1:27" ht="15" x14ac:dyDescent="0.25">
      <c r="A87" s="6" t="s">
        <v>214</v>
      </c>
      <c r="B87" s="9">
        <v>35169</v>
      </c>
      <c r="C87" s="9">
        <v>222047</v>
      </c>
      <c r="D87" s="9">
        <v>469342</v>
      </c>
      <c r="E87" s="9">
        <v>406016</v>
      </c>
      <c r="F87" s="9">
        <v>510854</v>
      </c>
      <c r="G87" s="9">
        <v>424609</v>
      </c>
      <c r="H87" s="9">
        <v>99071</v>
      </c>
      <c r="I87" s="9">
        <v>247731</v>
      </c>
      <c r="J87" s="9">
        <v>247446</v>
      </c>
      <c r="K87" s="9">
        <v>129582</v>
      </c>
      <c r="L87" s="9">
        <v>81997</v>
      </c>
      <c r="M87" s="9">
        <v>41832</v>
      </c>
      <c r="N87" s="9">
        <v>236284</v>
      </c>
      <c r="O87" s="9">
        <v>164606</v>
      </c>
      <c r="P87" s="9">
        <v>46376</v>
      </c>
      <c r="Q87" s="9">
        <v>427044</v>
      </c>
      <c r="R87" s="9">
        <v>829235</v>
      </c>
      <c r="S87" s="9">
        <v>870051</v>
      </c>
      <c r="T87" s="9">
        <v>1085533</v>
      </c>
      <c r="U87" s="9">
        <v>1214444</v>
      </c>
      <c r="V87" s="9">
        <v>1523327</v>
      </c>
      <c r="W87" s="9">
        <v>602146</v>
      </c>
      <c r="X87" s="9">
        <v>585006</v>
      </c>
      <c r="Y87" s="9">
        <v>2112876</v>
      </c>
      <c r="Z87" s="9">
        <v>2305869</v>
      </c>
      <c r="AA87" s="18">
        <f t="shared" si="1"/>
        <v>14918493</v>
      </c>
    </row>
    <row r="88" spans="1:27" ht="15" x14ac:dyDescent="0.25">
      <c r="A88" s="6" t="s">
        <v>288</v>
      </c>
      <c r="B88" s="9">
        <v>68685</v>
      </c>
      <c r="C88" s="9">
        <v>191487</v>
      </c>
      <c r="D88" s="9">
        <v>231856</v>
      </c>
      <c r="E88" s="9">
        <v>327018</v>
      </c>
      <c r="F88" s="9">
        <v>267319</v>
      </c>
      <c r="G88" s="9">
        <v>271409</v>
      </c>
      <c r="H88" s="9">
        <v>216101</v>
      </c>
      <c r="I88" s="9">
        <v>225875</v>
      </c>
      <c r="J88" s="9">
        <v>429541</v>
      </c>
      <c r="K88" s="9">
        <v>370209</v>
      </c>
      <c r="L88" s="9">
        <v>415680</v>
      </c>
      <c r="M88" s="9">
        <v>261706</v>
      </c>
      <c r="N88" s="9">
        <v>375006</v>
      </c>
      <c r="O88" s="9">
        <v>439178</v>
      </c>
      <c r="P88" s="9">
        <v>420874</v>
      </c>
      <c r="Q88" s="9">
        <v>544279</v>
      </c>
      <c r="R88" s="9">
        <v>500260</v>
      </c>
      <c r="S88" s="9">
        <v>727997</v>
      </c>
      <c r="T88" s="9">
        <v>804880</v>
      </c>
      <c r="U88" s="9">
        <v>939822</v>
      </c>
      <c r="V88" s="9">
        <v>1081049</v>
      </c>
      <c r="W88" s="9">
        <v>1000255</v>
      </c>
      <c r="X88" s="9">
        <v>874366</v>
      </c>
      <c r="Y88" s="9">
        <v>1418673</v>
      </c>
      <c r="Z88" s="9">
        <v>1336614</v>
      </c>
      <c r="AA88" s="18">
        <f t="shared" si="1"/>
        <v>13740139</v>
      </c>
    </row>
    <row r="89" spans="1:27" ht="15" x14ac:dyDescent="0.25">
      <c r="A89" s="6" t="s">
        <v>157</v>
      </c>
      <c r="B89" s="8">
        <v>312629</v>
      </c>
      <c r="C89" s="8">
        <v>420819</v>
      </c>
      <c r="D89" s="8">
        <v>799927</v>
      </c>
      <c r="E89" s="8">
        <v>426849</v>
      </c>
      <c r="F89" s="8">
        <v>647694</v>
      </c>
      <c r="G89" s="8">
        <v>626496</v>
      </c>
      <c r="H89" s="8">
        <v>459046</v>
      </c>
      <c r="I89" s="8">
        <v>718945</v>
      </c>
      <c r="J89" s="8">
        <v>545257</v>
      </c>
      <c r="K89" s="8">
        <v>632799</v>
      </c>
      <c r="L89" s="8">
        <v>533075</v>
      </c>
      <c r="M89" s="8">
        <v>688793</v>
      </c>
      <c r="N89" s="8">
        <v>571947</v>
      </c>
      <c r="O89" s="8">
        <v>558737</v>
      </c>
      <c r="P89" s="8">
        <v>540251</v>
      </c>
      <c r="Q89" s="8">
        <v>958540</v>
      </c>
      <c r="R89" s="8">
        <v>697835</v>
      </c>
      <c r="S89" s="8">
        <v>457479</v>
      </c>
      <c r="T89" s="8">
        <v>524459</v>
      </c>
      <c r="U89" s="8">
        <v>695077</v>
      </c>
      <c r="V89" s="8">
        <v>681260</v>
      </c>
      <c r="W89" s="8">
        <v>213956</v>
      </c>
      <c r="X89" s="8">
        <v>244217</v>
      </c>
      <c r="Y89" s="8">
        <v>266725</v>
      </c>
      <c r="Z89" s="8">
        <v>353198</v>
      </c>
      <c r="AA89" s="18">
        <f t="shared" si="1"/>
        <v>13576010</v>
      </c>
    </row>
    <row r="90" spans="1:27" ht="15" x14ac:dyDescent="0.25">
      <c r="A90" s="6" t="s">
        <v>286</v>
      </c>
      <c r="B90" s="9">
        <v>190589</v>
      </c>
      <c r="C90" s="9">
        <v>102712</v>
      </c>
      <c r="D90" s="9">
        <v>182893</v>
      </c>
      <c r="E90" s="9">
        <v>177401</v>
      </c>
      <c r="F90" s="9">
        <v>299187</v>
      </c>
      <c r="G90" s="9">
        <v>396288</v>
      </c>
      <c r="H90" s="9">
        <v>529584</v>
      </c>
      <c r="I90" s="9">
        <v>343720</v>
      </c>
      <c r="J90" s="9">
        <v>215302</v>
      </c>
      <c r="K90" s="9">
        <v>321954</v>
      </c>
      <c r="L90" s="9">
        <v>420351</v>
      </c>
      <c r="M90" s="9">
        <v>387952</v>
      </c>
      <c r="N90" s="9">
        <v>452997</v>
      </c>
      <c r="O90" s="9">
        <v>334825</v>
      </c>
      <c r="P90" s="9">
        <v>217420</v>
      </c>
      <c r="Q90" s="9">
        <v>236734</v>
      </c>
      <c r="R90" s="9">
        <v>483880</v>
      </c>
      <c r="S90" s="9">
        <v>441899</v>
      </c>
      <c r="T90" s="9">
        <v>709202</v>
      </c>
      <c r="U90" s="9">
        <v>884413</v>
      </c>
      <c r="V90" s="9">
        <v>1283676</v>
      </c>
      <c r="W90" s="9">
        <v>910230</v>
      </c>
      <c r="X90" s="9">
        <v>999895</v>
      </c>
      <c r="Y90" s="9">
        <v>1148772</v>
      </c>
      <c r="Z90" s="9">
        <v>1626922</v>
      </c>
      <c r="AA90" s="18">
        <f t="shared" si="1"/>
        <v>13298798</v>
      </c>
    </row>
    <row r="91" spans="1:27" ht="15" x14ac:dyDescent="0.25">
      <c r="A91" s="6" t="s">
        <v>75</v>
      </c>
      <c r="B91" s="9" t="s">
        <v>335</v>
      </c>
      <c r="C91" s="9" t="s">
        <v>335</v>
      </c>
      <c r="D91" s="9" t="s">
        <v>335</v>
      </c>
      <c r="E91" s="9" t="s">
        <v>335</v>
      </c>
      <c r="F91" s="9" t="s">
        <v>335</v>
      </c>
      <c r="G91" s="9" t="s">
        <v>335</v>
      </c>
      <c r="H91" s="9">
        <v>928432</v>
      </c>
      <c r="I91" s="9">
        <v>2068782</v>
      </c>
      <c r="J91" s="9">
        <v>2386697</v>
      </c>
      <c r="K91" s="9">
        <v>2523151</v>
      </c>
      <c r="L91" s="9">
        <v>2505852</v>
      </c>
      <c r="M91" s="9">
        <v>1247873</v>
      </c>
      <c r="N91" s="9">
        <v>305</v>
      </c>
      <c r="O91" s="9">
        <v>276827</v>
      </c>
      <c r="P91" s="9">
        <v>115148</v>
      </c>
      <c r="Q91" s="9">
        <v>575</v>
      </c>
      <c r="R91" s="9">
        <v>4431</v>
      </c>
      <c r="S91" s="9" t="s">
        <v>335</v>
      </c>
      <c r="T91" s="9">
        <v>161216</v>
      </c>
      <c r="U91" s="9">
        <v>19376</v>
      </c>
      <c r="V91" s="9">
        <v>15753</v>
      </c>
      <c r="W91" s="9">
        <v>525</v>
      </c>
      <c r="X91" s="9">
        <v>2738</v>
      </c>
      <c r="Y91" s="9">
        <v>16341</v>
      </c>
      <c r="Z91" s="9">
        <v>5200</v>
      </c>
      <c r="AA91" s="18">
        <f t="shared" si="1"/>
        <v>12279222</v>
      </c>
    </row>
    <row r="92" spans="1:27" ht="15" x14ac:dyDescent="0.25">
      <c r="A92" s="6" t="s">
        <v>146</v>
      </c>
      <c r="B92" s="9" t="s">
        <v>335</v>
      </c>
      <c r="C92" s="9" t="s">
        <v>335</v>
      </c>
      <c r="D92" s="9">
        <v>6206</v>
      </c>
      <c r="E92" s="9">
        <v>8939</v>
      </c>
      <c r="F92" s="9">
        <v>657064</v>
      </c>
      <c r="G92" s="9">
        <v>7773912</v>
      </c>
      <c r="H92" s="9">
        <v>2453368</v>
      </c>
      <c r="I92" s="9">
        <v>46996</v>
      </c>
      <c r="J92" s="9">
        <v>40444</v>
      </c>
      <c r="K92" s="9" t="s">
        <v>335</v>
      </c>
      <c r="L92" s="9" t="s">
        <v>335</v>
      </c>
      <c r="M92" s="9" t="s">
        <v>335</v>
      </c>
      <c r="N92" s="9">
        <v>5035</v>
      </c>
      <c r="O92" s="9" t="s">
        <v>335</v>
      </c>
      <c r="P92" s="9" t="s">
        <v>335</v>
      </c>
      <c r="Q92" s="9">
        <v>16383</v>
      </c>
      <c r="R92" s="9">
        <v>515</v>
      </c>
      <c r="S92" s="9">
        <v>811</v>
      </c>
      <c r="T92" s="9">
        <v>496</v>
      </c>
      <c r="U92" s="9">
        <v>169</v>
      </c>
      <c r="V92" s="9">
        <v>33</v>
      </c>
      <c r="W92" s="9">
        <v>200</v>
      </c>
      <c r="X92" s="9">
        <v>532</v>
      </c>
      <c r="Y92" s="9">
        <v>3342</v>
      </c>
      <c r="Z92" s="9">
        <v>7809</v>
      </c>
      <c r="AA92" s="18">
        <f t="shared" si="1"/>
        <v>11022254</v>
      </c>
    </row>
    <row r="93" spans="1:27" ht="15" x14ac:dyDescent="0.25">
      <c r="A93" s="6" t="s">
        <v>151</v>
      </c>
      <c r="B93" s="8">
        <v>1315192</v>
      </c>
      <c r="C93" s="8">
        <v>1989449</v>
      </c>
      <c r="D93" s="8">
        <v>1217695</v>
      </c>
      <c r="E93" s="8">
        <v>1104630</v>
      </c>
      <c r="F93" s="8">
        <v>564118</v>
      </c>
      <c r="G93" s="8">
        <v>554797</v>
      </c>
      <c r="H93" s="8">
        <v>670719</v>
      </c>
      <c r="I93" s="8">
        <v>697131</v>
      </c>
      <c r="J93" s="8">
        <v>414397</v>
      </c>
      <c r="K93" s="8">
        <v>167483</v>
      </c>
      <c r="L93" s="8" t="s">
        <v>335</v>
      </c>
      <c r="M93" s="8" t="s">
        <v>335</v>
      </c>
      <c r="N93" s="8">
        <v>327901</v>
      </c>
      <c r="O93" s="8">
        <v>79980</v>
      </c>
      <c r="P93" s="8">
        <v>55595</v>
      </c>
      <c r="Q93" s="8">
        <v>464795</v>
      </c>
      <c r="R93" s="8">
        <v>399020</v>
      </c>
      <c r="S93" s="8">
        <v>244104</v>
      </c>
      <c r="T93" s="8">
        <v>444180</v>
      </c>
      <c r="U93" s="8">
        <v>2220</v>
      </c>
      <c r="V93" s="8">
        <v>407</v>
      </c>
      <c r="W93" s="8">
        <v>37</v>
      </c>
      <c r="X93" s="8">
        <v>612</v>
      </c>
      <c r="Y93" s="8">
        <v>199</v>
      </c>
      <c r="Z93" s="8">
        <v>614</v>
      </c>
      <c r="AA93" s="18">
        <f t="shared" si="1"/>
        <v>10715275</v>
      </c>
    </row>
    <row r="94" spans="1:27" ht="15" x14ac:dyDescent="0.25">
      <c r="A94" s="6" t="s">
        <v>45</v>
      </c>
      <c r="B94" s="9">
        <v>4107</v>
      </c>
      <c r="C94" s="9">
        <v>582072</v>
      </c>
      <c r="D94" s="9">
        <v>442067</v>
      </c>
      <c r="E94" s="9">
        <v>275577</v>
      </c>
      <c r="F94" s="9">
        <v>272655</v>
      </c>
      <c r="G94" s="9">
        <v>235758</v>
      </c>
      <c r="H94" s="9">
        <v>106128</v>
      </c>
      <c r="I94" s="9">
        <v>49080</v>
      </c>
      <c r="J94" s="9">
        <v>94313</v>
      </c>
      <c r="K94" s="9">
        <v>71115</v>
      </c>
      <c r="L94" s="9" t="s">
        <v>335</v>
      </c>
      <c r="M94" s="9">
        <v>155063</v>
      </c>
      <c r="N94" s="9">
        <v>424205</v>
      </c>
      <c r="O94" s="9">
        <v>683</v>
      </c>
      <c r="P94" s="9">
        <v>47355</v>
      </c>
      <c r="Q94" s="9">
        <v>186763</v>
      </c>
      <c r="R94" s="9">
        <v>4219652</v>
      </c>
      <c r="S94" s="9">
        <v>734828</v>
      </c>
      <c r="T94" s="9">
        <v>121114</v>
      </c>
      <c r="U94" s="9">
        <v>825411</v>
      </c>
      <c r="V94" s="9">
        <v>535027</v>
      </c>
      <c r="W94" s="9">
        <v>79599</v>
      </c>
      <c r="X94" s="9">
        <v>256417</v>
      </c>
      <c r="Y94" s="9">
        <v>353472</v>
      </c>
      <c r="Z94" s="9">
        <v>434587</v>
      </c>
      <c r="AA94" s="18">
        <f t="shared" si="1"/>
        <v>10507048</v>
      </c>
    </row>
    <row r="95" spans="1:27" ht="15" x14ac:dyDescent="0.25">
      <c r="A95" s="6" t="s">
        <v>143</v>
      </c>
      <c r="B95" s="8">
        <v>16765</v>
      </c>
      <c r="C95" s="8">
        <v>27394</v>
      </c>
      <c r="D95" s="8">
        <v>196408</v>
      </c>
      <c r="E95" s="8">
        <v>914877</v>
      </c>
      <c r="F95" s="8">
        <v>242723</v>
      </c>
      <c r="G95" s="8">
        <v>303824</v>
      </c>
      <c r="H95" s="8">
        <v>502326</v>
      </c>
      <c r="I95" s="8">
        <v>458690</v>
      </c>
      <c r="J95" s="8">
        <v>541179</v>
      </c>
      <c r="K95" s="8">
        <v>936909</v>
      </c>
      <c r="L95" s="8">
        <v>171524</v>
      </c>
      <c r="M95" s="8">
        <v>100669</v>
      </c>
      <c r="N95" s="8">
        <v>62393</v>
      </c>
      <c r="O95" s="8">
        <v>72805</v>
      </c>
      <c r="P95" s="8">
        <v>400419</v>
      </c>
      <c r="Q95" s="8">
        <v>334060</v>
      </c>
      <c r="R95" s="8">
        <v>148289</v>
      </c>
      <c r="S95" s="8">
        <v>56132</v>
      </c>
      <c r="T95" s="8">
        <v>154685</v>
      </c>
      <c r="U95" s="8">
        <v>650068</v>
      </c>
      <c r="V95" s="8">
        <v>538973</v>
      </c>
      <c r="W95" s="8">
        <v>536196</v>
      </c>
      <c r="X95" s="8">
        <v>332759</v>
      </c>
      <c r="Y95" s="8">
        <v>611775</v>
      </c>
      <c r="Z95" s="8">
        <v>824334</v>
      </c>
      <c r="AA95" s="18">
        <f t="shared" si="1"/>
        <v>9136176</v>
      </c>
    </row>
    <row r="96" spans="1:27" ht="15" x14ac:dyDescent="0.25">
      <c r="A96" s="6" t="s">
        <v>168</v>
      </c>
      <c r="B96" s="9" t="s">
        <v>335</v>
      </c>
      <c r="C96" s="9">
        <v>17624</v>
      </c>
      <c r="D96" s="9">
        <v>8697</v>
      </c>
      <c r="E96" s="9">
        <v>28572</v>
      </c>
      <c r="F96" s="9" t="s">
        <v>335</v>
      </c>
      <c r="G96" s="9" t="s">
        <v>335</v>
      </c>
      <c r="H96" s="9">
        <v>15761</v>
      </c>
      <c r="I96" s="9">
        <v>16527</v>
      </c>
      <c r="J96" s="9">
        <v>87445</v>
      </c>
      <c r="K96" s="9">
        <v>188287</v>
      </c>
      <c r="L96" s="9">
        <v>36295</v>
      </c>
      <c r="M96" s="9">
        <v>25849</v>
      </c>
      <c r="N96" s="9">
        <v>10654</v>
      </c>
      <c r="O96" s="9">
        <v>22189</v>
      </c>
      <c r="P96" s="9">
        <v>816746</v>
      </c>
      <c r="Q96" s="9">
        <v>731700</v>
      </c>
      <c r="R96" s="9">
        <v>111385</v>
      </c>
      <c r="S96" s="9">
        <v>126485</v>
      </c>
      <c r="T96" s="9">
        <v>641196</v>
      </c>
      <c r="U96" s="9">
        <v>1146484</v>
      </c>
      <c r="V96" s="9">
        <v>42286</v>
      </c>
      <c r="W96" s="9">
        <v>395471</v>
      </c>
      <c r="X96" s="9">
        <v>2285886</v>
      </c>
      <c r="Y96" s="9">
        <v>1382571</v>
      </c>
      <c r="Z96" s="9">
        <v>671955</v>
      </c>
      <c r="AA96" s="18">
        <f t="shared" si="1"/>
        <v>8810065</v>
      </c>
    </row>
    <row r="97" spans="1:27" ht="15" x14ac:dyDescent="0.25">
      <c r="A97" s="6" t="s">
        <v>276</v>
      </c>
      <c r="B97" s="9">
        <v>168261</v>
      </c>
      <c r="C97" s="9">
        <v>92179</v>
      </c>
      <c r="D97" s="9">
        <v>131290</v>
      </c>
      <c r="E97" s="9">
        <v>306891</v>
      </c>
      <c r="F97" s="9">
        <v>3877968</v>
      </c>
      <c r="G97" s="9">
        <v>1022856</v>
      </c>
      <c r="H97" s="9">
        <v>603934</v>
      </c>
      <c r="I97" s="9">
        <v>274369</v>
      </c>
      <c r="J97" s="9">
        <v>240458</v>
      </c>
      <c r="K97" s="9">
        <v>89643</v>
      </c>
      <c r="L97" s="9">
        <v>134963</v>
      </c>
      <c r="M97" s="9">
        <v>271388</v>
      </c>
      <c r="N97" s="9">
        <v>94726</v>
      </c>
      <c r="O97" s="9">
        <v>97982</v>
      </c>
      <c r="P97" s="9">
        <v>118511</v>
      </c>
      <c r="Q97" s="9">
        <v>143030</v>
      </c>
      <c r="R97" s="9">
        <v>77382</v>
      </c>
      <c r="S97" s="9">
        <v>58961</v>
      </c>
      <c r="T97" s="9">
        <v>146474</v>
      </c>
      <c r="U97" s="9">
        <v>185517</v>
      </c>
      <c r="V97" s="9">
        <v>35807</v>
      </c>
      <c r="W97" s="9">
        <v>19521</v>
      </c>
      <c r="X97" s="9">
        <v>31325</v>
      </c>
      <c r="Y97" s="9">
        <v>64747</v>
      </c>
      <c r="Z97" s="9">
        <v>67597</v>
      </c>
      <c r="AA97" s="18">
        <f t="shared" si="1"/>
        <v>8355780</v>
      </c>
    </row>
    <row r="98" spans="1:27" ht="15" x14ac:dyDescent="0.25">
      <c r="A98" s="6" t="s">
        <v>123</v>
      </c>
      <c r="B98" s="8">
        <v>78487</v>
      </c>
      <c r="C98" s="8">
        <v>111608</v>
      </c>
      <c r="D98" s="8">
        <v>159716</v>
      </c>
      <c r="E98" s="8">
        <v>290546</v>
      </c>
      <c r="F98" s="8">
        <v>175366</v>
      </c>
      <c r="G98" s="8">
        <v>101715</v>
      </c>
      <c r="H98" s="8">
        <v>95512</v>
      </c>
      <c r="I98" s="8">
        <v>72580</v>
      </c>
      <c r="J98" s="8">
        <v>54049</v>
      </c>
      <c r="K98" s="8">
        <v>1159575</v>
      </c>
      <c r="L98" s="8">
        <v>438096</v>
      </c>
      <c r="M98" s="8">
        <v>59291</v>
      </c>
      <c r="N98" s="8">
        <v>59550</v>
      </c>
      <c r="O98" s="8">
        <v>152616</v>
      </c>
      <c r="P98" s="8">
        <v>249070</v>
      </c>
      <c r="Q98" s="8">
        <v>234359</v>
      </c>
      <c r="R98" s="8">
        <v>555156</v>
      </c>
      <c r="S98" s="8">
        <v>748481</v>
      </c>
      <c r="T98" s="8">
        <v>674741</v>
      </c>
      <c r="U98" s="8">
        <v>416080</v>
      </c>
      <c r="V98" s="8">
        <v>444698</v>
      </c>
      <c r="W98" s="8">
        <v>225706</v>
      </c>
      <c r="X98" s="8">
        <v>573804</v>
      </c>
      <c r="Y98" s="8">
        <v>486265</v>
      </c>
      <c r="Z98" s="8">
        <v>648759</v>
      </c>
      <c r="AA98" s="18">
        <f t="shared" si="1"/>
        <v>8265826</v>
      </c>
    </row>
    <row r="99" spans="1:27" ht="15" x14ac:dyDescent="0.25">
      <c r="A99" s="6" t="s">
        <v>39</v>
      </c>
      <c r="B99" s="9">
        <v>30662</v>
      </c>
      <c r="C99" s="9">
        <v>4328</v>
      </c>
      <c r="D99" s="9" t="s">
        <v>335</v>
      </c>
      <c r="E99" s="9">
        <v>76038</v>
      </c>
      <c r="F99" s="9">
        <v>227415</v>
      </c>
      <c r="G99" s="9">
        <v>1260969</v>
      </c>
      <c r="H99" s="9">
        <v>245452</v>
      </c>
      <c r="I99" s="9">
        <v>13327</v>
      </c>
      <c r="J99" s="9">
        <v>124373</v>
      </c>
      <c r="K99" s="9">
        <v>2100</v>
      </c>
      <c r="L99" s="9">
        <v>17509</v>
      </c>
      <c r="M99" s="9">
        <v>5172</v>
      </c>
      <c r="N99" s="9">
        <v>6452</v>
      </c>
      <c r="O99" s="9">
        <v>6938</v>
      </c>
      <c r="P99" s="9">
        <v>1521</v>
      </c>
      <c r="Q99" s="9">
        <v>557</v>
      </c>
      <c r="R99" s="9">
        <v>2372</v>
      </c>
      <c r="S99" s="9">
        <v>2482</v>
      </c>
      <c r="T99" s="9">
        <v>11911</v>
      </c>
      <c r="U99" s="9">
        <v>89108</v>
      </c>
      <c r="V99" s="9">
        <v>47791</v>
      </c>
      <c r="W99" s="9">
        <v>37003</v>
      </c>
      <c r="X99" s="9">
        <v>543654</v>
      </c>
      <c r="Y99" s="9">
        <v>692388</v>
      </c>
      <c r="Z99" s="9">
        <v>4809262</v>
      </c>
      <c r="AA99" s="18">
        <f t="shared" si="1"/>
        <v>8258784</v>
      </c>
    </row>
    <row r="100" spans="1:27" ht="15" x14ac:dyDescent="0.25">
      <c r="A100" s="6" t="s">
        <v>213</v>
      </c>
      <c r="B100" s="8">
        <v>218728</v>
      </c>
      <c r="C100" s="8">
        <v>410738</v>
      </c>
      <c r="D100" s="8">
        <v>276479</v>
      </c>
      <c r="E100" s="8">
        <v>297508</v>
      </c>
      <c r="F100" s="8">
        <v>999376</v>
      </c>
      <c r="G100" s="8">
        <v>1402709</v>
      </c>
      <c r="H100" s="8">
        <v>185386</v>
      </c>
      <c r="I100" s="8">
        <v>72544</v>
      </c>
      <c r="J100" s="8">
        <v>152029</v>
      </c>
      <c r="K100" s="8">
        <v>74737</v>
      </c>
      <c r="L100" s="8">
        <v>54584</v>
      </c>
      <c r="M100" s="8">
        <v>67190</v>
      </c>
      <c r="N100" s="8">
        <v>60726</v>
      </c>
      <c r="O100" s="8">
        <v>200769</v>
      </c>
      <c r="P100" s="8">
        <v>297111</v>
      </c>
      <c r="Q100" s="8">
        <v>110718</v>
      </c>
      <c r="R100" s="8">
        <v>890387</v>
      </c>
      <c r="S100" s="8">
        <v>300557</v>
      </c>
      <c r="T100" s="8">
        <v>321619</v>
      </c>
      <c r="U100" s="8">
        <v>340422</v>
      </c>
      <c r="V100" s="8">
        <v>72571</v>
      </c>
      <c r="W100" s="8">
        <v>50966</v>
      </c>
      <c r="X100" s="8">
        <v>352014</v>
      </c>
      <c r="Y100" s="8">
        <v>303973</v>
      </c>
      <c r="Z100" s="8">
        <v>556236</v>
      </c>
      <c r="AA100" s="18">
        <f t="shared" si="1"/>
        <v>8070077</v>
      </c>
    </row>
    <row r="101" spans="1:27" ht="15" x14ac:dyDescent="0.25">
      <c r="A101" s="6" t="s">
        <v>129</v>
      </c>
      <c r="B101" s="8">
        <v>22746</v>
      </c>
      <c r="C101" s="8">
        <v>13553</v>
      </c>
      <c r="D101" s="8">
        <v>761938</v>
      </c>
      <c r="E101" s="8">
        <v>762686</v>
      </c>
      <c r="F101" s="8">
        <v>350223</v>
      </c>
      <c r="G101" s="8">
        <v>96932</v>
      </c>
      <c r="H101" s="8">
        <v>217775</v>
      </c>
      <c r="I101" s="8">
        <v>31347</v>
      </c>
      <c r="J101" s="8">
        <v>43999</v>
      </c>
      <c r="K101" s="8">
        <v>110840</v>
      </c>
      <c r="L101" s="8">
        <v>90945</v>
      </c>
      <c r="M101" s="8">
        <v>397830</v>
      </c>
      <c r="N101" s="8">
        <v>275155</v>
      </c>
      <c r="O101" s="8">
        <v>73802</v>
      </c>
      <c r="P101" s="8">
        <v>138013</v>
      </c>
      <c r="Q101" s="8">
        <v>371436</v>
      </c>
      <c r="R101" s="8">
        <v>468158</v>
      </c>
      <c r="S101" s="8">
        <v>252539</v>
      </c>
      <c r="T101" s="8">
        <v>396307</v>
      </c>
      <c r="U101" s="8">
        <v>380036</v>
      </c>
      <c r="V101" s="8">
        <v>658119</v>
      </c>
      <c r="W101" s="8">
        <v>336269</v>
      </c>
      <c r="X101" s="8">
        <v>392269</v>
      </c>
      <c r="Y101" s="8">
        <v>462932</v>
      </c>
      <c r="Z101" s="8">
        <v>488145</v>
      </c>
      <c r="AA101" s="18">
        <f t="shared" si="1"/>
        <v>7593994</v>
      </c>
    </row>
    <row r="102" spans="1:27" ht="15" x14ac:dyDescent="0.25">
      <c r="A102" s="6" t="s">
        <v>247</v>
      </c>
      <c r="B102" s="8">
        <v>49879</v>
      </c>
      <c r="C102" s="8">
        <v>166445</v>
      </c>
      <c r="D102" s="8">
        <v>20040</v>
      </c>
      <c r="E102" s="8">
        <v>99009</v>
      </c>
      <c r="F102" s="8">
        <v>66441</v>
      </c>
      <c r="G102" s="8">
        <v>76112</v>
      </c>
      <c r="H102" s="8">
        <v>128689</v>
      </c>
      <c r="I102" s="8">
        <v>598706</v>
      </c>
      <c r="J102" s="8">
        <v>95823</v>
      </c>
      <c r="K102" s="8">
        <v>848917</v>
      </c>
      <c r="L102" s="8">
        <v>167655</v>
      </c>
      <c r="M102" s="8">
        <v>17673</v>
      </c>
      <c r="N102" s="8">
        <v>19099</v>
      </c>
      <c r="O102" s="8">
        <v>20798</v>
      </c>
      <c r="P102" s="8">
        <v>15932</v>
      </c>
      <c r="Q102" s="8">
        <v>157311</v>
      </c>
      <c r="R102" s="8">
        <v>311724</v>
      </c>
      <c r="S102" s="8">
        <v>724952</v>
      </c>
      <c r="T102" s="8">
        <v>585713</v>
      </c>
      <c r="U102" s="8">
        <v>663105</v>
      </c>
      <c r="V102" s="8">
        <v>669480</v>
      </c>
      <c r="W102" s="8">
        <v>315240</v>
      </c>
      <c r="X102" s="8">
        <v>475056</v>
      </c>
      <c r="Y102" s="8">
        <v>656458</v>
      </c>
      <c r="Z102" s="8">
        <v>385712</v>
      </c>
      <c r="AA102" s="18">
        <f t="shared" si="1"/>
        <v>7335969</v>
      </c>
    </row>
    <row r="103" spans="1:27" ht="15" x14ac:dyDescent="0.25">
      <c r="A103" s="6" t="s">
        <v>298</v>
      </c>
      <c r="B103" s="8">
        <v>240298</v>
      </c>
      <c r="C103" s="8">
        <v>200602</v>
      </c>
      <c r="D103" s="8">
        <v>331508</v>
      </c>
      <c r="E103" s="8">
        <v>552946</v>
      </c>
      <c r="F103" s="8">
        <v>1083570</v>
      </c>
      <c r="G103" s="8">
        <v>631749</v>
      </c>
      <c r="H103" s="8">
        <v>677847</v>
      </c>
      <c r="I103" s="8">
        <v>843234</v>
      </c>
      <c r="J103" s="8">
        <v>6040</v>
      </c>
      <c r="K103" s="8">
        <v>16089</v>
      </c>
      <c r="L103" s="8">
        <v>350811</v>
      </c>
      <c r="M103" s="8">
        <v>201763</v>
      </c>
      <c r="N103" s="8">
        <v>76936</v>
      </c>
      <c r="O103" s="8">
        <v>136838</v>
      </c>
      <c r="P103" s="8">
        <v>89489</v>
      </c>
      <c r="Q103" s="8">
        <v>150973</v>
      </c>
      <c r="R103" s="8">
        <v>60069</v>
      </c>
      <c r="S103" s="8">
        <v>108419</v>
      </c>
      <c r="T103" s="8">
        <v>243735</v>
      </c>
      <c r="U103" s="8">
        <v>91200</v>
      </c>
      <c r="V103" s="8">
        <v>171394</v>
      </c>
      <c r="W103" s="8">
        <v>226973</v>
      </c>
      <c r="X103" s="8">
        <v>201472</v>
      </c>
      <c r="Y103" s="8">
        <v>264406</v>
      </c>
      <c r="Z103" s="8">
        <v>273339</v>
      </c>
      <c r="AA103" s="18">
        <f t="shared" si="1"/>
        <v>7231700</v>
      </c>
    </row>
    <row r="104" spans="1:27" ht="15" x14ac:dyDescent="0.25">
      <c r="A104" s="6" t="s">
        <v>92</v>
      </c>
      <c r="B104" s="8">
        <v>787</v>
      </c>
      <c r="C104" s="8">
        <v>82186</v>
      </c>
      <c r="D104" s="8">
        <v>9746</v>
      </c>
      <c r="E104" s="8">
        <v>1325</v>
      </c>
      <c r="F104" s="8">
        <v>22155</v>
      </c>
      <c r="G104" s="8">
        <v>2107</v>
      </c>
      <c r="H104" s="8">
        <v>2205</v>
      </c>
      <c r="I104" s="8">
        <v>3108</v>
      </c>
      <c r="J104" s="8">
        <v>27591</v>
      </c>
      <c r="K104" s="8">
        <v>1639</v>
      </c>
      <c r="L104" s="8">
        <v>26025</v>
      </c>
      <c r="M104" s="8">
        <v>40417</v>
      </c>
      <c r="N104" s="8">
        <v>114595</v>
      </c>
      <c r="O104" s="8">
        <v>123211</v>
      </c>
      <c r="P104" s="8">
        <v>1058032</v>
      </c>
      <c r="Q104" s="8">
        <v>519542</v>
      </c>
      <c r="R104" s="8">
        <v>870842</v>
      </c>
      <c r="S104" s="8">
        <v>663820</v>
      </c>
      <c r="T104" s="8">
        <v>455217</v>
      </c>
      <c r="U104" s="8">
        <v>324985</v>
      </c>
      <c r="V104" s="8">
        <v>610866</v>
      </c>
      <c r="W104" s="8">
        <v>835875</v>
      </c>
      <c r="X104" s="8">
        <v>479782</v>
      </c>
      <c r="Y104" s="8">
        <v>253554</v>
      </c>
      <c r="Z104" s="8">
        <v>690658</v>
      </c>
      <c r="AA104" s="18">
        <f t="shared" si="1"/>
        <v>7220270</v>
      </c>
    </row>
    <row r="105" spans="1:27" ht="15" x14ac:dyDescent="0.25">
      <c r="A105" s="6" t="s">
        <v>165</v>
      </c>
      <c r="B105" s="8">
        <v>42526</v>
      </c>
      <c r="C105" s="8">
        <v>25207</v>
      </c>
      <c r="D105" s="8">
        <v>28630</v>
      </c>
      <c r="E105" s="8">
        <v>50743</v>
      </c>
      <c r="F105" s="8">
        <v>26281</v>
      </c>
      <c r="G105" s="8">
        <v>21936</v>
      </c>
      <c r="H105" s="8">
        <v>365590</v>
      </c>
      <c r="I105" s="8">
        <v>238609</v>
      </c>
      <c r="J105" s="8">
        <v>145178</v>
      </c>
      <c r="K105" s="8">
        <v>120601</v>
      </c>
      <c r="L105" s="8">
        <v>156532</v>
      </c>
      <c r="M105" s="8">
        <v>371532</v>
      </c>
      <c r="N105" s="8">
        <v>324336</v>
      </c>
      <c r="O105" s="8">
        <v>358693</v>
      </c>
      <c r="P105" s="8">
        <v>808618</v>
      </c>
      <c r="Q105" s="8">
        <v>380212</v>
      </c>
      <c r="R105" s="8">
        <v>197394</v>
      </c>
      <c r="S105" s="8">
        <v>352615</v>
      </c>
      <c r="T105" s="8">
        <v>341986</v>
      </c>
      <c r="U105" s="8">
        <v>209242</v>
      </c>
      <c r="V105" s="8">
        <v>211425</v>
      </c>
      <c r="W105" s="8">
        <v>767486</v>
      </c>
      <c r="X105" s="8">
        <v>295512</v>
      </c>
      <c r="Y105" s="8">
        <v>426045</v>
      </c>
      <c r="Z105" s="8">
        <v>529248</v>
      </c>
      <c r="AA105" s="18">
        <f t="shared" si="1"/>
        <v>6796177</v>
      </c>
    </row>
    <row r="106" spans="1:27" ht="15" x14ac:dyDescent="0.25">
      <c r="A106" s="6" t="s">
        <v>68</v>
      </c>
      <c r="B106" s="8">
        <v>31490</v>
      </c>
      <c r="C106" s="8">
        <v>143065</v>
      </c>
      <c r="D106" s="8">
        <v>52757</v>
      </c>
      <c r="E106" s="8">
        <v>123516</v>
      </c>
      <c r="F106" s="8">
        <v>306630</v>
      </c>
      <c r="G106" s="8">
        <v>137005</v>
      </c>
      <c r="H106" s="8">
        <v>140124</v>
      </c>
      <c r="I106" s="8">
        <v>75819</v>
      </c>
      <c r="J106" s="8">
        <v>20731</v>
      </c>
      <c r="K106" s="8">
        <v>57223</v>
      </c>
      <c r="L106" s="8">
        <v>520725</v>
      </c>
      <c r="M106" s="8">
        <v>173364</v>
      </c>
      <c r="N106" s="8">
        <v>75039</v>
      </c>
      <c r="O106" s="8">
        <v>156740</v>
      </c>
      <c r="P106" s="8">
        <v>167187</v>
      </c>
      <c r="Q106" s="8">
        <v>411354</v>
      </c>
      <c r="R106" s="8">
        <v>449394</v>
      </c>
      <c r="S106" s="8">
        <v>824306</v>
      </c>
      <c r="T106" s="8">
        <v>458400</v>
      </c>
      <c r="U106" s="8">
        <v>436213</v>
      </c>
      <c r="V106" s="8">
        <v>401679</v>
      </c>
      <c r="W106" s="8">
        <v>296797</v>
      </c>
      <c r="X106" s="8">
        <v>460016</v>
      </c>
      <c r="Y106" s="8">
        <v>293356</v>
      </c>
      <c r="Z106" s="8">
        <v>307099</v>
      </c>
      <c r="AA106" s="18">
        <f t="shared" si="1"/>
        <v>6520029</v>
      </c>
    </row>
    <row r="107" spans="1:27" ht="15" x14ac:dyDescent="0.25">
      <c r="A107" s="6" t="s">
        <v>297</v>
      </c>
      <c r="B107" s="9">
        <v>596685</v>
      </c>
      <c r="C107" s="9">
        <v>596105</v>
      </c>
      <c r="D107" s="9">
        <v>1950181</v>
      </c>
      <c r="E107" s="9">
        <v>2376873</v>
      </c>
      <c r="F107" s="9">
        <v>976764</v>
      </c>
      <c r="G107" s="9" t="s">
        <v>335</v>
      </c>
      <c r="H107" s="9" t="s">
        <v>335</v>
      </c>
      <c r="I107" s="9" t="s">
        <v>335</v>
      </c>
      <c r="J107" s="9" t="s">
        <v>335</v>
      </c>
      <c r="K107" s="9" t="s">
        <v>335</v>
      </c>
      <c r="L107" s="9" t="s">
        <v>335</v>
      </c>
      <c r="M107" s="9" t="s">
        <v>335</v>
      </c>
      <c r="N107" s="9" t="s">
        <v>335</v>
      </c>
      <c r="O107" s="9" t="s">
        <v>335</v>
      </c>
      <c r="P107" s="9" t="s">
        <v>335</v>
      </c>
      <c r="Q107" s="9" t="s">
        <v>335</v>
      </c>
      <c r="R107" s="9" t="s">
        <v>335</v>
      </c>
      <c r="S107" s="9" t="s">
        <v>335</v>
      </c>
      <c r="T107" s="9" t="s">
        <v>335</v>
      </c>
      <c r="U107" s="9" t="s">
        <v>335</v>
      </c>
      <c r="V107" s="9" t="s">
        <v>335</v>
      </c>
      <c r="W107" s="9" t="s">
        <v>335</v>
      </c>
      <c r="X107" s="9" t="s">
        <v>335</v>
      </c>
      <c r="Y107" s="9" t="s">
        <v>335</v>
      </c>
      <c r="Z107" s="9" t="s">
        <v>335</v>
      </c>
      <c r="AA107" s="18">
        <f t="shared" si="1"/>
        <v>6496608</v>
      </c>
    </row>
    <row r="108" spans="1:27" ht="15" x14ac:dyDescent="0.25">
      <c r="A108" s="6" t="s">
        <v>66</v>
      </c>
      <c r="B108" s="8">
        <v>497087</v>
      </c>
      <c r="C108" s="8">
        <v>642018</v>
      </c>
      <c r="D108" s="8">
        <v>809418</v>
      </c>
      <c r="E108" s="8">
        <v>950416</v>
      </c>
      <c r="F108" s="8">
        <v>665126</v>
      </c>
      <c r="G108" s="8">
        <v>658537</v>
      </c>
      <c r="H108" s="8">
        <v>561931</v>
      </c>
      <c r="I108" s="8">
        <v>433524</v>
      </c>
      <c r="J108" s="8">
        <v>385344</v>
      </c>
      <c r="K108" s="8">
        <v>297213</v>
      </c>
      <c r="L108" s="8" t="s">
        <v>335</v>
      </c>
      <c r="M108" s="8" t="s">
        <v>335</v>
      </c>
      <c r="N108" s="8" t="s">
        <v>335</v>
      </c>
      <c r="O108" s="8">
        <v>1419</v>
      </c>
      <c r="P108" s="8">
        <v>3763</v>
      </c>
      <c r="Q108" s="8">
        <v>3271</v>
      </c>
      <c r="R108" s="8">
        <v>3632</v>
      </c>
      <c r="S108" s="8">
        <v>2602</v>
      </c>
      <c r="T108" s="8">
        <v>314</v>
      </c>
      <c r="U108" s="8">
        <v>375</v>
      </c>
      <c r="V108" s="8">
        <v>745</v>
      </c>
      <c r="W108" s="8">
        <v>3767</v>
      </c>
      <c r="X108" s="8">
        <v>1823</v>
      </c>
      <c r="Y108" s="8">
        <v>16695</v>
      </c>
      <c r="Z108" s="8">
        <v>596</v>
      </c>
      <c r="AA108" s="18">
        <f t="shared" si="1"/>
        <v>5939616</v>
      </c>
    </row>
    <row r="109" spans="1:27" ht="15" x14ac:dyDescent="0.25">
      <c r="A109" s="6" t="s">
        <v>72</v>
      </c>
      <c r="B109" s="8">
        <v>355025</v>
      </c>
      <c r="C109" s="8">
        <v>306813</v>
      </c>
      <c r="D109" s="8">
        <v>137193</v>
      </c>
      <c r="E109" s="8">
        <v>175116</v>
      </c>
      <c r="F109" s="8">
        <v>128501</v>
      </c>
      <c r="G109" s="8">
        <v>10559</v>
      </c>
      <c r="H109" s="8">
        <v>29737</v>
      </c>
      <c r="I109" s="8">
        <v>43445</v>
      </c>
      <c r="J109" s="8">
        <v>28792</v>
      </c>
      <c r="K109" s="8">
        <v>36287</v>
      </c>
      <c r="L109" s="8">
        <v>18799</v>
      </c>
      <c r="M109" s="8">
        <v>109146</v>
      </c>
      <c r="N109" s="8">
        <v>174892</v>
      </c>
      <c r="O109" s="8">
        <v>358671</v>
      </c>
      <c r="P109" s="8">
        <v>216472</v>
      </c>
      <c r="Q109" s="8">
        <v>379932</v>
      </c>
      <c r="R109" s="8">
        <v>559156</v>
      </c>
      <c r="S109" s="8">
        <v>185986</v>
      </c>
      <c r="T109" s="8">
        <v>539958</v>
      </c>
      <c r="U109" s="8">
        <v>154976</v>
      </c>
      <c r="V109" s="8">
        <v>202720</v>
      </c>
      <c r="W109" s="8">
        <v>69219</v>
      </c>
      <c r="X109" s="8">
        <v>19300</v>
      </c>
      <c r="Y109" s="8">
        <v>346909</v>
      </c>
      <c r="Z109" s="8">
        <v>186740</v>
      </c>
      <c r="AA109" s="18">
        <f t="shared" si="1"/>
        <v>4774344</v>
      </c>
    </row>
    <row r="110" spans="1:27" ht="15" x14ac:dyDescent="0.25">
      <c r="A110" s="6" t="s">
        <v>240</v>
      </c>
      <c r="B110" s="9">
        <v>187994</v>
      </c>
      <c r="C110" s="9">
        <v>239541</v>
      </c>
      <c r="D110" s="9">
        <v>249527</v>
      </c>
      <c r="E110" s="9">
        <v>466621</v>
      </c>
      <c r="F110" s="9">
        <v>364458</v>
      </c>
      <c r="G110" s="9">
        <v>871927</v>
      </c>
      <c r="H110" s="9">
        <v>737059</v>
      </c>
      <c r="I110" s="9">
        <v>491796</v>
      </c>
      <c r="J110" s="9">
        <v>262753</v>
      </c>
      <c r="K110" s="9">
        <v>27252</v>
      </c>
      <c r="L110" s="9">
        <v>52010</v>
      </c>
      <c r="M110" s="9">
        <v>88747</v>
      </c>
      <c r="N110" s="9">
        <v>14761</v>
      </c>
      <c r="O110" s="9">
        <v>6101</v>
      </c>
      <c r="P110" s="9">
        <v>2545</v>
      </c>
      <c r="Q110" s="9">
        <v>12383</v>
      </c>
      <c r="R110" s="9">
        <v>73414</v>
      </c>
      <c r="S110" s="9">
        <v>160734</v>
      </c>
      <c r="T110" s="9">
        <v>21501</v>
      </c>
      <c r="U110" s="9">
        <v>98088</v>
      </c>
      <c r="V110" s="9">
        <v>150373</v>
      </c>
      <c r="W110" s="9">
        <v>19600</v>
      </c>
      <c r="X110" s="9">
        <v>2553</v>
      </c>
      <c r="Y110" s="9">
        <v>11842</v>
      </c>
      <c r="Z110" s="9">
        <v>3352</v>
      </c>
      <c r="AA110" s="18">
        <f t="shared" si="1"/>
        <v>4616932</v>
      </c>
    </row>
    <row r="111" spans="1:27" ht="15" x14ac:dyDescent="0.25">
      <c r="A111" s="6" t="s">
        <v>287</v>
      </c>
      <c r="B111" s="8" t="s">
        <v>335</v>
      </c>
      <c r="C111" s="8" t="s">
        <v>335</v>
      </c>
      <c r="D111" s="8" t="s">
        <v>335</v>
      </c>
      <c r="E111" s="8" t="s">
        <v>335</v>
      </c>
      <c r="F111" s="8" t="s">
        <v>335</v>
      </c>
      <c r="G111" s="8" t="s">
        <v>335</v>
      </c>
      <c r="H111" s="8" t="s">
        <v>335</v>
      </c>
      <c r="I111" s="8" t="s">
        <v>335</v>
      </c>
      <c r="J111" s="8" t="s">
        <v>335</v>
      </c>
      <c r="K111" s="8" t="s">
        <v>335</v>
      </c>
      <c r="L111" s="8" t="s">
        <v>335</v>
      </c>
      <c r="M111" s="8" t="s">
        <v>335</v>
      </c>
      <c r="N111" s="8">
        <v>175</v>
      </c>
      <c r="O111" s="8">
        <v>243140</v>
      </c>
      <c r="P111" s="8">
        <v>87</v>
      </c>
      <c r="Q111" s="8">
        <v>2022</v>
      </c>
      <c r="R111" s="8">
        <v>203</v>
      </c>
      <c r="S111" s="8">
        <v>100</v>
      </c>
      <c r="T111" s="8">
        <v>244</v>
      </c>
      <c r="U111" s="8">
        <v>229</v>
      </c>
      <c r="V111" s="8">
        <v>70953</v>
      </c>
      <c r="W111" s="8">
        <v>45031</v>
      </c>
      <c r="X111" s="8">
        <v>260623</v>
      </c>
      <c r="Y111" s="8">
        <v>50998</v>
      </c>
      <c r="Z111" s="8">
        <v>3435082</v>
      </c>
      <c r="AA111" s="18">
        <f t="shared" si="1"/>
        <v>4108887</v>
      </c>
    </row>
    <row r="112" spans="1:27" ht="15" x14ac:dyDescent="0.25">
      <c r="A112" s="6" t="s">
        <v>54</v>
      </c>
      <c r="B112" s="8" t="s">
        <v>335</v>
      </c>
      <c r="C112" s="8" t="s">
        <v>335</v>
      </c>
      <c r="D112" s="8">
        <v>17219</v>
      </c>
      <c r="E112" s="8" t="s">
        <v>335</v>
      </c>
      <c r="F112" s="8" t="s">
        <v>335</v>
      </c>
      <c r="G112" s="8">
        <v>485490</v>
      </c>
      <c r="H112" s="8">
        <v>409126</v>
      </c>
      <c r="I112" s="8">
        <v>577757</v>
      </c>
      <c r="J112" s="8">
        <v>845055</v>
      </c>
      <c r="K112" s="8">
        <v>684594</v>
      </c>
      <c r="L112" s="8">
        <v>217443</v>
      </c>
      <c r="M112" s="8" t="s">
        <v>335</v>
      </c>
      <c r="N112" s="8">
        <v>440299</v>
      </c>
      <c r="O112" s="8" t="s">
        <v>335</v>
      </c>
      <c r="P112" s="8">
        <v>98270</v>
      </c>
      <c r="Q112" s="8">
        <v>24819</v>
      </c>
      <c r="R112" s="8">
        <v>6031</v>
      </c>
      <c r="S112" s="8" t="s">
        <v>335</v>
      </c>
      <c r="T112" s="8">
        <v>6158</v>
      </c>
      <c r="U112" s="8">
        <v>1446</v>
      </c>
      <c r="V112" s="8">
        <v>33838</v>
      </c>
      <c r="W112" s="8">
        <v>104</v>
      </c>
      <c r="X112" s="8">
        <v>14750</v>
      </c>
      <c r="Y112" s="8">
        <v>1200</v>
      </c>
      <c r="Z112" s="8">
        <v>11501</v>
      </c>
      <c r="AA112" s="18">
        <f t="shared" si="1"/>
        <v>3875100</v>
      </c>
    </row>
    <row r="113" spans="1:27" ht="15" x14ac:dyDescent="0.25">
      <c r="A113" s="6" t="s">
        <v>74</v>
      </c>
      <c r="B113" s="8">
        <v>1533284</v>
      </c>
      <c r="C113" s="8">
        <v>595631</v>
      </c>
      <c r="D113" s="8">
        <v>363186</v>
      </c>
      <c r="E113" s="8">
        <v>337306</v>
      </c>
      <c r="F113" s="8">
        <v>118086</v>
      </c>
      <c r="G113" s="8">
        <v>121090</v>
      </c>
      <c r="H113" s="8">
        <v>65404</v>
      </c>
      <c r="I113" s="8">
        <v>43431</v>
      </c>
      <c r="J113" s="8">
        <v>35464</v>
      </c>
      <c r="K113" s="8">
        <v>10904</v>
      </c>
      <c r="L113" s="8">
        <v>47501</v>
      </c>
      <c r="M113" s="8" t="s">
        <v>335</v>
      </c>
      <c r="N113" s="8">
        <v>1377</v>
      </c>
      <c r="O113" s="8">
        <v>2656</v>
      </c>
      <c r="P113" s="8">
        <v>597</v>
      </c>
      <c r="Q113" s="8">
        <v>23472</v>
      </c>
      <c r="R113" s="8">
        <v>562</v>
      </c>
      <c r="S113" s="8">
        <v>9527</v>
      </c>
      <c r="T113" s="8">
        <v>115</v>
      </c>
      <c r="U113" s="8">
        <v>12522</v>
      </c>
      <c r="V113" s="8">
        <v>2771</v>
      </c>
      <c r="W113" s="8">
        <v>21691</v>
      </c>
      <c r="X113" s="8">
        <v>4409</v>
      </c>
      <c r="Y113" s="8">
        <v>2360</v>
      </c>
      <c r="Z113" s="8">
        <v>3550</v>
      </c>
      <c r="AA113" s="18">
        <f t="shared" si="1"/>
        <v>3356896</v>
      </c>
    </row>
    <row r="114" spans="1:27" ht="15" x14ac:dyDescent="0.25">
      <c r="A114" s="6" t="s">
        <v>145</v>
      </c>
      <c r="B114" s="8">
        <v>9479</v>
      </c>
      <c r="C114" s="8">
        <v>1839</v>
      </c>
      <c r="D114" s="8">
        <v>11146</v>
      </c>
      <c r="E114" s="8">
        <v>1703</v>
      </c>
      <c r="F114" s="8">
        <v>2936</v>
      </c>
      <c r="G114" s="8">
        <v>6742</v>
      </c>
      <c r="H114" s="8">
        <v>25492</v>
      </c>
      <c r="I114" s="8">
        <v>54721</v>
      </c>
      <c r="J114" s="8">
        <v>76955</v>
      </c>
      <c r="K114" s="8">
        <v>72106</v>
      </c>
      <c r="L114" s="8">
        <v>62556</v>
      </c>
      <c r="M114" s="8">
        <v>129138</v>
      </c>
      <c r="N114" s="8">
        <v>356512</v>
      </c>
      <c r="O114" s="8">
        <v>376171</v>
      </c>
      <c r="P114" s="8">
        <v>182746</v>
      </c>
      <c r="Q114" s="8">
        <v>628184</v>
      </c>
      <c r="R114" s="8">
        <v>163334</v>
      </c>
      <c r="S114" s="8">
        <v>162647</v>
      </c>
      <c r="T114" s="8">
        <v>117044</v>
      </c>
      <c r="U114" s="8">
        <v>130879</v>
      </c>
      <c r="V114" s="8">
        <v>129052</v>
      </c>
      <c r="W114" s="8">
        <v>75060</v>
      </c>
      <c r="X114" s="8">
        <v>129724</v>
      </c>
      <c r="Y114" s="8">
        <v>88805</v>
      </c>
      <c r="Z114" s="8">
        <v>64300</v>
      </c>
      <c r="AA114" s="18">
        <f t="shared" si="1"/>
        <v>3059271</v>
      </c>
    </row>
    <row r="115" spans="1:27" ht="15" x14ac:dyDescent="0.25">
      <c r="A115" s="6" t="s">
        <v>199</v>
      </c>
      <c r="B115" s="8">
        <v>34615</v>
      </c>
      <c r="C115" s="8">
        <v>53386</v>
      </c>
      <c r="D115" s="8">
        <v>53084</v>
      </c>
      <c r="E115" s="8">
        <v>28211</v>
      </c>
      <c r="F115" s="8">
        <v>55263</v>
      </c>
      <c r="G115" s="8">
        <v>54441</v>
      </c>
      <c r="H115" s="8">
        <v>142879</v>
      </c>
      <c r="I115" s="8">
        <v>26442</v>
      </c>
      <c r="J115" s="8">
        <v>119731</v>
      </c>
      <c r="K115" s="8">
        <v>80296</v>
      </c>
      <c r="L115" s="8">
        <v>183548</v>
      </c>
      <c r="M115" s="8">
        <v>105613</v>
      </c>
      <c r="N115" s="8">
        <v>113107</v>
      </c>
      <c r="O115" s="8">
        <v>124783</v>
      </c>
      <c r="P115" s="8">
        <v>191035</v>
      </c>
      <c r="Q115" s="8">
        <v>82269</v>
      </c>
      <c r="R115" s="8">
        <v>125544</v>
      </c>
      <c r="S115" s="8">
        <v>156969</v>
      </c>
      <c r="T115" s="8">
        <v>108342</v>
      </c>
      <c r="U115" s="8">
        <v>115699</v>
      </c>
      <c r="V115" s="8">
        <v>94453</v>
      </c>
      <c r="W115" s="8">
        <v>182646</v>
      </c>
      <c r="X115" s="8">
        <v>167499</v>
      </c>
      <c r="Y115" s="8">
        <v>179745</v>
      </c>
      <c r="Z115" s="8">
        <v>317344</v>
      </c>
      <c r="AA115" s="18">
        <f t="shared" si="1"/>
        <v>2896944</v>
      </c>
    </row>
    <row r="116" spans="1:27" ht="15" x14ac:dyDescent="0.25">
      <c r="A116" s="6" t="s">
        <v>169</v>
      </c>
      <c r="B116" s="8" t="s">
        <v>335</v>
      </c>
      <c r="C116" s="8" t="s">
        <v>335</v>
      </c>
      <c r="D116" s="8" t="s">
        <v>335</v>
      </c>
      <c r="E116" s="8" t="s">
        <v>335</v>
      </c>
      <c r="F116" s="8" t="s">
        <v>335</v>
      </c>
      <c r="G116" s="8" t="s">
        <v>335</v>
      </c>
      <c r="H116" s="8" t="s">
        <v>335</v>
      </c>
      <c r="I116" s="8" t="s">
        <v>335</v>
      </c>
      <c r="J116" s="8" t="s">
        <v>335</v>
      </c>
      <c r="K116" s="8">
        <v>4944</v>
      </c>
      <c r="L116" s="8">
        <v>10521</v>
      </c>
      <c r="M116" s="8">
        <v>15649</v>
      </c>
      <c r="N116" s="8" t="s">
        <v>335</v>
      </c>
      <c r="O116" s="8">
        <v>5528</v>
      </c>
      <c r="P116" s="8">
        <v>1069</v>
      </c>
      <c r="Q116" s="8">
        <v>1971</v>
      </c>
      <c r="R116" s="8">
        <v>2215</v>
      </c>
      <c r="S116" s="8">
        <v>2150</v>
      </c>
      <c r="T116" s="8">
        <v>2039</v>
      </c>
      <c r="U116" s="8">
        <v>8982</v>
      </c>
      <c r="V116" s="8">
        <v>1272</v>
      </c>
      <c r="W116" s="8">
        <v>3559</v>
      </c>
      <c r="X116" s="8">
        <v>207731</v>
      </c>
      <c r="Y116" s="8">
        <v>6833</v>
      </c>
      <c r="Z116" s="8">
        <v>2530645</v>
      </c>
      <c r="AA116" s="18">
        <f t="shared" si="1"/>
        <v>2805108</v>
      </c>
    </row>
    <row r="117" spans="1:27" ht="15" x14ac:dyDescent="0.25">
      <c r="A117" s="6" t="s">
        <v>175</v>
      </c>
      <c r="B117" s="8">
        <v>136544</v>
      </c>
      <c r="C117" s="8">
        <v>236123</v>
      </c>
      <c r="D117" s="8" t="s">
        <v>335</v>
      </c>
      <c r="E117" s="8">
        <v>131073</v>
      </c>
      <c r="F117" s="8">
        <v>33178</v>
      </c>
      <c r="G117" s="8" t="s">
        <v>335</v>
      </c>
      <c r="H117" s="8">
        <v>4230</v>
      </c>
      <c r="I117" s="8">
        <v>8606</v>
      </c>
      <c r="J117" s="8">
        <v>619986</v>
      </c>
      <c r="K117" s="8">
        <v>126116</v>
      </c>
      <c r="L117" s="8">
        <v>8713</v>
      </c>
      <c r="M117" s="8" t="s">
        <v>335</v>
      </c>
      <c r="N117" s="8">
        <v>5270</v>
      </c>
      <c r="O117" s="8">
        <v>343</v>
      </c>
      <c r="P117" s="8">
        <v>25590</v>
      </c>
      <c r="Q117" s="8">
        <v>78571</v>
      </c>
      <c r="R117" s="8">
        <v>67628</v>
      </c>
      <c r="S117" s="8">
        <v>194549</v>
      </c>
      <c r="T117" s="8">
        <v>52400</v>
      </c>
      <c r="U117" s="8">
        <v>48820</v>
      </c>
      <c r="V117" s="8">
        <v>66924</v>
      </c>
      <c r="W117" s="8">
        <v>648754</v>
      </c>
      <c r="X117" s="8">
        <v>82432</v>
      </c>
      <c r="Y117" s="8">
        <v>67302</v>
      </c>
      <c r="Z117" s="8">
        <v>109999</v>
      </c>
      <c r="AA117" s="18">
        <f t="shared" si="1"/>
        <v>2753151</v>
      </c>
    </row>
    <row r="118" spans="1:27" ht="15" x14ac:dyDescent="0.25">
      <c r="A118" s="6" t="s">
        <v>57</v>
      </c>
      <c r="B118" s="9">
        <v>43707</v>
      </c>
      <c r="C118" s="9" t="s">
        <v>335</v>
      </c>
      <c r="D118" s="9" t="s">
        <v>335</v>
      </c>
      <c r="E118" s="9" t="s">
        <v>335</v>
      </c>
      <c r="F118" s="9">
        <v>711959</v>
      </c>
      <c r="G118" s="9">
        <v>1653942</v>
      </c>
      <c r="H118" s="9">
        <v>289469</v>
      </c>
      <c r="I118" s="9" t="s">
        <v>335</v>
      </c>
      <c r="J118" s="9" t="s">
        <v>335</v>
      </c>
      <c r="K118" s="9" t="s">
        <v>335</v>
      </c>
      <c r="L118" s="9" t="s">
        <v>335</v>
      </c>
      <c r="M118" s="9" t="s">
        <v>335</v>
      </c>
      <c r="N118" s="9" t="s">
        <v>335</v>
      </c>
      <c r="O118" s="9" t="s">
        <v>335</v>
      </c>
      <c r="P118" s="9" t="s">
        <v>335</v>
      </c>
      <c r="Q118" s="9" t="s">
        <v>335</v>
      </c>
      <c r="R118" s="9" t="s">
        <v>335</v>
      </c>
      <c r="S118" s="9">
        <v>101</v>
      </c>
      <c r="T118" s="9" t="s">
        <v>335</v>
      </c>
      <c r="U118" s="9">
        <v>2715</v>
      </c>
      <c r="V118" s="9" t="s">
        <v>335</v>
      </c>
      <c r="W118" s="9" t="s">
        <v>335</v>
      </c>
      <c r="X118" s="9" t="s">
        <v>335</v>
      </c>
      <c r="Y118" s="9" t="s">
        <v>335</v>
      </c>
      <c r="Z118" s="9">
        <v>1505</v>
      </c>
      <c r="AA118" s="18">
        <f t="shared" si="1"/>
        <v>2703398</v>
      </c>
    </row>
    <row r="119" spans="1:27" ht="15" x14ac:dyDescent="0.25">
      <c r="A119" s="6" t="s">
        <v>200</v>
      </c>
      <c r="B119" s="9">
        <v>13000</v>
      </c>
      <c r="C119" s="9">
        <v>3215</v>
      </c>
      <c r="D119" s="9" t="s">
        <v>335</v>
      </c>
      <c r="E119" s="9">
        <v>509476</v>
      </c>
      <c r="F119" s="9">
        <v>304144</v>
      </c>
      <c r="G119" s="9">
        <v>1032556</v>
      </c>
      <c r="H119" s="9">
        <v>109593</v>
      </c>
      <c r="I119" s="9">
        <v>251305</v>
      </c>
      <c r="J119" s="9">
        <v>241148</v>
      </c>
      <c r="K119" s="9">
        <v>24652</v>
      </c>
      <c r="L119" s="9" t="s">
        <v>335</v>
      </c>
      <c r="M119" s="9" t="s">
        <v>335</v>
      </c>
      <c r="N119" s="9">
        <v>1997</v>
      </c>
      <c r="O119" s="9">
        <v>331</v>
      </c>
      <c r="P119" s="9">
        <v>1070</v>
      </c>
      <c r="Q119" s="9">
        <v>901</v>
      </c>
      <c r="R119" s="9">
        <v>1604</v>
      </c>
      <c r="S119" s="9">
        <v>10300</v>
      </c>
      <c r="T119" s="9">
        <v>6981</v>
      </c>
      <c r="U119" s="9">
        <v>17360</v>
      </c>
      <c r="V119" s="9">
        <v>14405</v>
      </c>
      <c r="W119" s="9">
        <v>38957</v>
      </c>
      <c r="X119" s="9">
        <v>17728</v>
      </c>
      <c r="Y119" s="9">
        <v>21154</v>
      </c>
      <c r="Z119" s="9">
        <v>17669</v>
      </c>
      <c r="AA119" s="18">
        <f t="shared" si="1"/>
        <v>2639546</v>
      </c>
    </row>
    <row r="120" spans="1:27" ht="15" x14ac:dyDescent="0.25">
      <c r="A120" s="6" t="s">
        <v>37</v>
      </c>
      <c r="B120" s="9">
        <v>38543</v>
      </c>
      <c r="C120" s="9">
        <v>21696</v>
      </c>
      <c r="D120" s="9">
        <v>23906</v>
      </c>
      <c r="E120" s="9">
        <v>44879</v>
      </c>
      <c r="F120" s="9">
        <v>55644</v>
      </c>
      <c r="G120" s="9" t="s">
        <v>335</v>
      </c>
      <c r="H120" s="9">
        <v>1471</v>
      </c>
      <c r="I120" s="9" t="s">
        <v>335</v>
      </c>
      <c r="J120" s="9" t="s">
        <v>335</v>
      </c>
      <c r="K120" s="9">
        <v>6502</v>
      </c>
      <c r="L120" s="9" t="s">
        <v>335</v>
      </c>
      <c r="M120" s="9">
        <v>137071</v>
      </c>
      <c r="N120" s="9">
        <v>184908</v>
      </c>
      <c r="O120" s="9">
        <v>267682</v>
      </c>
      <c r="P120" s="9">
        <v>292053</v>
      </c>
      <c r="Q120" s="9">
        <v>41936</v>
      </c>
      <c r="R120" s="9">
        <v>318076</v>
      </c>
      <c r="S120" s="9">
        <v>210131</v>
      </c>
      <c r="T120" s="9">
        <v>472536</v>
      </c>
      <c r="U120" s="9">
        <v>118014</v>
      </c>
      <c r="V120" s="9">
        <v>7207</v>
      </c>
      <c r="W120" s="9">
        <v>55019</v>
      </c>
      <c r="X120" s="9">
        <v>5831</v>
      </c>
      <c r="Y120" s="9">
        <v>2814</v>
      </c>
      <c r="Z120" s="9">
        <v>33291</v>
      </c>
      <c r="AA120" s="18">
        <f t="shared" si="1"/>
        <v>2339210</v>
      </c>
    </row>
    <row r="121" spans="1:27" ht="15" x14ac:dyDescent="0.25">
      <c r="A121" s="6" t="s">
        <v>112</v>
      </c>
      <c r="B121" s="9" t="s">
        <v>335</v>
      </c>
      <c r="C121" s="9" t="s">
        <v>335</v>
      </c>
      <c r="D121" s="9" t="s">
        <v>335</v>
      </c>
      <c r="E121" s="9" t="s">
        <v>335</v>
      </c>
      <c r="F121" s="9" t="s">
        <v>335</v>
      </c>
      <c r="G121" s="9" t="s">
        <v>335</v>
      </c>
      <c r="H121" s="9" t="s">
        <v>335</v>
      </c>
      <c r="I121" s="9" t="s">
        <v>335</v>
      </c>
      <c r="J121" s="9" t="s">
        <v>335</v>
      </c>
      <c r="K121" s="9" t="s">
        <v>335</v>
      </c>
      <c r="L121" s="9" t="s">
        <v>335</v>
      </c>
      <c r="M121" s="9">
        <v>26824</v>
      </c>
      <c r="N121" s="9">
        <v>3914</v>
      </c>
      <c r="O121" s="9">
        <v>69207</v>
      </c>
      <c r="P121" s="9">
        <v>2476</v>
      </c>
      <c r="Q121" s="9">
        <v>32443</v>
      </c>
      <c r="R121" s="9">
        <v>268428</v>
      </c>
      <c r="S121" s="9">
        <v>250205</v>
      </c>
      <c r="T121" s="9">
        <v>131342</v>
      </c>
      <c r="U121" s="9">
        <v>139026</v>
      </c>
      <c r="V121" s="9">
        <v>115901</v>
      </c>
      <c r="W121" s="9">
        <v>499184</v>
      </c>
      <c r="X121" s="9">
        <v>236628</v>
      </c>
      <c r="Y121" s="9">
        <v>227445</v>
      </c>
      <c r="Z121" s="9">
        <v>289014</v>
      </c>
      <c r="AA121" s="18">
        <f t="shared" si="1"/>
        <v>2292037</v>
      </c>
    </row>
    <row r="122" spans="1:27" ht="15" x14ac:dyDescent="0.25">
      <c r="A122" s="6" t="s">
        <v>193</v>
      </c>
      <c r="B122" s="8">
        <v>296240</v>
      </c>
      <c r="C122" s="8" t="s">
        <v>335</v>
      </c>
      <c r="D122" s="8" t="s">
        <v>335</v>
      </c>
      <c r="E122" s="8" t="s">
        <v>335</v>
      </c>
      <c r="F122" s="8" t="s">
        <v>335</v>
      </c>
      <c r="G122" s="8" t="s">
        <v>335</v>
      </c>
      <c r="H122" s="8">
        <v>3957</v>
      </c>
      <c r="I122" s="8">
        <v>2005</v>
      </c>
      <c r="J122" s="8">
        <v>21263</v>
      </c>
      <c r="K122" s="8">
        <v>20887</v>
      </c>
      <c r="L122" s="8">
        <v>28974</v>
      </c>
      <c r="M122" s="8">
        <v>50957</v>
      </c>
      <c r="N122" s="8">
        <v>11540</v>
      </c>
      <c r="O122" s="8">
        <v>15779</v>
      </c>
      <c r="P122" s="8">
        <v>31487</v>
      </c>
      <c r="Q122" s="8">
        <v>62747</v>
      </c>
      <c r="R122" s="8">
        <v>98071</v>
      </c>
      <c r="S122" s="8">
        <v>336163</v>
      </c>
      <c r="T122" s="8">
        <v>148537</v>
      </c>
      <c r="U122" s="8">
        <v>116966</v>
      </c>
      <c r="V122" s="8">
        <v>135620</v>
      </c>
      <c r="W122" s="8">
        <v>87003</v>
      </c>
      <c r="X122" s="8">
        <v>103158</v>
      </c>
      <c r="Y122" s="8">
        <v>434669</v>
      </c>
      <c r="Z122" s="8">
        <v>200241</v>
      </c>
      <c r="AA122" s="18">
        <f t="shared" si="1"/>
        <v>2206264</v>
      </c>
    </row>
    <row r="123" spans="1:27" ht="15" x14ac:dyDescent="0.25">
      <c r="A123" s="6" t="s">
        <v>51</v>
      </c>
      <c r="B123" s="9">
        <v>86971</v>
      </c>
      <c r="C123" s="9">
        <v>173687</v>
      </c>
      <c r="D123" s="9">
        <v>158467</v>
      </c>
      <c r="E123" s="9">
        <v>15229</v>
      </c>
      <c r="F123" s="9">
        <v>139125</v>
      </c>
      <c r="G123" s="9">
        <v>97122</v>
      </c>
      <c r="H123" s="9">
        <v>85206</v>
      </c>
      <c r="I123" s="9">
        <v>134233</v>
      </c>
      <c r="J123" s="9">
        <v>119346</v>
      </c>
      <c r="K123" s="9">
        <v>185026</v>
      </c>
      <c r="L123" s="9">
        <v>44047</v>
      </c>
      <c r="M123" s="9">
        <v>35781</v>
      </c>
      <c r="N123" s="9">
        <v>22800</v>
      </c>
      <c r="O123" s="9">
        <v>25708</v>
      </c>
      <c r="P123" s="9">
        <v>74792</v>
      </c>
      <c r="Q123" s="9">
        <v>25884</v>
      </c>
      <c r="R123" s="9">
        <v>57559</v>
      </c>
      <c r="S123" s="9">
        <v>30004</v>
      </c>
      <c r="T123" s="9">
        <v>95971</v>
      </c>
      <c r="U123" s="9">
        <v>54513</v>
      </c>
      <c r="V123" s="9">
        <v>87173</v>
      </c>
      <c r="W123" s="9">
        <v>6737</v>
      </c>
      <c r="X123" s="9">
        <v>253951</v>
      </c>
      <c r="Y123" s="9">
        <v>128325</v>
      </c>
      <c r="Z123" s="9">
        <v>36313</v>
      </c>
      <c r="AA123" s="18">
        <f t="shared" si="1"/>
        <v>2173970</v>
      </c>
    </row>
    <row r="124" spans="1:27" ht="15" x14ac:dyDescent="0.25">
      <c r="A124" s="6" t="s">
        <v>58</v>
      </c>
      <c r="B124" s="8">
        <v>3716</v>
      </c>
      <c r="C124" s="8">
        <v>4986</v>
      </c>
      <c r="D124" s="8">
        <v>832054</v>
      </c>
      <c r="E124" s="8">
        <v>516548</v>
      </c>
      <c r="F124" s="8">
        <v>32471</v>
      </c>
      <c r="G124" s="8">
        <v>45244</v>
      </c>
      <c r="H124" s="8">
        <v>24858</v>
      </c>
      <c r="I124" s="8">
        <v>8799</v>
      </c>
      <c r="J124" s="8" t="s">
        <v>335</v>
      </c>
      <c r="K124" s="8">
        <v>14511</v>
      </c>
      <c r="L124" s="8" t="s">
        <v>335</v>
      </c>
      <c r="M124" s="8">
        <v>25766</v>
      </c>
      <c r="N124" s="8">
        <v>37382</v>
      </c>
      <c r="O124" s="8">
        <v>21673</v>
      </c>
      <c r="P124" s="8">
        <v>15561</v>
      </c>
      <c r="Q124" s="8">
        <v>14615</v>
      </c>
      <c r="R124" s="8">
        <v>39050</v>
      </c>
      <c r="S124" s="8">
        <v>22954</v>
      </c>
      <c r="T124" s="8">
        <v>35340</v>
      </c>
      <c r="U124" s="8">
        <v>15980</v>
      </c>
      <c r="V124" s="8">
        <v>43337</v>
      </c>
      <c r="W124" s="8">
        <v>5158</v>
      </c>
      <c r="X124" s="8">
        <v>6240</v>
      </c>
      <c r="Y124" s="8">
        <v>14628</v>
      </c>
      <c r="Z124" s="8">
        <v>3562</v>
      </c>
      <c r="AA124" s="18">
        <f t="shared" si="1"/>
        <v>1784433</v>
      </c>
    </row>
    <row r="125" spans="1:27" ht="15" x14ac:dyDescent="0.25">
      <c r="A125" s="6" t="s">
        <v>183</v>
      </c>
      <c r="B125" s="8" t="s">
        <v>335</v>
      </c>
      <c r="C125" s="8">
        <v>91978</v>
      </c>
      <c r="D125" s="8">
        <v>585963</v>
      </c>
      <c r="E125" s="8">
        <v>1060132</v>
      </c>
      <c r="F125" s="8">
        <v>1552</v>
      </c>
      <c r="G125" s="8" t="s">
        <v>335</v>
      </c>
      <c r="H125" s="8" t="s">
        <v>335</v>
      </c>
      <c r="I125" s="8" t="s">
        <v>335</v>
      </c>
      <c r="J125" s="8" t="s">
        <v>335</v>
      </c>
      <c r="K125" s="8" t="s">
        <v>335</v>
      </c>
      <c r="L125" s="8" t="s">
        <v>335</v>
      </c>
      <c r="M125" s="8" t="s">
        <v>335</v>
      </c>
      <c r="N125" s="8" t="s">
        <v>335</v>
      </c>
      <c r="O125" s="8" t="s">
        <v>335</v>
      </c>
      <c r="P125" s="8" t="s">
        <v>335</v>
      </c>
      <c r="Q125" s="8">
        <v>1226</v>
      </c>
      <c r="R125" s="8">
        <v>3144</v>
      </c>
      <c r="S125" s="8">
        <v>630</v>
      </c>
      <c r="T125" s="8">
        <v>598</v>
      </c>
      <c r="U125" s="8">
        <v>4022</v>
      </c>
      <c r="V125" s="8">
        <v>2766</v>
      </c>
      <c r="W125" s="8">
        <v>2756</v>
      </c>
      <c r="X125" s="8">
        <v>4782</v>
      </c>
      <c r="Y125" s="8">
        <v>984</v>
      </c>
      <c r="Z125" s="8">
        <v>3500</v>
      </c>
      <c r="AA125" s="18">
        <f t="shared" si="1"/>
        <v>1764033</v>
      </c>
    </row>
    <row r="126" spans="1:27" ht="15" x14ac:dyDescent="0.25">
      <c r="A126" s="6" t="s">
        <v>140</v>
      </c>
      <c r="B126" s="9" t="s">
        <v>335</v>
      </c>
      <c r="C126" s="9">
        <v>5801</v>
      </c>
      <c r="D126" s="9">
        <v>116163</v>
      </c>
      <c r="E126" s="9">
        <v>439325</v>
      </c>
      <c r="F126" s="9">
        <v>354910</v>
      </c>
      <c r="G126" s="9">
        <v>199032</v>
      </c>
      <c r="H126" s="9">
        <v>6566</v>
      </c>
      <c r="I126" s="9" t="s">
        <v>335</v>
      </c>
      <c r="J126" s="9">
        <v>14356</v>
      </c>
      <c r="K126" s="9" t="s">
        <v>335</v>
      </c>
      <c r="L126" s="9">
        <v>5694</v>
      </c>
      <c r="M126" s="9">
        <v>17241</v>
      </c>
      <c r="N126" s="9">
        <v>34217</v>
      </c>
      <c r="O126" s="9">
        <v>15052</v>
      </c>
      <c r="P126" s="9">
        <v>69181</v>
      </c>
      <c r="Q126" s="9">
        <v>29337</v>
      </c>
      <c r="R126" s="9">
        <v>8150</v>
      </c>
      <c r="S126" s="9">
        <v>13061</v>
      </c>
      <c r="T126" s="9">
        <v>19511</v>
      </c>
      <c r="U126" s="9">
        <v>92703</v>
      </c>
      <c r="V126" s="9">
        <v>37823</v>
      </c>
      <c r="W126" s="9">
        <v>37086</v>
      </c>
      <c r="X126" s="9">
        <v>70762</v>
      </c>
      <c r="Y126" s="9">
        <v>37631</v>
      </c>
      <c r="Z126" s="9">
        <v>34829</v>
      </c>
      <c r="AA126" s="18">
        <f t="shared" si="1"/>
        <v>1658431</v>
      </c>
    </row>
    <row r="127" spans="1:27" ht="15" x14ac:dyDescent="0.25">
      <c r="A127" s="6" t="s">
        <v>139</v>
      </c>
      <c r="B127" s="8">
        <v>9276</v>
      </c>
      <c r="C127" s="8">
        <v>10906</v>
      </c>
      <c r="D127" s="8" t="s">
        <v>335</v>
      </c>
      <c r="E127" s="8" t="s">
        <v>335</v>
      </c>
      <c r="F127" s="8" t="s">
        <v>335</v>
      </c>
      <c r="G127" s="8" t="s">
        <v>335</v>
      </c>
      <c r="H127" s="8">
        <v>7505</v>
      </c>
      <c r="I127" s="8" t="s">
        <v>335</v>
      </c>
      <c r="J127" s="8">
        <v>78533</v>
      </c>
      <c r="K127" s="8">
        <v>144832</v>
      </c>
      <c r="L127" s="8">
        <v>171052</v>
      </c>
      <c r="M127" s="8">
        <v>224558</v>
      </c>
      <c r="N127" s="8">
        <v>243790</v>
      </c>
      <c r="O127" s="8">
        <v>86464</v>
      </c>
      <c r="P127" s="8">
        <v>166458</v>
      </c>
      <c r="Q127" s="8">
        <v>85804</v>
      </c>
      <c r="R127" s="8">
        <v>57238</v>
      </c>
      <c r="S127" s="8">
        <v>75324</v>
      </c>
      <c r="T127" s="8">
        <v>9511</v>
      </c>
      <c r="U127" s="8">
        <v>2912</v>
      </c>
      <c r="V127" s="8">
        <v>2457</v>
      </c>
      <c r="W127" s="8">
        <v>68970</v>
      </c>
      <c r="X127" s="8">
        <v>1791</v>
      </c>
      <c r="Y127" s="8">
        <v>5292</v>
      </c>
      <c r="Z127" s="8">
        <v>27883</v>
      </c>
      <c r="AA127" s="18">
        <f t="shared" si="1"/>
        <v>1480556</v>
      </c>
    </row>
    <row r="128" spans="1:27" ht="15" x14ac:dyDescent="0.25">
      <c r="A128" s="6" t="s">
        <v>73</v>
      </c>
      <c r="B128" s="9" t="s">
        <v>335</v>
      </c>
      <c r="C128" s="9" t="s">
        <v>335</v>
      </c>
      <c r="D128" s="9" t="s">
        <v>335</v>
      </c>
      <c r="E128" s="9" t="s">
        <v>335</v>
      </c>
      <c r="F128" s="9" t="s">
        <v>335</v>
      </c>
      <c r="G128" s="9">
        <v>940965</v>
      </c>
      <c r="H128" s="9">
        <v>274409</v>
      </c>
      <c r="I128" s="9" t="s">
        <v>335</v>
      </c>
      <c r="J128" s="9" t="s">
        <v>335</v>
      </c>
      <c r="K128" s="9" t="s">
        <v>335</v>
      </c>
      <c r="L128" s="9" t="s">
        <v>335</v>
      </c>
      <c r="M128" s="9" t="s">
        <v>335</v>
      </c>
      <c r="N128" s="9" t="s">
        <v>335</v>
      </c>
      <c r="O128" s="9" t="s">
        <v>335</v>
      </c>
      <c r="P128" s="9" t="s">
        <v>335</v>
      </c>
      <c r="Q128" s="9" t="s">
        <v>335</v>
      </c>
      <c r="R128" s="9" t="s">
        <v>335</v>
      </c>
      <c r="S128" s="9" t="s">
        <v>335</v>
      </c>
      <c r="T128" s="9" t="s">
        <v>335</v>
      </c>
      <c r="U128" s="9" t="s">
        <v>335</v>
      </c>
      <c r="V128" s="9" t="s">
        <v>335</v>
      </c>
      <c r="W128" s="9" t="s">
        <v>335</v>
      </c>
      <c r="X128" s="9" t="s">
        <v>335</v>
      </c>
      <c r="Y128" s="9" t="s">
        <v>335</v>
      </c>
      <c r="Z128" s="9" t="s">
        <v>335</v>
      </c>
      <c r="AA128" s="18">
        <f t="shared" si="1"/>
        <v>1215374</v>
      </c>
    </row>
    <row r="129" spans="1:27" ht="15" x14ac:dyDescent="0.25">
      <c r="A129" s="6" t="s">
        <v>273</v>
      </c>
      <c r="B129" s="8">
        <v>139658</v>
      </c>
      <c r="C129" s="8" t="s">
        <v>335</v>
      </c>
      <c r="D129" s="8" t="s">
        <v>335</v>
      </c>
      <c r="E129" s="8" t="s">
        <v>335</v>
      </c>
      <c r="F129" s="8" t="s">
        <v>335</v>
      </c>
      <c r="G129" s="8">
        <v>164882</v>
      </c>
      <c r="H129" s="8" t="s">
        <v>335</v>
      </c>
      <c r="I129" s="8" t="s">
        <v>335</v>
      </c>
      <c r="J129" s="8">
        <v>4875</v>
      </c>
      <c r="K129" s="8">
        <v>176948</v>
      </c>
      <c r="L129" s="8">
        <v>1378</v>
      </c>
      <c r="M129" s="8" t="s">
        <v>335</v>
      </c>
      <c r="N129" s="8">
        <v>16630</v>
      </c>
      <c r="O129" s="8">
        <v>3659</v>
      </c>
      <c r="P129" s="8">
        <v>723</v>
      </c>
      <c r="Q129" s="8" t="s">
        <v>335</v>
      </c>
      <c r="R129" s="8">
        <v>1097</v>
      </c>
      <c r="S129" s="8">
        <v>180554</v>
      </c>
      <c r="T129" s="8">
        <v>2135</v>
      </c>
      <c r="U129" s="8">
        <v>1930</v>
      </c>
      <c r="V129" s="8">
        <v>2349</v>
      </c>
      <c r="W129" s="8">
        <v>2348</v>
      </c>
      <c r="X129" s="8">
        <v>458770</v>
      </c>
      <c r="Y129" s="8">
        <v>30329</v>
      </c>
      <c r="Z129" s="8">
        <v>23583</v>
      </c>
      <c r="AA129" s="18">
        <f t="shared" si="1"/>
        <v>1211848</v>
      </c>
    </row>
    <row r="130" spans="1:27" ht="15" x14ac:dyDescent="0.25">
      <c r="A130" s="6" t="s">
        <v>179</v>
      </c>
      <c r="B130" s="8" t="s">
        <v>335</v>
      </c>
      <c r="C130" s="8">
        <v>23855</v>
      </c>
      <c r="D130" s="8">
        <v>189919</v>
      </c>
      <c r="E130" s="8">
        <v>582404</v>
      </c>
      <c r="F130" s="8">
        <v>5082</v>
      </c>
      <c r="G130" s="8" t="s">
        <v>335</v>
      </c>
      <c r="H130" s="8" t="s">
        <v>335</v>
      </c>
      <c r="I130" s="8">
        <v>118788</v>
      </c>
      <c r="J130" s="8">
        <v>94135</v>
      </c>
      <c r="K130" s="8" t="s">
        <v>335</v>
      </c>
      <c r="L130" s="8">
        <v>34227</v>
      </c>
      <c r="M130" s="8" t="s">
        <v>335</v>
      </c>
      <c r="N130" s="8">
        <v>1048</v>
      </c>
      <c r="O130" s="8">
        <v>210</v>
      </c>
      <c r="P130" s="8">
        <v>3065</v>
      </c>
      <c r="Q130" s="8">
        <v>8848</v>
      </c>
      <c r="R130" s="8">
        <v>8352</v>
      </c>
      <c r="S130" s="8">
        <v>69639</v>
      </c>
      <c r="T130" s="8">
        <v>13413</v>
      </c>
      <c r="U130" s="8">
        <v>2082</v>
      </c>
      <c r="V130" s="8">
        <v>772</v>
      </c>
      <c r="W130" s="8">
        <v>11594</v>
      </c>
      <c r="X130" s="8">
        <v>5646</v>
      </c>
      <c r="Y130" s="8">
        <v>8596</v>
      </c>
      <c r="Z130" s="8">
        <v>2859</v>
      </c>
      <c r="AA130" s="18">
        <f t="shared" si="1"/>
        <v>1184534</v>
      </c>
    </row>
    <row r="131" spans="1:27" ht="15" x14ac:dyDescent="0.25">
      <c r="A131" s="6" t="s">
        <v>161</v>
      </c>
      <c r="B131" s="8" t="s">
        <v>335</v>
      </c>
      <c r="C131" s="8">
        <v>782017</v>
      </c>
      <c r="D131" s="8" t="s">
        <v>335</v>
      </c>
      <c r="E131" s="8" t="s">
        <v>335</v>
      </c>
      <c r="F131" s="8" t="s">
        <v>335</v>
      </c>
      <c r="G131" s="8" t="s">
        <v>335</v>
      </c>
      <c r="H131" s="8" t="s">
        <v>335</v>
      </c>
      <c r="I131" s="8" t="s">
        <v>335</v>
      </c>
      <c r="J131" s="8">
        <v>214687</v>
      </c>
      <c r="K131" s="8">
        <v>34325</v>
      </c>
      <c r="L131" s="8" t="s">
        <v>335</v>
      </c>
      <c r="M131" s="8" t="s">
        <v>335</v>
      </c>
      <c r="N131" s="8">
        <v>266</v>
      </c>
      <c r="O131" s="8">
        <v>1550</v>
      </c>
      <c r="P131" s="8">
        <v>600</v>
      </c>
      <c r="Q131" s="8">
        <v>768</v>
      </c>
      <c r="R131" s="8">
        <v>1375</v>
      </c>
      <c r="S131" s="8">
        <v>2336</v>
      </c>
      <c r="T131" s="8" t="s">
        <v>335</v>
      </c>
      <c r="U131" s="8">
        <v>800</v>
      </c>
      <c r="V131" s="8">
        <v>648</v>
      </c>
      <c r="W131" s="8">
        <v>2383</v>
      </c>
      <c r="X131" s="8">
        <v>4690</v>
      </c>
      <c r="Y131" s="8">
        <v>704</v>
      </c>
      <c r="Z131" s="8">
        <v>5090</v>
      </c>
      <c r="AA131" s="18">
        <f t="shared" ref="AA131:AA194" si="2">SUM(B131:Z131)</f>
        <v>1052239</v>
      </c>
    </row>
    <row r="132" spans="1:27" ht="15" x14ac:dyDescent="0.25">
      <c r="A132" s="6" t="s">
        <v>131</v>
      </c>
      <c r="B132" s="8">
        <v>1913</v>
      </c>
      <c r="C132" s="8" t="s">
        <v>335</v>
      </c>
      <c r="D132" s="8">
        <v>22285</v>
      </c>
      <c r="E132" s="8" t="s">
        <v>335</v>
      </c>
      <c r="F132" s="8" t="s">
        <v>335</v>
      </c>
      <c r="G132" s="8" t="s">
        <v>335</v>
      </c>
      <c r="H132" s="8" t="s">
        <v>335</v>
      </c>
      <c r="I132" s="8" t="s">
        <v>335</v>
      </c>
      <c r="J132" s="8" t="s">
        <v>335</v>
      </c>
      <c r="K132" s="8">
        <v>3753</v>
      </c>
      <c r="L132" s="8">
        <v>1825</v>
      </c>
      <c r="M132" s="8">
        <v>2004</v>
      </c>
      <c r="N132" s="8">
        <v>15925</v>
      </c>
      <c r="O132" s="8">
        <v>4052</v>
      </c>
      <c r="P132" s="8">
        <v>10861</v>
      </c>
      <c r="Q132" s="8">
        <v>15046</v>
      </c>
      <c r="R132" s="8">
        <v>10561</v>
      </c>
      <c r="S132" s="8">
        <v>16602</v>
      </c>
      <c r="T132" s="8">
        <v>63417</v>
      </c>
      <c r="U132" s="8">
        <v>91020</v>
      </c>
      <c r="V132" s="8">
        <v>114435</v>
      </c>
      <c r="W132" s="8">
        <v>109139</v>
      </c>
      <c r="X132" s="8">
        <v>143762</v>
      </c>
      <c r="Y132" s="8">
        <v>202594</v>
      </c>
      <c r="Z132" s="8">
        <v>50885</v>
      </c>
      <c r="AA132" s="18">
        <f t="shared" si="2"/>
        <v>880079</v>
      </c>
    </row>
    <row r="133" spans="1:27" ht="15" x14ac:dyDescent="0.25">
      <c r="A133" s="6" t="s">
        <v>86</v>
      </c>
      <c r="B133" s="8">
        <v>1317</v>
      </c>
      <c r="C133" s="8" t="s">
        <v>335</v>
      </c>
      <c r="D133" s="8">
        <v>3077</v>
      </c>
      <c r="E133" s="8" t="s">
        <v>335</v>
      </c>
      <c r="F133" s="8">
        <v>15621</v>
      </c>
      <c r="G133" s="8">
        <v>80924</v>
      </c>
      <c r="H133" s="8">
        <v>2239</v>
      </c>
      <c r="I133" s="8" t="s">
        <v>335</v>
      </c>
      <c r="J133" s="8">
        <v>13355</v>
      </c>
      <c r="K133" s="8">
        <v>95763</v>
      </c>
      <c r="L133" s="8" t="s">
        <v>335</v>
      </c>
      <c r="M133" s="8" t="s">
        <v>335</v>
      </c>
      <c r="N133" s="8">
        <v>316</v>
      </c>
      <c r="O133" s="8">
        <v>535</v>
      </c>
      <c r="P133" s="8">
        <v>13491</v>
      </c>
      <c r="Q133" s="8">
        <v>4449</v>
      </c>
      <c r="R133" s="8">
        <v>590</v>
      </c>
      <c r="S133" s="8">
        <v>15108</v>
      </c>
      <c r="T133" s="8">
        <v>694</v>
      </c>
      <c r="U133" s="8">
        <v>2090</v>
      </c>
      <c r="V133" s="8">
        <v>2989</v>
      </c>
      <c r="W133" s="8">
        <v>515551</v>
      </c>
      <c r="X133" s="8">
        <v>100712</v>
      </c>
      <c r="Y133" s="8">
        <v>4213</v>
      </c>
      <c r="Z133" s="8">
        <v>2133</v>
      </c>
      <c r="AA133" s="18">
        <f t="shared" si="2"/>
        <v>875167</v>
      </c>
    </row>
    <row r="134" spans="1:27" ht="15" x14ac:dyDescent="0.25">
      <c r="A134" s="6" t="s">
        <v>115</v>
      </c>
      <c r="B134" s="8">
        <v>10263</v>
      </c>
      <c r="C134" s="8">
        <v>15111</v>
      </c>
      <c r="D134" s="8">
        <v>13160</v>
      </c>
      <c r="E134" s="8">
        <v>7763</v>
      </c>
      <c r="F134" s="8">
        <v>11257</v>
      </c>
      <c r="G134" s="8">
        <v>69307</v>
      </c>
      <c r="H134" s="8">
        <v>15157</v>
      </c>
      <c r="I134" s="8">
        <v>2342</v>
      </c>
      <c r="J134" s="8">
        <v>6121</v>
      </c>
      <c r="K134" s="8">
        <v>1325</v>
      </c>
      <c r="L134" s="8">
        <v>112313</v>
      </c>
      <c r="M134" s="8" t="s">
        <v>335</v>
      </c>
      <c r="N134" s="8">
        <v>184573</v>
      </c>
      <c r="O134" s="8">
        <v>264849</v>
      </c>
      <c r="P134" s="8">
        <v>5548</v>
      </c>
      <c r="Q134" s="8">
        <v>2891</v>
      </c>
      <c r="R134" s="8">
        <v>2478</v>
      </c>
      <c r="S134" s="8">
        <v>7273</v>
      </c>
      <c r="T134" s="8">
        <v>16888</v>
      </c>
      <c r="U134" s="8">
        <v>16340</v>
      </c>
      <c r="V134" s="8">
        <v>11382</v>
      </c>
      <c r="W134" s="8">
        <v>22429</v>
      </c>
      <c r="X134" s="8">
        <v>10874</v>
      </c>
      <c r="Y134" s="8">
        <v>15204</v>
      </c>
      <c r="Z134" s="8">
        <v>25730</v>
      </c>
      <c r="AA134" s="18">
        <f t="shared" si="2"/>
        <v>850578</v>
      </c>
    </row>
    <row r="135" spans="1:27" ht="15" x14ac:dyDescent="0.25">
      <c r="A135" s="6" t="s">
        <v>38</v>
      </c>
      <c r="B135" s="8" t="s">
        <v>335</v>
      </c>
      <c r="C135" s="8" t="s">
        <v>335</v>
      </c>
      <c r="D135" s="8" t="s">
        <v>335</v>
      </c>
      <c r="E135" s="8" t="s">
        <v>335</v>
      </c>
      <c r="F135" s="8" t="s">
        <v>335</v>
      </c>
      <c r="G135" s="8" t="s">
        <v>335</v>
      </c>
      <c r="H135" s="8" t="s">
        <v>335</v>
      </c>
      <c r="I135" s="8" t="s">
        <v>335</v>
      </c>
      <c r="J135" s="8" t="s">
        <v>335</v>
      </c>
      <c r="K135" s="8" t="s">
        <v>335</v>
      </c>
      <c r="L135" s="8" t="s">
        <v>335</v>
      </c>
      <c r="M135" s="8" t="s">
        <v>335</v>
      </c>
      <c r="N135" s="8">
        <v>860</v>
      </c>
      <c r="O135" s="8">
        <v>989</v>
      </c>
      <c r="P135" s="8">
        <v>56</v>
      </c>
      <c r="Q135" s="8">
        <v>34848</v>
      </c>
      <c r="R135" s="8">
        <v>1574</v>
      </c>
      <c r="S135" s="8">
        <v>145829</v>
      </c>
      <c r="T135" s="8">
        <v>282442</v>
      </c>
      <c r="U135" s="8">
        <v>51538</v>
      </c>
      <c r="V135" s="8">
        <v>66452</v>
      </c>
      <c r="W135" s="8">
        <v>7252</v>
      </c>
      <c r="X135" s="8">
        <v>71504</v>
      </c>
      <c r="Y135" s="8">
        <v>76842</v>
      </c>
      <c r="Z135" s="8">
        <v>97733</v>
      </c>
      <c r="AA135" s="18">
        <f t="shared" si="2"/>
        <v>837919</v>
      </c>
    </row>
    <row r="136" spans="1:27" ht="15" x14ac:dyDescent="0.25">
      <c r="A136" s="6" t="s">
        <v>29</v>
      </c>
      <c r="B136" s="9" t="s">
        <v>335</v>
      </c>
      <c r="C136" s="9">
        <v>1143</v>
      </c>
      <c r="D136" s="9" t="s">
        <v>335</v>
      </c>
      <c r="E136" s="9" t="s">
        <v>335</v>
      </c>
      <c r="F136" s="9" t="s">
        <v>335</v>
      </c>
      <c r="G136" s="9">
        <v>25823</v>
      </c>
      <c r="H136" s="9" t="s">
        <v>335</v>
      </c>
      <c r="I136" s="9">
        <v>1679</v>
      </c>
      <c r="J136" s="9" t="s">
        <v>335</v>
      </c>
      <c r="K136" s="9" t="s">
        <v>335</v>
      </c>
      <c r="L136" s="9" t="s">
        <v>335</v>
      </c>
      <c r="M136" s="9">
        <v>1775</v>
      </c>
      <c r="N136" s="9" t="s">
        <v>335</v>
      </c>
      <c r="O136" s="9">
        <v>191</v>
      </c>
      <c r="P136" s="9">
        <v>2293</v>
      </c>
      <c r="Q136" s="9">
        <v>15298</v>
      </c>
      <c r="R136" s="9">
        <v>984</v>
      </c>
      <c r="S136" s="9">
        <v>3389</v>
      </c>
      <c r="T136" s="9">
        <v>2486</v>
      </c>
      <c r="U136" s="9">
        <v>3146</v>
      </c>
      <c r="V136" s="9">
        <v>6391</v>
      </c>
      <c r="W136" s="9">
        <v>449988</v>
      </c>
      <c r="X136" s="9">
        <v>91259</v>
      </c>
      <c r="Y136" s="9">
        <v>19452</v>
      </c>
      <c r="Z136" s="9">
        <v>73313</v>
      </c>
      <c r="AA136" s="18">
        <f t="shared" si="2"/>
        <v>698610</v>
      </c>
    </row>
    <row r="137" spans="1:27" ht="15" x14ac:dyDescent="0.25">
      <c r="A137" s="6" t="s">
        <v>267</v>
      </c>
      <c r="B137" s="8">
        <v>275462</v>
      </c>
      <c r="C137" s="8">
        <v>92452</v>
      </c>
      <c r="D137" s="8" t="s">
        <v>335</v>
      </c>
      <c r="E137" s="8" t="s">
        <v>335</v>
      </c>
      <c r="F137" s="8">
        <v>9861</v>
      </c>
      <c r="G137" s="8" t="s">
        <v>335</v>
      </c>
      <c r="H137" s="8" t="s">
        <v>335</v>
      </c>
      <c r="I137" s="8" t="s">
        <v>335</v>
      </c>
      <c r="J137" s="8" t="s">
        <v>335</v>
      </c>
      <c r="K137" s="8" t="s">
        <v>335</v>
      </c>
      <c r="L137" s="8" t="s">
        <v>335</v>
      </c>
      <c r="M137" s="8" t="s">
        <v>335</v>
      </c>
      <c r="N137" s="8">
        <v>434</v>
      </c>
      <c r="O137" s="8" t="s">
        <v>335</v>
      </c>
      <c r="P137" s="8">
        <v>3144</v>
      </c>
      <c r="Q137" s="8">
        <v>4996</v>
      </c>
      <c r="R137" s="8">
        <v>108513</v>
      </c>
      <c r="S137" s="8">
        <v>182691</v>
      </c>
      <c r="T137" s="8">
        <v>6868</v>
      </c>
      <c r="U137" s="8">
        <v>6574</v>
      </c>
      <c r="V137" s="8">
        <v>1504</v>
      </c>
      <c r="W137" s="8">
        <v>283</v>
      </c>
      <c r="X137" s="8">
        <v>3417</v>
      </c>
      <c r="Y137" s="8">
        <v>1647</v>
      </c>
      <c r="Z137" s="8">
        <v>412</v>
      </c>
      <c r="AA137" s="18">
        <f t="shared" si="2"/>
        <v>698258</v>
      </c>
    </row>
    <row r="138" spans="1:27" ht="15" x14ac:dyDescent="0.25">
      <c r="A138" s="6" t="s">
        <v>221</v>
      </c>
      <c r="B138" s="8">
        <v>17605</v>
      </c>
      <c r="C138" s="8" t="s">
        <v>335</v>
      </c>
      <c r="D138" s="8" t="s">
        <v>335</v>
      </c>
      <c r="E138" s="8" t="s">
        <v>335</v>
      </c>
      <c r="F138" s="8" t="s">
        <v>335</v>
      </c>
      <c r="G138" s="8" t="s">
        <v>335</v>
      </c>
      <c r="H138" s="8" t="s">
        <v>335</v>
      </c>
      <c r="I138" s="8" t="s">
        <v>335</v>
      </c>
      <c r="J138" s="8" t="s">
        <v>335</v>
      </c>
      <c r="K138" s="8" t="s">
        <v>335</v>
      </c>
      <c r="L138" s="8">
        <v>72640</v>
      </c>
      <c r="M138" s="8">
        <v>158990</v>
      </c>
      <c r="N138" s="8">
        <v>58292</v>
      </c>
      <c r="O138" s="8">
        <v>1926</v>
      </c>
      <c r="P138" s="8">
        <v>300</v>
      </c>
      <c r="Q138" s="8" t="s">
        <v>335</v>
      </c>
      <c r="R138" s="8">
        <v>19519</v>
      </c>
      <c r="S138" s="8">
        <v>810</v>
      </c>
      <c r="T138" s="8">
        <v>15119</v>
      </c>
      <c r="U138" s="8">
        <v>8752</v>
      </c>
      <c r="V138" s="8">
        <v>9961</v>
      </c>
      <c r="W138" s="8" t="s">
        <v>335</v>
      </c>
      <c r="X138" s="8">
        <v>94797</v>
      </c>
      <c r="Y138" s="8">
        <v>108903</v>
      </c>
      <c r="Z138" s="8">
        <v>37512</v>
      </c>
      <c r="AA138" s="18">
        <f t="shared" si="2"/>
        <v>605126</v>
      </c>
    </row>
    <row r="139" spans="1:27" ht="15" x14ac:dyDescent="0.25">
      <c r="A139" s="6" t="s">
        <v>269</v>
      </c>
      <c r="B139" s="8" t="s">
        <v>335</v>
      </c>
      <c r="C139" s="8" t="s">
        <v>335</v>
      </c>
      <c r="D139" s="8" t="s">
        <v>335</v>
      </c>
      <c r="E139" s="8">
        <v>3295</v>
      </c>
      <c r="F139" s="8" t="s">
        <v>335</v>
      </c>
      <c r="G139" s="8" t="s">
        <v>335</v>
      </c>
      <c r="H139" s="8" t="s">
        <v>335</v>
      </c>
      <c r="I139" s="8" t="s">
        <v>335</v>
      </c>
      <c r="J139" s="8" t="s">
        <v>335</v>
      </c>
      <c r="K139" s="8" t="s">
        <v>335</v>
      </c>
      <c r="L139" s="8" t="s">
        <v>335</v>
      </c>
      <c r="M139" s="8" t="s">
        <v>335</v>
      </c>
      <c r="N139" s="8">
        <v>746</v>
      </c>
      <c r="O139" s="8" t="s">
        <v>335</v>
      </c>
      <c r="P139" s="8">
        <v>147</v>
      </c>
      <c r="Q139" s="8" t="s">
        <v>335</v>
      </c>
      <c r="R139" s="8">
        <v>498</v>
      </c>
      <c r="S139" s="8">
        <v>376</v>
      </c>
      <c r="T139" s="8">
        <v>2874</v>
      </c>
      <c r="U139" s="8" t="s">
        <v>335</v>
      </c>
      <c r="V139" s="8">
        <v>545</v>
      </c>
      <c r="W139" s="8">
        <v>258</v>
      </c>
      <c r="X139" s="8">
        <v>696</v>
      </c>
      <c r="Y139" s="8">
        <v>95033</v>
      </c>
      <c r="Z139" s="8">
        <v>478037</v>
      </c>
      <c r="AA139" s="18">
        <f t="shared" si="2"/>
        <v>582505</v>
      </c>
    </row>
    <row r="140" spans="1:27" ht="15" x14ac:dyDescent="0.25">
      <c r="A140" s="6" t="s">
        <v>188</v>
      </c>
      <c r="B140" s="9" t="s">
        <v>335</v>
      </c>
      <c r="C140" s="9" t="s">
        <v>335</v>
      </c>
      <c r="D140" s="9" t="s">
        <v>335</v>
      </c>
      <c r="E140" s="9">
        <v>53005</v>
      </c>
      <c r="F140" s="9">
        <v>109899</v>
      </c>
      <c r="G140" s="9">
        <v>71385</v>
      </c>
      <c r="H140" s="9">
        <v>103206</v>
      </c>
      <c r="I140" s="9">
        <v>52925</v>
      </c>
      <c r="J140" s="9">
        <v>51128</v>
      </c>
      <c r="K140" s="9">
        <v>5701</v>
      </c>
      <c r="L140" s="9" t="s">
        <v>335</v>
      </c>
      <c r="M140" s="9">
        <v>16783</v>
      </c>
      <c r="N140" s="9">
        <v>15917</v>
      </c>
      <c r="O140" s="9">
        <v>57</v>
      </c>
      <c r="P140" s="9">
        <v>500</v>
      </c>
      <c r="Q140" s="9">
        <v>18405</v>
      </c>
      <c r="R140" s="9">
        <v>5291</v>
      </c>
      <c r="S140" s="9" t="s">
        <v>335</v>
      </c>
      <c r="T140" s="9">
        <v>10448</v>
      </c>
      <c r="U140" s="9">
        <v>261</v>
      </c>
      <c r="V140" s="9">
        <v>17402</v>
      </c>
      <c r="W140" s="9">
        <v>1211</v>
      </c>
      <c r="X140" s="9" t="s">
        <v>335</v>
      </c>
      <c r="Y140" s="9">
        <v>46</v>
      </c>
      <c r="Z140" s="9">
        <v>988</v>
      </c>
      <c r="AA140" s="18">
        <f t="shared" si="2"/>
        <v>534558</v>
      </c>
    </row>
    <row r="141" spans="1:27" ht="15" x14ac:dyDescent="0.25">
      <c r="A141" s="6" t="s">
        <v>155</v>
      </c>
      <c r="B141" s="8" t="s">
        <v>335</v>
      </c>
      <c r="C141" s="8">
        <v>969</v>
      </c>
      <c r="D141" s="8" t="s">
        <v>335</v>
      </c>
      <c r="E141" s="8" t="s">
        <v>335</v>
      </c>
      <c r="F141" s="8" t="s">
        <v>335</v>
      </c>
      <c r="G141" s="8" t="s">
        <v>335</v>
      </c>
      <c r="H141" s="8" t="s">
        <v>335</v>
      </c>
      <c r="I141" s="8">
        <v>2313</v>
      </c>
      <c r="J141" s="8">
        <v>2293</v>
      </c>
      <c r="K141" s="8">
        <v>13065</v>
      </c>
      <c r="L141" s="8" t="s">
        <v>335</v>
      </c>
      <c r="M141" s="8" t="s">
        <v>335</v>
      </c>
      <c r="N141" s="8">
        <v>7172</v>
      </c>
      <c r="O141" s="8">
        <v>60319</v>
      </c>
      <c r="P141" s="8">
        <v>1565</v>
      </c>
      <c r="Q141" s="8">
        <v>158801</v>
      </c>
      <c r="R141" s="8">
        <v>23747</v>
      </c>
      <c r="S141" s="8">
        <v>62674</v>
      </c>
      <c r="T141" s="8">
        <v>14874</v>
      </c>
      <c r="U141" s="8">
        <v>7838</v>
      </c>
      <c r="V141" s="8">
        <v>20735</v>
      </c>
      <c r="W141" s="8">
        <v>6172</v>
      </c>
      <c r="X141" s="8">
        <v>7570</v>
      </c>
      <c r="Y141" s="8">
        <v>53750</v>
      </c>
      <c r="Z141" s="8">
        <v>80744</v>
      </c>
      <c r="AA141" s="18">
        <f t="shared" si="2"/>
        <v>524601</v>
      </c>
    </row>
    <row r="142" spans="1:27" ht="15" x14ac:dyDescent="0.25">
      <c r="A142" s="6" t="s">
        <v>69</v>
      </c>
      <c r="B142" s="9" t="s">
        <v>335</v>
      </c>
      <c r="C142" s="9">
        <v>218784</v>
      </c>
      <c r="D142" s="9">
        <v>50160</v>
      </c>
      <c r="E142" s="9" t="s">
        <v>335</v>
      </c>
      <c r="F142" s="9" t="s">
        <v>335</v>
      </c>
      <c r="G142" s="9" t="s">
        <v>335</v>
      </c>
      <c r="H142" s="9" t="s">
        <v>335</v>
      </c>
      <c r="I142" s="9">
        <v>19403</v>
      </c>
      <c r="J142" s="9" t="s">
        <v>335</v>
      </c>
      <c r="K142" s="9">
        <v>5177</v>
      </c>
      <c r="L142" s="9">
        <v>23267</v>
      </c>
      <c r="M142" s="9" t="s">
        <v>335</v>
      </c>
      <c r="N142" s="9">
        <v>21550</v>
      </c>
      <c r="O142" s="9">
        <v>711</v>
      </c>
      <c r="P142" s="9">
        <v>1042</v>
      </c>
      <c r="Q142" s="9">
        <v>1455</v>
      </c>
      <c r="R142" s="9">
        <v>8798</v>
      </c>
      <c r="S142" s="9">
        <v>21483</v>
      </c>
      <c r="T142" s="9">
        <v>51934</v>
      </c>
      <c r="U142" s="9">
        <v>20143</v>
      </c>
      <c r="V142" s="9">
        <v>19028</v>
      </c>
      <c r="W142" s="9">
        <v>7331</v>
      </c>
      <c r="X142" s="9">
        <v>5539</v>
      </c>
      <c r="Y142" s="9">
        <v>3020</v>
      </c>
      <c r="Z142" s="9">
        <v>6004</v>
      </c>
      <c r="AA142" s="18">
        <f t="shared" si="2"/>
        <v>484829</v>
      </c>
    </row>
    <row r="143" spans="1:27" ht="15" x14ac:dyDescent="0.25">
      <c r="A143" s="6" t="s">
        <v>241</v>
      </c>
      <c r="B143" s="8" t="s">
        <v>335</v>
      </c>
      <c r="C143" s="8">
        <v>1070</v>
      </c>
      <c r="D143" s="8">
        <v>1493</v>
      </c>
      <c r="E143" s="8">
        <v>3621</v>
      </c>
      <c r="F143" s="8" t="s">
        <v>335</v>
      </c>
      <c r="G143" s="8" t="s">
        <v>335</v>
      </c>
      <c r="H143" s="8">
        <v>2004</v>
      </c>
      <c r="I143" s="8">
        <v>4853</v>
      </c>
      <c r="J143" s="8">
        <v>14011</v>
      </c>
      <c r="K143" s="8" t="s">
        <v>335</v>
      </c>
      <c r="L143" s="8">
        <v>3852</v>
      </c>
      <c r="M143" s="8">
        <v>6874</v>
      </c>
      <c r="N143" s="8">
        <v>3729</v>
      </c>
      <c r="O143" s="8">
        <v>3202</v>
      </c>
      <c r="P143" s="8">
        <v>4944</v>
      </c>
      <c r="Q143" s="8">
        <v>83019</v>
      </c>
      <c r="R143" s="8">
        <v>73499</v>
      </c>
      <c r="S143" s="8">
        <v>20791</v>
      </c>
      <c r="T143" s="8">
        <v>38477</v>
      </c>
      <c r="U143" s="8">
        <v>9089</v>
      </c>
      <c r="V143" s="8">
        <v>5364</v>
      </c>
      <c r="W143" s="8">
        <v>37680</v>
      </c>
      <c r="X143" s="8">
        <v>7596</v>
      </c>
      <c r="Y143" s="8">
        <v>18525</v>
      </c>
      <c r="Z143" s="8">
        <v>108862</v>
      </c>
      <c r="AA143" s="18">
        <f t="shared" si="2"/>
        <v>452555</v>
      </c>
    </row>
    <row r="144" spans="1:27" ht="15" x14ac:dyDescent="0.25">
      <c r="A144" s="6" t="s">
        <v>245</v>
      </c>
      <c r="B144" s="8" t="s">
        <v>335</v>
      </c>
      <c r="C144" s="8" t="s">
        <v>335</v>
      </c>
      <c r="D144" s="8" t="s">
        <v>335</v>
      </c>
      <c r="E144" s="8" t="s">
        <v>335</v>
      </c>
      <c r="F144" s="8" t="s">
        <v>335</v>
      </c>
      <c r="G144" s="8" t="s">
        <v>335</v>
      </c>
      <c r="H144" s="8" t="s">
        <v>335</v>
      </c>
      <c r="I144" s="8" t="s">
        <v>335</v>
      </c>
      <c r="J144" s="8" t="s">
        <v>335</v>
      </c>
      <c r="K144" s="8" t="s">
        <v>335</v>
      </c>
      <c r="L144" s="8" t="s">
        <v>335</v>
      </c>
      <c r="M144" s="8" t="s">
        <v>335</v>
      </c>
      <c r="N144" s="8" t="s">
        <v>335</v>
      </c>
      <c r="O144" s="8" t="s">
        <v>335</v>
      </c>
      <c r="P144" s="8">
        <v>434</v>
      </c>
      <c r="Q144" s="8">
        <v>665</v>
      </c>
      <c r="R144" s="8" t="s">
        <v>335</v>
      </c>
      <c r="S144" s="8" t="s">
        <v>335</v>
      </c>
      <c r="T144" s="8" t="s">
        <v>335</v>
      </c>
      <c r="U144" s="8">
        <v>113247</v>
      </c>
      <c r="V144" s="8">
        <v>88644</v>
      </c>
      <c r="W144" s="8">
        <v>51034</v>
      </c>
      <c r="X144" s="8">
        <v>64489</v>
      </c>
      <c r="Y144" s="8">
        <v>74390</v>
      </c>
      <c r="Z144" s="8">
        <v>44004</v>
      </c>
      <c r="AA144" s="18">
        <f t="shared" si="2"/>
        <v>436907</v>
      </c>
    </row>
    <row r="145" spans="1:27" ht="15" x14ac:dyDescent="0.25">
      <c r="A145" s="6" t="s">
        <v>264</v>
      </c>
      <c r="B145" s="9" t="s">
        <v>335</v>
      </c>
      <c r="C145" s="9" t="s">
        <v>335</v>
      </c>
      <c r="D145" s="9" t="s">
        <v>335</v>
      </c>
      <c r="E145" s="9" t="s">
        <v>335</v>
      </c>
      <c r="F145" s="9" t="s">
        <v>335</v>
      </c>
      <c r="G145" s="9" t="s">
        <v>335</v>
      </c>
      <c r="H145" s="9" t="s">
        <v>335</v>
      </c>
      <c r="I145" s="9">
        <v>27913</v>
      </c>
      <c r="J145" s="9" t="s">
        <v>335</v>
      </c>
      <c r="K145" s="9" t="s">
        <v>335</v>
      </c>
      <c r="L145" s="9">
        <v>35839</v>
      </c>
      <c r="M145" s="9" t="s">
        <v>335</v>
      </c>
      <c r="N145" s="9">
        <v>4496</v>
      </c>
      <c r="O145" s="9">
        <v>674</v>
      </c>
      <c r="P145" s="9">
        <v>706</v>
      </c>
      <c r="Q145" s="9">
        <v>5515</v>
      </c>
      <c r="R145" s="9">
        <v>412</v>
      </c>
      <c r="S145" s="9">
        <v>204527</v>
      </c>
      <c r="T145" s="9">
        <v>7346</v>
      </c>
      <c r="U145" s="9">
        <v>191</v>
      </c>
      <c r="V145" s="9">
        <v>1600</v>
      </c>
      <c r="W145" s="9">
        <v>19438</v>
      </c>
      <c r="X145" s="9">
        <v>1593</v>
      </c>
      <c r="Y145" s="9">
        <v>735</v>
      </c>
      <c r="Z145" s="9">
        <v>3496</v>
      </c>
      <c r="AA145" s="18">
        <f t="shared" si="2"/>
        <v>314481</v>
      </c>
    </row>
    <row r="146" spans="1:27" ht="15" x14ac:dyDescent="0.25">
      <c r="A146" s="6" t="s">
        <v>177</v>
      </c>
      <c r="B146" s="8">
        <v>109028</v>
      </c>
      <c r="C146" s="8">
        <v>91777</v>
      </c>
      <c r="D146" s="8" t="s">
        <v>335</v>
      </c>
      <c r="E146" s="8">
        <v>13470</v>
      </c>
      <c r="F146" s="8" t="s">
        <v>335</v>
      </c>
      <c r="G146" s="8" t="s">
        <v>335</v>
      </c>
      <c r="H146" s="8">
        <v>39359</v>
      </c>
      <c r="I146" s="8">
        <v>19372</v>
      </c>
      <c r="J146" s="8">
        <v>2061</v>
      </c>
      <c r="K146" s="8" t="s">
        <v>335</v>
      </c>
      <c r="L146" s="8" t="s">
        <v>335</v>
      </c>
      <c r="M146" s="8" t="s">
        <v>335</v>
      </c>
      <c r="N146" s="8" t="s">
        <v>335</v>
      </c>
      <c r="O146" s="8">
        <v>134</v>
      </c>
      <c r="P146" s="8" t="s">
        <v>335</v>
      </c>
      <c r="Q146" s="8" t="s">
        <v>335</v>
      </c>
      <c r="R146" s="8" t="s">
        <v>335</v>
      </c>
      <c r="S146" s="8" t="s">
        <v>335</v>
      </c>
      <c r="T146" s="8">
        <v>119</v>
      </c>
      <c r="U146" s="8" t="s">
        <v>335</v>
      </c>
      <c r="V146" s="8">
        <v>5763</v>
      </c>
      <c r="W146" s="8">
        <v>1190</v>
      </c>
      <c r="X146" s="8">
        <v>3793</v>
      </c>
      <c r="Y146" s="8">
        <v>357</v>
      </c>
      <c r="Z146" s="8">
        <v>595</v>
      </c>
      <c r="AA146" s="18">
        <f t="shared" si="2"/>
        <v>287018</v>
      </c>
    </row>
    <row r="147" spans="1:27" ht="15" x14ac:dyDescent="0.25">
      <c r="A147" s="6" t="s">
        <v>49</v>
      </c>
      <c r="B147" s="9" t="s">
        <v>335</v>
      </c>
      <c r="C147" s="9" t="s">
        <v>335</v>
      </c>
      <c r="D147" s="9" t="s">
        <v>335</v>
      </c>
      <c r="E147" s="9" t="s">
        <v>335</v>
      </c>
      <c r="F147" s="9" t="s">
        <v>335</v>
      </c>
      <c r="G147" s="9" t="s">
        <v>335</v>
      </c>
      <c r="H147" s="9" t="s">
        <v>335</v>
      </c>
      <c r="I147" s="9" t="s">
        <v>335</v>
      </c>
      <c r="J147" s="9" t="s">
        <v>335</v>
      </c>
      <c r="K147" s="9" t="s">
        <v>335</v>
      </c>
      <c r="L147" s="9" t="s">
        <v>335</v>
      </c>
      <c r="M147" s="9" t="s">
        <v>335</v>
      </c>
      <c r="N147" s="9">
        <v>106</v>
      </c>
      <c r="O147" s="9">
        <v>251</v>
      </c>
      <c r="P147" s="9">
        <v>306</v>
      </c>
      <c r="Q147" s="9">
        <v>54799</v>
      </c>
      <c r="R147" s="9">
        <v>82227</v>
      </c>
      <c r="S147" s="9">
        <v>63504</v>
      </c>
      <c r="T147" s="9">
        <v>1740</v>
      </c>
      <c r="U147" s="9" t="s">
        <v>335</v>
      </c>
      <c r="V147" s="9">
        <v>2535</v>
      </c>
      <c r="W147" s="9">
        <v>4242</v>
      </c>
      <c r="X147" s="9">
        <v>3529</v>
      </c>
      <c r="Y147" s="9">
        <v>9323</v>
      </c>
      <c r="Z147" s="9">
        <v>45897</v>
      </c>
      <c r="AA147" s="18">
        <f t="shared" si="2"/>
        <v>268459</v>
      </c>
    </row>
    <row r="148" spans="1:27" ht="15" x14ac:dyDescent="0.25">
      <c r="A148" s="6" t="s">
        <v>138</v>
      </c>
      <c r="B148" s="9" t="s">
        <v>335</v>
      </c>
      <c r="C148" s="9" t="s">
        <v>335</v>
      </c>
      <c r="D148" s="9" t="s">
        <v>335</v>
      </c>
      <c r="E148" s="9" t="s">
        <v>335</v>
      </c>
      <c r="F148" s="9" t="s">
        <v>335</v>
      </c>
      <c r="G148" s="9" t="s">
        <v>335</v>
      </c>
      <c r="H148" s="9" t="s">
        <v>335</v>
      </c>
      <c r="I148" s="9" t="s">
        <v>335</v>
      </c>
      <c r="J148" s="9" t="s">
        <v>335</v>
      </c>
      <c r="K148" s="9" t="s">
        <v>335</v>
      </c>
      <c r="L148" s="9" t="s">
        <v>335</v>
      </c>
      <c r="M148" s="9" t="s">
        <v>335</v>
      </c>
      <c r="N148" s="9">
        <v>718</v>
      </c>
      <c r="O148" s="9" t="s">
        <v>335</v>
      </c>
      <c r="P148" s="9">
        <v>818</v>
      </c>
      <c r="Q148" s="9">
        <v>263</v>
      </c>
      <c r="R148" s="9">
        <v>719</v>
      </c>
      <c r="S148" s="9">
        <v>173</v>
      </c>
      <c r="T148" s="9">
        <v>360</v>
      </c>
      <c r="U148" s="9">
        <v>871</v>
      </c>
      <c r="V148" s="9">
        <v>220327</v>
      </c>
      <c r="W148" s="9">
        <v>560</v>
      </c>
      <c r="X148" s="9">
        <v>3922</v>
      </c>
      <c r="Y148" s="9">
        <v>3822</v>
      </c>
      <c r="Z148" s="9">
        <v>4969</v>
      </c>
      <c r="AA148" s="18">
        <f t="shared" si="2"/>
        <v>237522</v>
      </c>
    </row>
    <row r="149" spans="1:27" ht="15" x14ac:dyDescent="0.25">
      <c r="A149" s="6" t="s">
        <v>192</v>
      </c>
      <c r="B149" s="9" t="s">
        <v>335</v>
      </c>
      <c r="C149" s="9" t="s">
        <v>335</v>
      </c>
      <c r="D149" s="9" t="s">
        <v>335</v>
      </c>
      <c r="E149" s="9" t="s">
        <v>335</v>
      </c>
      <c r="F149" s="9">
        <v>32607</v>
      </c>
      <c r="G149" s="9" t="s">
        <v>335</v>
      </c>
      <c r="H149" s="9">
        <v>9436</v>
      </c>
      <c r="I149" s="9">
        <v>7658</v>
      </c>
      <c r="J149" s="9">
        <v>1459</v>
      </c>
      <c r="K149" s="9">
        <v>1534</v>
      </c>
      <c r="L149" s="9">
        <v>4472</v>
      </c>
      <c r="M149" s="9">
        <v>8344</v>
      </c>
      <c r="N149" s="9">
        <v>4706</v>
      </c>
      <c r="O149" s="9">
        <v>6520</v>
      </c>
      <c r="P149" s="9">
        <v>1281</v>
      </c>
      <c r="Q149" s="9">
        <v>4079</v>
      </c>
      <c r="R149" s="9">
        <v>4368</v>
      </c>
      <c r="S149" s="9">
        <v>5122</v>
      </c>
      <c r="T149" s="9">
        <v>6815</v>
      </c>
      <c r="U149" s="9">
        <v>4403</v>
      </c>
      <c r="V149" s="9">
        <v>7504</v>
      </c>
      <c r="W149" s="9">
        <v>21162</v>
      </c>
      <c r="X149" s="9">
        <v>30258</v>
      </c>
      <c r="Y149" s="9">
        <v>17230</v>
      </c>
      <c r="Z149" s="9">
        <v>20338</v>
      </c>
      <c r="AA149" s="18">
        <f t="shared" si="2"/>
        <v>199296</v>
      </c>
    </row>
    <row r="150" spans="1:27" ht="15" x14ac:dyDescent="0.25">
      <c r="A150" s="6" t="s">
        <v>25</v>
      </c>
      <c r="B150" s="9">
        <v>46404</v>
      </c>
      <c r="C150" s="9" t="s">
        <v>335</v>
      </c>
      <c r="D150" s="9">
        <v>8709</v>
      </c>
      <c r="E150" s="9" t="s">
        <v>335</v>
      </c>
      <c r="F150" s="9" t="s">
        <v>335</v>
      </c>
      <c r="G150" s="9" t="s">
        <v>335</v>
      </c>
      <c r="H150" s="9">
        <v>1319</v>
      </c>
      <c r="I150" s="9">
        <v>4935</v>
      </c>
      <c r="J150" s="9" t="s">
        <v>335</v>
      </c>
      <c r="K150" s="9" t="s">
        <v>335</v>
      </c>
      <c r="L150" s="9" t="s">
        <v>335</v>
      </c>
      <c r="M150" s="9" t="s">
        <v>335</v>
      </c>
      <c r="N150" s="9">
        <v>539</v>
      </c>
      <c r="O150" s="9">
        <v>406</v>
      </c>
      <c r="P150" s="9">
        <v>282</v>
      </c>
      <c r="Q150" s="9">
        <v>1635</v>
      </c>
      <c r="R150" s="9">
        <v>6244</v>
      </c>
      <c r="S150" s="9">
        <v>7696</v>
      </c>
      <c r="T150" s="9">
        <v>728</v>
      </c>
      <c r="U150" s="9">
        <v>6220</v>
      </c>
      <c r="V150" s="9">
        <v>61910</v>
      </c>
      <c r="W150" s="9">
        <v>6810</v>
      </c>
      <c r="X150" s="9">
        <v>18857</v>
      </c>
      <c r="Y150" s="9">
        <v>8913</v>
      </c>
      <c r="Z150" s="9">
        <v>4264</v>
      </c>
      <c r="AA150" s="18">
        <f t="shared" si="2"/>
        <v>185871</v>
      </c>
    </row>
    <row r="151" spans="1:27" ht="15" x14ac:dyDescent="0.25">
      <c r="A151" s="6" t="s">
        <v>50</v>
      </c>
      <c r="B151" s="8">
        <v>9808</v>
      </c>
      <c r="C151" s="8">
        <v>79657</v>
      </c>
      <c r="D151" s="8" t="s">
        <v>335</v>
      </c>
      <c r="E151" s="8">
        <v>31958</v>
      </c>
      <c r="F151" s="8" t="s">
        <v>335</v>
      </c>
      <c r="G151" s="8" t="s">
        <v>335</v>
      </c>
      <c r="H151" s="8" t="s">
        <v>335</v>
      </c>
      <c r="I151" s="8">
        <v>11936</v>
      </c>
      <c r="J151" s="8" t="s">
        <v>335</v>
      </c>
      <c r="K151" s="8" t="s">
        <v>335</v>
      </c>
      <c r="L151" s="8" t="s">
        <v>335</v>
      </c>
      <c r="M151" s="8" t="s">
        <v>335</v>
      </c>
      <c r="N151" s="8" t="s">
        <v>335</v>
      </c>
      <c r="O151" s="8">
        <v>265</v>
      </c>
      <c r="P151" s="8">
        <v>484</v>
      </c>
      <c r="Q151" s="8" t="s">
        <v>335</v>
      </c>
      <c r="R151" s="8">
        <v>271</v>
      </c>
      <c r="S151" s="8">
        <v>940</v>
      </c>
      <c r="T151" s="8">
        <v>161</v>
      </c>
      <c r="U151" s="8">
        <v>279</v>
      </c>
      <c r="V151" s="8">
        <v>2090</v>
      </c>
      <c r="W151" s="8">
        <v>6296</v>
      </c>
      <c r="X151" s="8">
        <v>13529</v>
      </c>
      <c r="Y151" s="8">
        <v>12804</v>
      </c>
      <c r="Z151" s="8">
        <v>10796</v>
      </c>
      <c r="AA151" s="18">
        <f t="shared" si="2"/>
        <v>181274</v>
      </c>
    </row>
    <row r="152" spans="1:27" ht="15" x14ac:dyDescent="0.25">
      <c r="A152" s="6" t="s">
        <v>104</v>
      </c>
      <c r="B152" s="9">
        <v>38410</v>
      </c>
      <c r="C152" s="9">
        <v>1580</v>
      </c>
      <c r="D152" s="9">
        <v>1310</v>
      </c>
      <c r="E152" s="9">
        <v>18457</v>
      </c>
      <c r="F152" s="9">
        <v>17234</v>
      </c>
      <c r="G152" s="9">
        <v>2095</v>
      </c>
      <c r="H152" s="9">
        <v>2101</v>
      </c>
      <c r="I152" s="9" t="s">
        <v>335</v>
      </c>
      <c r="J152" s="9">
        <v>2598</v>
      </c>
      <c r="K152" s="9" t="s">
        <v>335</v>
      </c>
      <c r="L152" s="9" t="s">
        <v>335</v>
      </c>
      <c r="M152" s="9" t="s">
        <v>335</v>
      </c>
      <c r="N152" s="9">
        <v>370</v>
      </c>
      <c r="O152" s="9" t="s">
        <v>335</v>
      </c>
      <c r="P152" s="9" t="s">
        <v>335</v>
      </c>
      <c r="Q152" s="9">
        <v>528</v>
      </c>
      <c r="R152" s="9" t="s">
        <v>335</v>
      </c>
      <c r="S152" s="9">
        <v>8036</v>
      </c>
      <c r="T152" s="9">
        <v>2899</v>
      </c>
      <c r="U152" s="9">
        <v>331</v>
      </c>
      <c r="V152" s="9">
        <v>1072</v>
      </c>
      <c r="W152" s="9">
        <v>3697</v>
      </c>
      <c r="X152" s="9">
        <v>546</v>
      </c>
      <c r="Y152" s="9">
        <v>546</v>
      </c>
      <c r="Z152" s="9">
        <v>76206</v>
      </c>
      <c r="AA152" s="18">
        <f t="shared" si="2"/>
        <v>178016</v>
      </c>
    </row>
    <row r="153" spans="1:27" ht="15" x14ac:dyDescent="0.25">
      <c r="A153" s="6" t="s">
        <v>187</v>
      </c>
      <c r="B153" s="8" t="s">
        <v>335</v>
      </c>
      <c r="C153" s="8" t="s">
        <v>335</v>
      </c>
      <c r="D153" s="8">
        <v>161955</v>
      </c>
      <c r="E153" s="8" t="s">
        <v>335</v>
      </c>
      <c r="F153" s="8" t="s">
        <v>335</v>
      </c>
      <c r="G153" s="8" t="s">
        <v>335</v>
      </c>
      <c r="H153" s="8" t="s">
        <v>335</v>
      </c>
      <c r="I153" s="8">
        <v>1875</v>
      </c>
      <c r="J153" s="8" t="s">
        <v>335</v>
      </c>
      <c r="K153" s="8" t="s">
        <v>335</v>
      </c>
      <c r="L153" s="8" t="s">
        <v>335</v>
      </c>
      <c r="M153" s="8" t="s">
        <v>335</v>
      </c>
      <c r="N153" s="8">
        <v>1674</v>
      </c>
      <c r="O153" s="8">
        <v>873</v>
      </c>
      <c r="P153" s="8" t="s">
        <v>335</v>
      </c>
      <c r="Q153" s="8">
        <v>300</v>
      </c>
      <c r="R153" s="8" t="s">
        <v>335</v>
      </c>
      <c r="S153" s="8" t="s">
        <v>335</v>
      </c>
      <c r="T153" s="8" t="s">
        <v>335</v>
      </c>
      <c r="U153" s="8">
        <v>50</v>
      </c>
      <c r="V153" s="8">
        <v>239</v>
      </c>
      <c r="W153" s="8">
        <v>426</v>
      </c>
      <c r="X153" s="8">
        <v>2051</v>
      </c>
      <c r="Y153" s="8">
        <v>1084</v>
      </c>
      <c r="Z153" s="8">
        <v>1520</v>
      </c>
      <c r="AA153" s="18">
        <f t="shared" si="2"/>
        <v>172047</v>
      </c>
    </row>
    <row r="154" spans="1:27" ht="15" x14ac:dyDescent="0.25">
      <c r="A154" s="6" t="s">
        <v>300</v>
      </c>
      <c r="B154" s="8">
        <v>60474</v>
      </c>
      <c r="C154" s="8">
        <v>30688</v>
      </c>
      <c r="D154" s="8">
        <v>29673</v>
      </c>
      <c r="E154" s="8" t="s">
        <v>335</v>
      </c>
      <c r="F154" s="8">
        <v>8507</v>
      </c>
      <c r="G154" s="8">
        <v>17575</v>
      </c>
      <c r="H154" s="8">
        <v>13499</v>
      </c>
      <c r="I154" s="8" t="s">
        <v>335</v>
      </c>
      <c r="J154" s="8" t="s">
        <v>335</v>
      </c>
      <c r="K154" s="8" t="s">
        <v>335</v>
      </c>
      <c r="L154" s="8" t="s">
        <v>335</v>
      </c>
      <c r="M154" s="8" t="s">
        <v>335</v>
      </c>
      <c r="N154" s="8">
        <v>606</v>
      </c>
      <c r="O154" s="8" t="s">
        <v>335</v>
      </c>
      <c r="P154" s="8">
        <v>66</v>
      </c>
      <c r="Q154" s="8" t="s">
        <v>335</v>
      </c>
      <c r="R154" s="8" t="s">
        <v>335</v>
      </c>
      <c r="S154" s="8" t="s">
        <v>335</v>
      </c>
      <c r="T154" s="8" t="s">
        <v>335</v>
      </c>
      <c r="U154" s="8" t="s">
        <v>335</v>
      </c>
      <c r="V154" s="8">
        <v>1336</v>
      </c>
      <c r="W154" s="8">
        <v>2205</v>
      </c>
      <c r="X154" s="8">
        <v>4281</v>
      </c>
      <c r="Y154" s="8" t="s">
        <v>335</v>
      </c>
      <c r="Z154" s="8">
        <v>101</v>
      </c>
      <c r="AA154" s="18">
        <f t="shared" si="2"/>
        <v>169011</v>
      </c>
    </row>
    <row r="155" spans="1:27" ht="15" x14ac:dyDescent="0.25">
      <c r="A155" s="6" t="s">
        <v>117</v>
      </c>
      <c r="B155" s="8" t="s">
        <v>335</v>
      </c>
      <c r="C155" s="8">
        <v>1100</v>
      </c>
      <c r="D155" s="8" t="s">
        <v>335</v>
      </c>
      <c r="E155" s="8" t="s">
        <v>335</v>
      </c>
      <c r="F155" s="8" t="s">
        <v>335</v>
      </c>
      <c r="G155" s="8" t="s">
        <v>335</v>
      </c>
      <c r="H155" s="8" t="s">
        <v>335</v>
      </c>
      <c r="I155" s="8">
        <v>107885</v>
      </c>
      <c r="J155" s="8">
        <v>1732</v>
      </c>
      <c r="K155" s="8">
        <v>4390</v>
      </c>
      <c r="L155" s="8">
        <v>4247</v>
      </c>
      <c r="M155" s="8" t="s">
        <v>335</v>
      </c>
      <c r="N155" s="8" t="s">
        <v>335</v>
      </c>
      <c r="O155" s="8" t="s">
        <v>335</v>
      </c>
      <c r="P155" s="8" t="s">
        <v>335</v>
      </c>
      <c r="Q155" s="8">
        <v>1145</v>
      </c>
      <c r="R155" s="8">
        <v>849</v>
      </c>
      <c r="S155" s="8" t="s">
        <v>335</v>
      </c>
      <c r="T155" s="8">
        <v>36</v>
      </c>
      <c r="U155" s="8" t="s">
        <v>335</v>
      </c>
      <c r="V155" s="8">
        <v>10</v>
      </c>
      <c r="W155" s="8">
        <v>1545</v>
      </c>
      <c r="X155" s="8">
        <v>50</v>
      </c>
      <c r="Y155" s="8">
        <v>125</v>
      </c>
      <c r="Z155" s="8">
        <v>229</v>
      </c>
      <c r="AA155" s="18">
        <f t="shared" si="2"/>
        <v>123343</v>
      </c>
    </row>
    <row r="156" spans="1:27" ht="15" x14ac:dyDescent="0.25">
      <c r="A156" s="6" t="s">
        <v>124</v>
      </c>
      <c r="B156" s="9" t="s">
        <v>335</v>
      </c>
      <c r="C156" s="9" t="s">
        <v>335</v>
      </c>
      <c r="D156" s="9" t="s">
        <v>335</v>
      </c>
      <c r="E156" s="9" t="s">
        <v>335</v>
      </c>
      <c r="F156" s="9" t="s">
        <v>335</v>
      </c>
      <c r="G156" s="9" t="s">
        <v>335</v>
      </c>
      <c r="H156" s="9" t="s">
        <v>335</v>
      </c>
      <c r="I156" s="9" t="s">
        <v>335</v>
      </c>
      <c r="J156" s="9" t="s">
        <v>335</v>
      </c>
      <c r="K156" s="9" t="s">
        <v>335</v>
      </c>
      <c r="L156" s="9" t="s">
        <v>335</v>
      </c>
      <c r="M156" s="9" t="s">
        <v>335</v>
      </c>
      <c r="N156" s="9">
        <v>173</v>
      </c>
      <c r="O156" s="9" t="s">
        <v>335</v>
      </c>
      <c r="P156" s="9" t="s">
        <v>335</v>
      </c>
      <c r="Q156" s="9">
        <v>334</v>
      </c>
      <c r="R156" s="9" t="s">
        <v>335</v>
      </c>
      <c r="S156" s="9" t="s">
        <v>335</v>
      </c>
      <c r="T156" s="9" t="s">
        <v>335</v>
      </c>
      <c r="U156" s="9" t="s">
        <v>335</v>
      </c>
      <c r="V156" s="9">
        <v>720</v>
      </c>
      <c r="W156" s="9">
        <v>3509</v>
      </c>
      <c r="X156" s="9">
        <v>7572</v>
      </c>
      <c r="Y156" s="9">
        <v>92995</v>
      </c>
      <c r="Z156" s="9">
        <v>5989</v>
      </c>
      <c r="AA156" s="18">
        <f t="shared" si="2"/>
        <v>111292</v>
      </c>
    </row>
    <row r="157" spans="1:27" ht="15" x14ac:dyDescent="0.25">
      <c r="A157" s="6" t="s">
        <v>277</v>
      </c>
      <c r="B157" s="8" t="s">
        <v>335</v>
      </c>
      <c r="C157" s="8" t="s">
        <v>335</v>
      </c>
      <c r="D157" s="8" t="s">
        <v>335</v>
      </c>
      <c r="E157" s="8" t="s">
        <v>335</v>
      </c>
      <c r="F157" s="8" t="s">
        <v>335</v>
      </c>
      <c r="G157" s="8" t="s">
        <v>335</v>
      </c>
      <c r="H157" s="8" t="s">
        <v>335</v>
      </c>
      <c r="I157" s="8">
        <v>33749</v>
      </c>
      <c r="J157" s="8" t="s">
        <v>335</v>
      </c>
      <c r="K157" s="8" t="s">
        <v>335</v>
      </c>
      <c r="L157" s="8" t="s">
        <v>335</v>
      </c>
      <c r="M157" s="8" t="s">
        <v>335</v>
      </c>
      <c r="N157" s="8">
        <v>464</v>
      </c>
      <c r="O157" s="8" t="s">
        <v>335</v>
      </c>
      <c r="P157" s="8" t="s">
        <v>335</v>
      </c>
      <c r="Q157" s="8">
        <v>321</v>
      </c>
      <c r="R157" s="8" t="s">
        <v>335</v>
      </c>
      <c r="S157" s="8">
        <v>39035</v>
      </c>
      <c r="T157" s="8">
        <v>1713</v>
      </c>
      <c r="U157" s="8">
        <v>157</v>
      </c>
      <c r="V157" s="8">
        <v>1031</v>
      </c>
      <c r="W157" s="8">
        <v>2747</v>
      </c>
      <c r="X157" s="8">
        <v>938</v>
      </c>
      <c r="Y157" s="8">
        <v>777</v>
      </c>
      <c r="Z157" s="8">
        <v>3594</v>
      </c>
      <c r="AA157" s="18">
        <f t="shared" si="2"/>
        <v>84526</v>
      </c>
    </row>
    <row r="158" spans="1:27" ht="15" x14ac:dyDescent="0.25">
      <c r="A158" s="6" t="s">
        <v>31</v>
      </c>
      <c r="B158" s="9" t="s">
        <v>335</v>
      </c>
      <c r="C158" s="9" t="s">
        <v>335</v>
      </c>
      <c r="D158" s="9" t="s">
        <v>335</v>
      </c>
      <c r="E158" s="9" t="s">
        <v>335</v>
      </c>
      <c r="F158" s="9" t="s">
        <v>335</v>
      </c>
      <c r="G158" s="9" t="s">
        <v>335</v>
      </c>
      <c r="H158" s="9" t="s">
        <v>335</v>
      </c>
      <c r="I158" s="9" t="s">
        <v>335</v>
      </c>
      <c r="J158" s="9" t="s">
        <v>335</v>
      </c>
      <c r="K158" s="9">
        <v>3714</v>
      </c>
      <c r="L158" s="9" t="s">
        <v>335</v>
      </c>
      <c r="M158" s="9" t="s">
        <v>335</v>
      </c>
      <c r="N158" s="9" t="s">
        <v>335</v>
      </c>
      <c r="O158" s="9">
        <v>60</v>
      </c>
      <c r="P158" s="9">
        <v>405</v>
      </c>
      <c r="Q158" s="9">
        <v>77</v>
      </c>
      <c r="R158" s="9">
        <v>1732</v>
      </c>
      <c r="S158" s="9">
        <v>1835</v>
      </c>
      <c r="T158" s="9" t="s">
        <v>335</v>
      </c>
      <c r="U158" s="9">
        <v>450</v>
      </c>
      <c r="V158" s="9">
        <v>3958</v>
      </c>
      <c r="W158" s="9">
        <v>11237</v>
      </c>
      <c r="X158" s="9">
        <v>11836</v>
      </c>
      <c r="Y158" s="9">
        <v>20733</v>
      </c>
      <c r="Z158" s="9">
        <v>26785</v>
      </c>
      <c r="AA158" s="18">
        <f t="shared" si="2"/>
        <v>82822</v>
      </c>
    </row>
    <row r="159" spans="1:27" ht="15" x14ac:dyDescent="0.25">
      <c r="A159" s="6" t="s">
        <v>47</v>
      </c>
      <c r="B159" s="9" t="s">
        <v>335</v>
      </c>
      <c r="C159" s="9" t="s">
        <v>335</v>
      </c>
      <c r="D159" s="9" t="s">
        <v>335</v>
      </c>
      <c r="E159" s="9" t="s">
        <v>335</v>
      </c>
      <c r="F159" s="9" t="s">
        <v>335</v>
      </c>
      <c r="G159" s="9" t="s">
        <v>335</v>
      </c>
      <c r="H159" s="9" t="s">
        <v>335</v>
      </c>
      <c r="I159" s="9" t="s">
        <v>335</v>
      </c>
      <c r="J159" s="9" t="s">
        <v>335</v>
      </c>
      <c r="K159" s="9">
        <v>3148</v>
      </c>
      <c r="L159" s="9">
        <v>4162</v>
      </c>
      <c r="M159" s="9" t="s">
        <v>335</v>
      </c>
      <c r="N159" s="9" t="s">
        <v>335</v>
      </c>
      <c r="O159" s="9" t="s">
        <v>335</v>
      </c>
      <c r="P159" s="9" t="s">
        <v>335</v>
      </c>
      <c r="Q159" s="9">
        <v>900</v>
      </c>
      <c r="R159" s="9">
        <v>60500</v>
      </c>
      <c r="S159" s="9" t="s">
        <v>335</v>
      </c>
      <c r="T159" s="9" t="s">
        <v>335</v>
      </c>
      <c r="U159" s="9">
        <v>235</v>
      </c>
      <c r="V159" s="9" t="s">
        <v>335</v>
      </c>
      <c r="W159" s="9">
        <v>434</v>
      </c>
      <c r="X159" s="9">
        <v>844</v>
      </c>
      <c r="Y159" s="9">
        <v>500</v>
      </c>
      <c r="Z159" s="9">
        <v>739</v>
      </c>
      <c r="AA159" s="18">
        <f t="shared" si="2"/>
        <v>71462</v>
      </c>
    </row>
    <row r="160" spans="1:27" ht="15" x14ac:dyDescent="0.25">
      <c r="A160" s="6" t="s">
        <v>34</v>
      </c>
      <c r="B160" s="8" t="s">
        <v>335</v>
      </c>
      <c r="C160" s="8" t="s">
        <v>335</v>
      </c>
      <c r="D160" s="8" t="s">
        <v>335</v>
      </c>
      <c r="E160" s="8" t="s">
        <v>335</v>
      </c>
      <c r="F160" s="8" t="s">
        <v>335</v>
      </c>
      <c r="G160" s="8" t="s">
        <v>335</v>
      </c>
      <c r="H160" s="8" t="s">
        <v>335</v>
      </c>
      <c r="I160" s="8" t="s">
        <v>335</v>
      </c>
      <c r="J160" s="8" t="s">
        <v>335</v>
      </c>
      <c r="K160" s="8">
        <v>61043</v>
      </c>
      <c r="L160" s="8" t="s">
        <v>335</v>
      </c>
      <c r="M160" s="8" t="s">
        <v>335</v>
      </c>
      <c r="N160" s="8">
        <v>412</v>
      </c>
      <c r="O160" s="8" t="s">
        <v>335</v>
      </c>
      <c r="P160" s="8">
        <v>244</v>
      </c>
      <c r="Q160" s="8" t="s">
        <v>335</v>
      </c>
      <c r="R160" s="8" t="s">
        <v>335</v>
      </c>
      <c r="S160" s="8" t="s">
        <v>335</v>
      </c>
      <c r="T160" s="8" t="s">
        <v>335</v>
      </c>
      <c r="U160" s="8" t="s">
        <v>335</v>
      </c>
      <c r="V160" s="8">
        <v>1102</v>
      </c>
      <c r="W160" s="8">
        <v>1839</v>
      </c>
      <c r="X160" s="8">
        <v>2721</v>
      </c>
      <c r="Y160" s="8">
        <v>2121</v>
      </c>
      <c r="Z160" s="8">
        <v>1469</v>
      </c>
      <c r="AA160" s="18">
        <f t="shared" si="2"/>
        <v>70951</v>
      </c>
    </row>
    <row r="161" spans="1:27" ht="15" x14ac:dyDescent="0.25">
      <c r="A161" s="6" t="s">
        <v>278</v>
      </c>
      <c r="B161" s="9" t="s">
        <v>335</v>
      </c>
      <c r="C161" s="9" t="s">
        <v>335</v>
      </c>
      <c r="D161" s="9" t="s">
        <v>335</v>
      </c>
      <c r="E161" s="9" t="s">
        <v>335</v>
      </c>
      <c r="F161" s="9" t="s">
        <v>335</v>
      </c>
      <c r="G161" s="9" t="s">
        <v>335</v>
      </c>
      <c r="H161" s="9" t="s">
        <v>335</v>
      </c>
      <c r="I161" s="9" t="s">
        <v>335</v>
      </c>
      <c r="J161" s="9" t="s">
        <v>335</v>
      </c>
      <c r="K161" s="9" t="s">
        <v>335</v>
      </c>
      <c r="L161" s="9" t="s">
        <v>335</v>
      </c>
      <c r="M161" s="9" t="s">
        <v>335</v>
      </c>
      <c r="N161" s="9">
        <v>959</v>
      </c>
      <c r="O161" s="9" t="s">
        <v>335</v>
      </c>
      <c r="P161" s="9" t="s">
        <v>335</v>
      </c>
      <c r="Q161" s="9" t="s">
        <v>335</v>
      </c>
      <c r="R161" s="9">
        <v>4526</v>
      </c>
      <c r="S161" s="9">
        <v>9417</v>
      </c>
      <c r="T161" s="9">
        <v>296</v>
      </c>
      <c r="U161" s="9" t="s">
        <v>335</v>
      </c>
      <c r="V161" s="9">
        <v>132</v>
      </c>
      <c r="W161" s="9">
        <v>11549</v>
      </c>
      <c r="X161" s="9">
        <v>26514</v>
      </c>
      <c r="Y161" s="9">
        <v>5751</v>
      </c>
      <c r="Z161" s="9">
        <v>4075</v>
      </c>
      <c r="AA161" s="18">
        <f t="shared" si="2"/>
        <v>63219</v>
      </c>
    </row>
    <row r="162" spans="1:27" ht="15" x14ac:dyDescent="0.25">
      <c r="A162" s="6" t="s">
        <v>254</v>
      </c>
      <c r="B162" s="9" t="s">
        <v>335</v>
      </c>
      <c r="C162" s="9" t="s">
        <v>335</v>
      </c>
      <c r="D162" s="9" t="s">
        <v>335</v>
      </c>
      <c r="E162" s="9" t="s">
        <v>335</v>
      </c>
      <c r="F162" s="9" t="s">
        <v>335</v>
      </c>
      <c r="G162" s="9" t="s">
        <v>335</v>
      </c>
      <c r="H162" s="9">
        <v>1758</v>
      </c>
      <c r="I162" s="9" t="s">
        <v>335</v>
      </c>
      <c r="J162" s="9" t="s">
        <v>335</v>
      </c>
      <c r="K162" s="9" t="s">
        <v>335</v>
      </c>
      <c r="L162" s="9" t="s">
        <v>335</v>
      </c>
      <c r="M162" s="9" t="s">
        <v>335</v>
      </c>
      <c r="N162" s="9">
        <v>839</v>
      </c>
      <c r="O162" s="9">
        <v>166</v>
      </c>
      <c r="P162" s="9" t="s">
        <v>335</v>
      </c>
      <c r="Q162" s="9">
        <v>1095</v>
      </c>
      <c r="R162" s="9" t="s">
        <v>335</v>
      </c>
      <c r="S162" s="9">
        <v>52271</v>
      </c>
      <c r="T162" s="9">
        <v>319</v>
      </c>
      <c r="U162" s="9">
        <v>279</v>
      </c>
      <c r="V162" s="9">
        <v>2090</v>
      </c>
      <c r="W162" s="9">
        <v>705</v>
      </c>
      <c r="X162" s="9">
        <v>2099</v>
      </c>
      <c r="Y162" s="9" t="s">
        <v>335</v>
      </c>
      <c r="Z162" s="9">
        <v>1271</v>
      </c>
      <c r="AA162" s="18">
        <f t="shared" si="2"/>
        <v>62892</v>
      </c>
    </row>
    <row r="163" spans="1:27" ht="15" x14ac:dyDescent="0.25">
      <c r="A163" s="6" t="s">
        <v>114</v>
      </c>
      <c r="B163" s="9" t="s">
        <v>335</v>
      </c>
      <c r="C163" s="9" t="s">
        <v>335</v>
      </c>
      <c r="D163" s="9" t="s">
        <v>335</v>
      </c>
      <c r="E163" s="9" t="s">
        <v>335</v>
      </c>
      <c r="F163" s="9" t="s">
        <v>335</v>
      </c>
      <c r="G163" s="9">
        <v>1595</v>
      </c>
      <c r="H163" s="9" t="s">
        <v>335</v>
      </c>
      <c r="I163" s="9" t="s">
        <v>335</v>
      </c>
      <c r="J163" s="9" t="s">
        <v>335</v>
      </c>
      <c r="K163" s="9">
        <v>7454</v>
      </c>
      <c r="L163" s="9" t="s">
        <v>335</v>
      </c>
      <c r="M163" s="9" t="s">
        <v>335</v>
      </c>
      <c r="N163" s="9">
        <v>153</v>
      </c>
      <c r="O163" s="9">
        <v>122</v>
      </c>
      <c r="P163" s="9">
        <v>1445</v>
      </c>
      <c r="Q163" s="9">
        <v>386</v>
      </c>
      <c r="R163" s="9">
        <v>1473</v>
      </c>
      <c r="S163" s="9">
        <v>2288</v>
      </c>
      <c r="T163" s="9">
        <v>991</v>
      </c>
      <c r="U163" s="9">
        <v>3359</v>
      </c>
      <c r="V163" s="9">
        <v>9298</v>
      </c>
      <c r="W163" s="9">
        <v>2475</v>
      </c>
      <c r="X163" s="9">
        <v>4761</v>
      </c>
      <c r="Y163" s="9">
        <v>6823</v>
      </c>
      <c r="Z163" s="9">
        <v>18522</v>
      </c>
      <c r="AA163" s="18">
        <f t="shared" si="2"/>
        <v>61145</v>
      </c>
    </row>
    <row r="164" spans="1:27" ht="15" x14ac:dyDescent="0.25">
      <c r="A164" s="6" t="s">
        <v>228</v>
      </c>
      <c r="B164" s="9" t="s">
        <v>335</v>
      </c>
      <c r="C164" s="9" t="s">
        <v>335</v>
      </c>
      <c r="D164" s="9" t="s">
        <v>335</v>
      </c>
      <c r="E164" s="9" t="s">
        <v>335</v>
      </c>
      <c r="F164" s="9" t="s">
        <v>335</v>
      </c>
      <c r="G164" s="9" t="s">
        <v>335</v>
      </c>
      <c r="H164" s="9" t="s">
        <v>335</v>
      </c>
      <c r="I164" s="9" t="s">
        <v>335</v>
      </c>
      <c r="J164" s="9" t="s">
        <v>335</v>
      </c>
      <c r="K164" s="9" t="s">
        <v>335</v>
      </c>
      <c r="L164" s="9" t="s">
        <v>335</v>
      </c>
      <c r="M164" s="9" t="s">
        <v>335</v>
      </c>
      <c r="N164" s="9">
        <v>40</v>
      </c>
      <c r="O164" s="9" t="s">
        <v>335</v>
      </c>
      <c r="P164" s="9">
        <v>540</v>
      </c>
      <c r="Q164" s="9" t="s">
        <v>335</v>
      </c>
      <c r="R164" s="9" t="s">
        <v>335</v>
      </c>
      <c r="S164" s="9" t="s">
        <v>335</v>
      </c>
      <c r="T164" s="9" t="s">
        <v>335</v>
      </c>
      <c r="U164" s="9" t="s">
        <v>335</v>
      </c>
      <c r="V164" s="9">
        <v>53390</v>
      </c>
      <c r="W164" s="9">
        <v>918</v>
      </c>
      <c r="X164" s="9">
        <v>101</v>
      </c>
      <c r="Y164" s="9">
        <v>5179</v>
      </c>
      <c r="Z164" s="9">
        <v>651</v>
      </c>
      <c r="AA164" s="18">
        <f t="shared" si="2"/>
        <v>60819</v>
      </c>
    </row>
    <row r="165" spans="1:27" ht="15" x14ac:dyDescent="0.25">
      <c r="A165" s="6" t="s">
        <v>248</v>
      </c>
      <c r="B165" s="9" t="s">
        <v>335</v>
      </c>
      <c r="C165" s="9" t="s">
        <v>335</v>
      </c>
      <c r="D165" s="9" t="s">
        <v>335</v>
      </c>
      <c r="E165" s="9" t="s">
        <v>335</v>
      </c>
      <c r="F165" s="9" t="s">
        <v>335</v>
      </c>
      <c r="G165" s="9" t="s">
        <v>335</v>
      </c>
      <c r="H165" s="9" t="s">
        <v>335</v>
      </c>
      <c r="I165" s="9" t="s">
        <v>335</v>
      </c>
      <c r="J165" s="9" t="s">
        <v>335</v>
      </c>
      <c r="K165" s="9" t="s">
        <v>335</v>
      </c>
      <c r="L165" s="9" t="s">
        <v>335</v>
      </c>
      <c r="M165" s="9" t="s">
        <v>335</v>
      </c>
      <c r="N165" s="9" t="s">
        <v>335</v>
      </c>
      <c r="O165" s="9" t="s">
        <v>335</v>
      </c>
      <c r="P165" s="9" t="s">
        <v>335</v>
      </c>
      <c r="Q165" s="9">
        <v>1263</v>
      </c>
      <c r="R165" s="9">
        <v>276</v>
      </c>
      <c r="S165" s="9">
        <v>1709</v>
      </c>
      <c r="T165" s="9">
        <v>1285</v>
      </c>
      <c r="U165" s="9">
        <v>52142</v>
      </c>
      <c r="V165" s="9">
        <v>941</v>
      </c>
      <c r="W165" s="9">
        <v>448</v>
      </c>
      <c r="X165" s="9" t="s">
        <v>335</v>
      </c>
      <c r="Y165" s="9">
        <v>585</v>
      </c>
      <c r="Z165" s="9" t="s">
        <v>335</v>
      </c>
      <c r="AA165" s="18">
        <f t="shared" si="2"/>
        <v>58649</v>
      </c>
    </row>
    <row r="166" spans="1:27" ht="15" x14ac:dyDescent="0.25">
      <c r="A166" s="6" t="s">
        <v>154</v>
      </c>
      <c r="B166" s="9">
        <v>7226</v>
      </c>
      <c r="C166" s="9">
        <v>983</v>
      </c>
      <c r="D166" s="9" t="s">
        <v>335</v>
      </c>
      <c r="E166" s="9" t="s">
        <v>335</v>
      </c>
      <c r="F166" s="9">
        <v>3275</v>
      </c>
      <c r="G166" s="9" t="s">
        <v>335</v>
      </c>
      <c r="H166" s="9">
        <v>6050</v>
      </c>
      <c r="I166" s="9" t="s">
        <v>335</v>
      </c>
      <c r="J166" s="9" t="s">
        <v>335</v>
      </c>
      <c r="K166" s="9" t="s">
        <v>335</v>
      </c>
      <c r="L166" s="9" t="s">
        <v>335</v>
      </c>
      <c r="M166" s="9" t="s">
        <v>335</v>
      </c>
      <c r="N166" s="9">
        <v>586</v>
      </c>
      <c r="O166" s="9">
        <v>589</v>
      </c>
      <c r="P166" s="9">
        <v>725</v>
      </c>
      <c r="Q166" s="9">
        <v>626</v>
      </c>
      <c r="R166" s="9">
        <v>1079</v>
      </c>
      <c r="S166" s="9">
        <v>5176</v>
      </c>
      <c r="T166" s="9" t="s">
        <v>335</v>
      </c>
      <c r="U166" s="9">
        <v>2633</v>
      </c>
      <c r="V166" s="9">
        <v>111</v>
      </c>
      <c r="W166" s="9">
        <v>1474</v>
      </c>
      <c r="X166" s="9">
        <v>871</v>
      </c>
      <c r="Y166" s="9">
        <v>17874</v>
      </c>
      <c r="Z166" s="9">
        <v>5014</v>
      </c>
      <c r="AA166" s="18">
        <f t="shared" si="2"/>
        <v>54292</v>
      </c>
    </row>
    <row r="167" spans="1:27" ht="15" x14ac:dyDescent="0.25">
      <c r="A167" s="6" t="s">
        <v>26</v>
      </c>
      <c r="B167" s="8" t="s">
        <v>335</v>
      </c>
      <c r="C167" s="8" t="s">
        <v>335</v>
      </c>
      <c r="D167" s="8" t="s">
        <v>335</v>
      </c>
      <c r="E167" s="8" t="s">
        <v>335</v>
      </c>
      <c r="F167" s="8" t="s">
        <v>335</v>
      </c>
      <c r="G167" s="8" t="s">
        <v>335</v>
      </c>
      <c r="H167" s="8" t="s">
        <v>335</v>
      </c>
      <c r="I167" s="8" t="s">
        <v>335</v>
      </c>
      <c r="J167" s="8" t="s">
        <v>335</v>
      </c>
      <c r="K167" s="8" t="s">
        <v>335</v>
      </c>
      <c r="L167" s="8" t="s">
        <v>335</v>
      </c>
      <c r="M167" s="8" t="s">
        <v>335</v>
      </c>
      <c r="N167" s="8" t="s">
        <v>335</v>
      </c>
      <c r="O167" s="8">
        <v>1762</v>
      </c>
      <c r="P167" s="8">
        <v>874</v>
      </c>
      <c r="Q167" s="8">
        <v>492</v>
      </c>
      <c r="R167" s="8">
        <v>4550</v>
      </c>
      <c r="S167" s="8">
        <v>4330</v>
      </c>
      <c r="T167" s="8">
        <v>1848</v>
      </c>
      <c r="U167" s="8">
        <v>21838</v>
      </c>
      <c r="V167" s="8">
        <v>5199</v>
      </c>
      <c r="W167" s="8">
        <v>493</v>
      </c>
      <c r="X167" s="8">
        <v>1795</v>
      </c>
      <c r="Y167" s="8">
        <v>3194</v>
      </c>
      <c r="Z167" s="8">
        <v>490</v>
      </c>
      <c r="AA167" s="18">
        <f t="shared" si="2"/>
        <v>46865</v>
      </c>
    </row>
    <row r="168" spans="1:27" ht="15" x14ac:dyDescent="0.25">
      <c r="A168" s="6" t="s">
        <v>274</v>
      </c>
      <c r="B168" s="9" t="s">
        <v>335</v>
      </c>
      <c r="C168" s="9" t="s">
        <v>335</v>
      </c>
      <c r="D168" s="9" t="s">
        <v>335</v>
      </c>
      <c r="E168" s="9" t="s">
        <v>335</v>
      </c>
      <c r="F168" s="9" t="s">
        <v>335</v>
      </c>
      <c r="G168" s="9" t="s">
        <v>335</v>
      </c>
      <c r="H168" s="9" t="s">
        <v>335</v>
      </c>
      <c r="I168" s="9" t="s">
        <v>335</v>
      </c>
      <c r="J168" s="9" t="s">
        <v>335</v>
      </c>
      <c r="K168" s="9" t="s">
        <v>335</v>
      </c>
      <c r="L168" s="9" t="s">
        <v>335</v>
      </c>
      <c r="M168" s="9" t="s">
        <v>335</v>
      </c>
      <c r="N168" s="9">
        <v>1792</v>
      </c>
      <c r="O168" s="9" t="s">
        <v>335</v>
      </c>
      <c r="P168" s="9" t="s">
        <v>335</v>
      </c>
      <c r="Q168" s="9">
        <v>44179</v>
      </c>
      <c r="R168" s="9" t="s">
        <v>335</v>
      </c>
      <c r="S168" s="9" t="s">
        <v>335</v>
      </c>
      <c r="T168" s="9" t="s">
        <v>335</v>
      </c>
      <c r="U168" s="9" t="s">
        <v>335</v>
      </c>
      <c r="V168" s="9" t="s">
        <v>335</v>
      </c>
      <c r="W168" s="9" t="s">
        <v>335</v>
      </c>
      <c r="X168" s="9" t="s">
        <v>335</v>
      </c>
      <c r="Y168" s="9">
        <v>851</v>
      </c>
      <c r="Z168" s="9" t="s">
        <v>335</v>
      </c>
      <c r="AA168" s="18">
        <f t="shared" si="2"/>
        <v>46822</v>
      </c>
    </row>
    <row r="169" spans="1:27" ht="15" x14ac:dyDescent="0.25">
      <c r="A169" s="6" t="s">
        <v>283</v>
      </c>
      <c r="B169" s="8" t="s">
        <v>335</v>
      </c>
      <c r="C169" s="8" t="s">
        <v>335</v>
      </c>
      <c r="D169" s="8" t="s">
        <v>335</v>
      </c>
      <c r="E169" s="8" t="s">
        <v>335</v>
      </c>
      <c r="F169" s="8" t="s">
        <v>335</v>
      </c>
      <c r="G169" s="8" t="s">
        <v>335</v>
      </c>
      <c r="H169" s="8">
        <v>4894</v>
      </c>
      <c r="I169" s="8" t="s">
        <v>335</v>
      </c>
      <c r="J169" s="8" t="s">
        <v>335</v>
      </c>
      <c r="K169" s="8" t="s">
        <v>335</v>
      </c>
      <c r="L169" s="8" t="s">
        <v>335</v>
      </c>
      <c r="M169" s="8" t="s">
        <v>335</v>
      </c>
      <c r="N169" s="8" t="s">
        <v>335</v>
      </c>
      <c r="O169" s="8" t="s">
        <v>335</v>
      </c>
      <c r="P169" s="8" t="s">
        <v>335</v>
      </c>
      <c r="Q169" s="8" t="s">
        <v>335</v>
      </c>
      <c r="R169" s="8" t="s">
        <v>335</v>
      </c>
      <c r="S169" s="8">
        <v>41264</v>
      </c>
      <c r="T169" s="8" t="s">
        <v>335</v>
      </c>
      <c r="U169" s="8" t="s">
        <v>335</v>
      </c>
      <c r="V169" s="8" t="s">
        <v>335</v>
      </c>
      <c r="W169" s="8" t="s">
        <v>335</v>
      </c>
      <c r="X169" s="8" t="s">
        <v>335</v>
      </c>
      <c r="Y169" s="8" t="s">
        <v>335</v>
      </c>
      <c r="Z169" s="8" t="s">
        <v>335</v>
      </c>
      <c r="AA169" s="18">
        <f t="shared" si="2"/>
        <v>46158</v>
      </c>
    </row>
    <row r="170" spans="1:27" ht="15" x14ac:dyDescent="0.25">
      <c r="A170" s="6" t="s">
        <v>189</v>
      </c>
      <c r="B170" s="8" t="s">
        <v>335</v>
      </c>
      <c r="C170" s="8" t="s">
        <v>335</v>
      </c>
      <c r="D170" s="8" t="s">
        <v>335</v>
      </c>
      <c r="E170" s="8" t="s">
        <v>335</v>
      </c>
      <c r="F170" s="8" t="s">
        <v>335</v>
      </c>
      <c r="G170" s="8" t="s">
        <v>335</v>
      </c>
      <c r="H170" s="8">
        <v>17032</v>
      </c>
      <c r="I170" s="8" t="s">
        <v>335</v>
      </c>
      <c r="J170" s="8" t="s">
        <v>335</v>
      </c>
      <c r="K170" s="8" t="s">
        <v>335</v>
      </c>
      <c r="L170" s="8" t="s">
        <v>335</v>
      </c>
      <c r="M170" s="8" t="s">
        <v>335</v>
      </c>
      <c r="N170" s="8">
        <v>3860</v>
      </c>
      <c r="O170" s="8" t="s">
        <v>335</v>
      </c>
      <c r="P170" s="8" t="s">
        <v>335</v>
      </c>
      <c r="Q170" s="8" t="s">
        <v>335</v>
      </c>
      <c r="R170" s="8" t="s">
        <v>335</v>
      </c>
      <c r="S170" s="8" t="s">
        <v>335</v>
      </c>
      <c r="T170" s="8" t="s">
        <v>335</v>
      </c>
      <c r="U170" s="8">
        <v>21620</v>
      </c>
      <c r="V170" s="8">
        <v>784</v>
      </c>
      <c r="W170" s="8">
        <v>216</v>
      </c>
      <c r="X170" s="8">
        <v>1169</v>
      </c>
      <c r="Y170" s="8" t="s">
        <v>335</v>
      </c>
      <c r="Z170" s="8">
        <v>1072</v>
      </c>
      <c r="AA170" s="18">
        <f t="shared" si="2"/>
        <v>45753</v>
      </c>
    </row>
    <row r="171" spans="1:27" ht="15" x14ac:dyDescent="0.25">
      <c r="A171" s="6" t="s">
        <v>257</v>
      </c>
      <c r="B171" s="8" t="s">
        <v>335</v>
      </c>
      <c r="C171" s="8" t="s">
        <v>335</v>
      </c>
      <c r="D171" s="8" t="s">
        <v>335</v>
      </c>
      <c r="E171" s="8" t="s">
        <v>335</v>
      </c>
      <c r="F171" s="8" t="s">
        <v>335</v>
      </c>
      <c r="G171" s="8" t="s">
        <v>335</v>
      </c>
      <c r="H171" s="8">
        <v>1994</v>
      </c>
      <c r="I171" s="8" t="s">
        <v>335</v>
      </c>
      <c r="J171" s="8" t="s">
        <v>335</v>
      </c>
      <c r="K171" s="8" t="s">
        <v>335</v>
      </c>
      <c r="L171" s="8" t="s">
        <v>335</v>
      </c>
      <c r="M171" s="8" t="s">
        <v>335</v>
      </c>
      <c r="N171" s="8" t="s">
        <v>335</v>
      </c>
      <c r="O171" s="8" t="s">
        <v>335</v>
      </c>
      <c r="P171" s="8" t="s">
        <v>335</v>
      </c>
      <c r="Q171" s="8">
        <v>367</v>
      </c>
      <c r="R171" s="8">
        <v>655</v>
      </c>
      <c r="S171" s="8">
        <v>49</v>
      </c>
      <c r="T171" s="8">
        <v>19550</v>
      </c>
      <c r="U171" s="8">
        <v>4553</v>
      </c>
      <c r="V171" s="8" t="s">
        <v>335</v>
      </c>
      <c r="W171" s="8" t="s">
        <v>335</v>
      </c>
      <c r="X171" s="8">
        <v>15011</v>
      </c>
      <c r="Y171" s="8">
        <v>1214</v>
      </c>
      <c r="Z171" s="8">
        <v>26</v>
      </c>
      <c r="AA171" s="18">
        <f t="shared" si="2"/>
        <v>43419</v>
      </c>
    </row>
    <row r="172" spans="1:27" ht="15" x14ac:dyDescent="0.25">
      <c r="A172" s="6" t="s">
        <v>162</v>
      </c>
      <c r="B172" s="9" t="s">
        <v>335</v>
      </c>
      <c r="C172" s="9" t="s">
        <v>335</v>
      </c>
      <c r="D172" s="9" t="s">
        <v>335</v>
      </c>
      <c r="E172" s="9" t="s">
        <v>335</v>
      </c>
      <c r="F172" s="9" t="s">
        <v>335</v>
      </c>
      <c r="G172" s="9" t="s">
        <v>335</v>
      </c>
      <c r="H172" s="9" t="s">
        <v>335</v>
      </c>
      <c r="I172" s="9" t="s">
        <v>335</v>
      </c>
      <c r="J172" s="9" t="s">
        <v>335</v>
      </c>
      <c r="K172" s="9" t="s">
        <v>335</v>
      </c>
      <c r="L172" s="9" t="s">
        <v>335</v>
      </c>
      <c r="M172" s="9">
        <v>2532</v>
      </c>
      <c r="N172" s="9">
        <v>634</v>
      </c>
      <c r="O172" s="9">
        <v>127</v>
      </c>
      <c r="P172" s="9">
        <v>9539</v>
      </c>
      <c r="Q172" s="9">
        <v>2245</v>
      </c>
      <c r="R172" s="9" t="s">
        <v>335</v>
      </c>
      <c r="S172" s="9">
        <v>296</v>
      </c>
      <c r="T172" s="9">
        <v>1515</v>
      </c>
      <c r="U172" s="9">
        <v>335</v>
      </c>
      <c r="V172" s="9">
        <v>18096</v>
      </c>
      <c r="W172" s="9">
        <v>148</v>
      </c>
      <c r="X172" s="9">
        <v>842</v>
      </c>
      <c r="Y172" s="9">
        <v>326</v>
      </c>
      <c r="Z172" s="9">
        <v>288</v>
      </c>
      <c r="AA172" s="18">
        <f t="shared" si="2"/>
        <v>36923</v>
      </c>
    </row>
    <row r="173" spans="1:27" ht="15" x14ac:dyDescent="0.25">
      <c r="A173" s="6" t="s">
        <v>275</v>
      </c>
      <c r="B173" s="8" t="s">
        <v>335</v>
      </c>
      <c r="C173" s="8" t="s">
        <v>335</v>
      </c>
      <c r="D173" s="8" t="s">
        <v>335</v>
      </c>
      <c r="E173" s="8" t="s">
        <v>335</v>
      </c>
      <c r="F173" s="8" t="s">
        <v>335</v>
      </c>
      <c r="G173" s="8" t="s">
        <v>335</v>
      </c>
      <c r="H173" s="8" t="s">
        <v>335</v>
      </c>
      <c r="I173" s="8">
        <v>24764</v>
      </c>
      <c r="J173" s="8" t="s">
        <v>335</v>
      </c>
      <c r="K173" s="8" t="s">
        <v>335</v>
      </c>
      <c r="L173" s="8" t="s">
        <v>335</v>
      </c>
      <c r="M173" s="8">
        <v>4296</v>
      </c>
      <c r="N173" s="8" t="s">
        <v>335</v>
      </c>
      <c r="O173" s="8" t="s">
        <v>335</v>
      </c>
      <c r="P173" s="8">
        <v>300</v>
      </c>
      <c r="Q173" s="8">
        <v>420</v>
      </c>
      <c r="R173" s="8">
        <v>540</v>
      </c>
      <c r="S173" s="8">
        <v>1696</v>
      </c>
      <c r="T173" s="8">
        <v>225</v>
      </c>
      <c r="U173" s="8" t="s">
        <v>335</v>
      </c>
      <c r="V173" s="8">
        <v>90</v>
      </c>
      <c r="W173" s="8" t="s">
        <v>335</v>
      </c>
      <c r="X173" s="8" t="s">
        <v>335</v>
      </c>
      <c r="Y173" s="8" t="s">
        <v>335</v>
      </c>
      <c r="Z173" s="8" t="s">
        <v>335</v>
      </c>
      <c r="AA173" s="18">
        <f t="shared" si="2"/>
        <v>32331</v>
      </c>
    </row>
    <row r="174" spans="1:27" ht="15" x14ac:dyDescent="0.25">
      <c r="A174" s="6" t="s">
        <v>84</v>
      </c>
      <c r="B174" s="8" t="s">
        <v>335</v>
      </c>
      <c r="C174" s="8" t="s">
        <v>335</v>
      </c>
      <c r="D174" s="8" t="s">
        <v>335</v>
      </c>
      <c r="E174" s="8" t="s">
        <v>335</v>
      </c>
      <c r="F174" s="8" t="s">
        <v>335</v>
      </c>
      <c r="G174" s="8" t="s">
        <v>335</v>
      </c>
      <c r="H174" s="8" t="s">
        <v>335</v>
      </c>
      <c r="I174" s="8" t="s">
        <v>335</v>
      </c>
      <c r="J174" s="8" t="s">
        <v>335</v>
      </c>
      <c r="K174" s="8">
        <v>27130</v>
      </c>
      <c r="L174" s="8" t="s">
        <v>335</v>
      </c>
      <c r="M174" s="8" t="s">
        <v>335</v>
      </c>
      <c r="N174" s="8" t="s">
        <v>335</v>
      </c>
      <c r="O174" s="8">
        <v>224</v>
      </c>
      <c r="P174" s="8">
        <v>191</v>
      </c>
      <c r="Q174" s="8" t="s">
        <v>335</v>
      </c>
      <c r="R174" s="8">
        <v>140</v>
      </c>
      <c r="S174" s="8" t="s">
        <v>335</v>
      </c>
      <c r="T174" s="8" t="s">
        <v>335</v>
      </c>
      <c r="U174" s="8">
        <v>108</v>
      </c>
      <c r="V174" s="8" t="s">
        <v>335</v>
      </c>
      <c r="W174" s="8">
        <v>169</v>
      </c>
      <c r="X174" s="8">
        <v>70</v>
      </c>
      <c r="Y174" s="8">
        <v>4202</v>
      </c>
      <c r="Z174" s="8" t="s">
        <v>335</v>
      </c>
      <c r="AA174" s="18">
        <f t="shared" si="2"/>
        <v>32234</v>
      </c>
    </row>
    <row r="175" spans="1:27" ht="15" x14ac:dyDescent="0.25">
      <c r="A175" s="6" t="s">
        <v>106</v>
      </c>
      <c r="B175" s="9" t="s">
        <v>335</v>
      </c>
      <c r="C175" s="9" t="s">
        <v>335</v>
      </c>
      <c r="D175" s="9" t="s">
        <v>335</v>
      </c>
      <c r="E175" s="9" t="s">
        <v>335</v>
      </c>
      <c r="F175" s="9" t="s">
        <v>335</v>
      </c>
      <c r="G175" s="9" t="s">
        <v>335</v>
      </c>
      <c r="H175" s="9" t="s">
        <v>335</v>
      </c>
      <c r="I175" s="9" t="s">
        <v>335</v>
      </c>
      <c r="J175" s="9" t="s">
        <v>335</v>
      </c>
      <c r="K175" s="9" t="s">
        <v>335</v>
      </c>
      <c r="L175" s="9" t="s">
        <v>335</v>
      </c>
      <c r="M175" s="9" t="s">
        <v>335</v>
      </c>
      <c r="N175" s="9" t="s">
        <v>335</v>
      </c>
      <c r="O175" s="9" t="s">
        <v>335</v>
      </c>
      <c r="P175" s="9" t="s">
        <v>335</v>
      </c>
      <c r="Q175" s="9" t="s">
        <v>335</v>
      </c>
      <c r="R175" s="9" t="s">
        <v>335</v>
      </c>
      <c r="S175" s="9" t="s">
        <v>335</v>
      </c>
      <c r="T175" s="9" t="s">
        <v>335</v>
      </c>
      <c r="U175" s="9" t="s">
        <v>335</v>
      </c>
      <c r="V175" s="9">
        <v>64</v>
      </c>
      <c r="W175" s="9" t="s">
        <v>335</v>
      </c>
      <c r="X175" s="9">
        <v>1277</v>
      </c>
      <c r="Y175" s="9">
        <v>17854</v>
      </c>
      <c r="Z175" s="9">
        <v>12844</v>
      </c>
      <c r="AA175" s="18">
        <f t="shared" si="2"/>
        <v>32039</v>
      </c>
    </row>
    <row r="176" spans="1:27" ht="15" x14ac:dyDescent="0.25">
      <c r="A176" s="6" t="s">
        <v>150</v>
      </c>
      <c r="B176" s="9" t="s">
        <v>335</v>
      </c>
      <c r="C176" s="9" t="s">
        <v>335</v>
      </c>
      <c r="D176" s="9" t="s">
        <v>335</v>
      </c>
      <c r="E176" s="9" t="s">
        <v>335</v>
      </c>
      <c r="F176" s="9" t="s">
        <v>335</v>
      </c>
      <c r="G176" s="9" t="s">
        <v>335</v>
      </c>
      <c r="H176" s="9" t="s">
        <v>335</v>
      </c>
      <c r="I176" s="9" t="s">
        <v>335</v>
      </c>
      <c r="J176" s="9" t="s">
        <v>335</v>
      </c>
      <c r="K176" s="9" t="s">
        <v>335</v>
      </c>
      <c r="L176" s="9" t="s">
        <v>335</v>
      </c>
      <c r="M176" s="9" t="s">
        <v>335</v>
      </c>
      <c r="N176" s="9">
        <v>122</v>
      </c>
      <c r="O176" s="9" t="s">
        <v>335</v>
      </c>
      <c r="P176" s="9">
        <v>2399</v>
      </c>
      <c r="Q176" s="9">
        <v>2215</v>
      </c>
      <c r="R176" s="9">
        <v>1985</v>
      </c>
      <c r="S176" s="9">
        <v>4955</v>
      </c>
      <c r="T176" s="9">
        <v>3514</v>
      </c>
      <c r="U176" s="9">
        <v>435</v>
      </c>
      <c r="V176" s="9">
        <v>295</v>
      </c>
      <c r="W176" s="9" t="s">
        <v>335</v>
      </c>
      <c r="X176" s="9">
        <v>334</v>
      </c>
      <c r="Y176" s="9">
        <v>4279</v>
      </c>
      <c r="Z176" s="9">
        <v>9993</v>
      </c>
      <c r="AA176" s="18">
        <f t="shared" si="2"/>
        <v>30526</v>
      </c>
    </row>
    <row r="177" spans="1:27" ht="15" x14ac:dyDescent="0.25">
      <c r="A177" s="6" t="s">
        <v>243</v>
      </c>
      <c r="B177" s="8" t="s">
        <v>335</v>
      </c>
      <c r="C177" s="8" t="s">
        <v>335</v>
      </c>
      <c r="D177" s="8" t="s">
        <v>335</v>
      </c>
      <c r="E177" s="8" t="s">
        <v>335</v>
      </c>
      <c r="F177" s="8" t="s">
        <v>335</v>
      </c>
      <c r="G177" s="8" t="s">
        <v>335</v>
      </c>
      <c r="H177" s="8" t="s">
        <v>335</v>
      </c>
      <c r="I177" s="8" t="s">
        <v>335</v>
      </c>
      <c r="J177" s="8" t="s">
        <v>335</v>
      </c>
      <c r="K177" s="8" t="s">
        <v>335</v>
      </c>
      <c r="L177" s="8" t="s">
        <v>335</v>
      </c>
      <c r="M177" s="8" t="s">
        <v>335</v>
      </c>
      <c r="N177" s="8">
        <v>298</v>
      </c>
      <c r="O177" s="8">
        <v>23</v>
      </c>
      <c r="P177" s="8">
        <v>637</v>
      </c>
      <c r="Q177" s="8">
        <v>244</v>
      </c>
      <c r="R177" s="8">
        <v>247</v>
      </c>
      <c r="S177" s="8">
        <v>1181</v>
      </c>
      <c r="T177" s="8" t="s">
        <v>335</v>
      </c>
      <c r="U177" s="8">
        <v>4783</v>
      </c>
      <c r="V177" s="8" t="s">
        <v>335</v>
      </c>
      <c r="W177" s="8">
        <v>277</v>
      </c>
      <c r="X177" s="8">
        <v>941</v>
      </c>
      <c r="Y177" s="8">
        <v>10</v>
      </c>
      <c r="Z177" s="8">
        <v>21527</v>
      </c>
      <c r="AA177" s="18">
        <f t="shared" si="2"/>
        <v>30168</v>
      </c>
    </row>
    <row r="178" spans="1:27" ht="15" x14ac:dyDescent="0.25">
      <c r="A178" s="6" t="s">
        <v>231</v>
      </c>
      <c r="B178" s="8" t="s">
        <v>335</v>
      </c>
      <c r="C178" s="8" t="s">
        <v>335</v>
      </c>
      <c r="D178" s="8" t="s">
        <v>335</v>
      </c>
      <c r="E178" s="8" t="s">
        <v>335</v>
      </c>
      <c r="F178" s="8" t="s">
        <v>335</v>
      </c>
      <c r="G178" s="8" t="s">
        <v>335</v>
      </c>
      <c r="H178" s="8" t="s">
        <v>335</v>
      </c>
      <c r="I178" s="8" t="s">
        <v>335</v>
      </c>
      <c r="J178" s="8" t="s">
        <v>335</v>
      </c>
      <c r="K178" s="8" t="s">
        <v>335</v>
      </c>
      <c r="L178" s="8" t="s">
        <v>335</v>
      </c>
      <c r="M178" s="8" t="s">
        <v>335</v>
      </c>
      <c r="N178" s="8">
        <v>1717</v>
      </c>
      <c r="O178" s="8" t="s">
        <v>335</v>
      </c>
      <c r="P178" s="8" t="s">
        <v>335</v>
      </c>
      <c r="Q178" s="8">
        <v>70</v>
      </c>
      <c r="R178" s="8">
        <v>4576</v>
      </c>
      <c r="S178" s="8">
        <v>1494</v>
      </c>
      <c r="T178" s="8">
        <v>215</v>
      </c>
      <c r="U178" s="8">
        <v>14338</v>
      </c>
      <c r="V178" s="8">
        <v>573</v>
      </c>
      <c r="W178" s="8">
        <v>179</v>
      </c>
      <c r="X178" s="8">
        <v>1098</v>
      </c>
      <c r="Y178" s="8">
        <v>5173</v>
      </c>
      <c r="Z178" s="8">
        <v>97</v>
      </c>
      <c r="AA178" s="18">
        <f t="shared" si="2"/>
        <v>29530</v>
      </c>
    </row>
    <row r="179" spans="1:27" ht="15" x14ac:dyDescent="0.25">
      <c r="A179" s="6" t="s">
        <v>59</v>
      </c>
      <c r="B179" s="9" t="s">
        <v>335</v>
      </c>
      <c r="C179" s="9" t="s">
        <v>335</v>
      </c>
      <c r="D179" s="9" t="s">
        <v>335</v>
      </c>
      <c r="E179" s="9" t="s">
        <v>335</v>
      </c>
      <c r="F179" s="9" t="s">
        <v>335</v>
      </c>
      <c r="G179" s="9" t="s">
        <v>335</v>
      </c>
      <c r="H179" s="9" t="s">
        <v>335</v>
      </c>
      <c r="I179" s="9" t="s">
        <v>335</v>
      </c>
      <c r="J179" s="9" t="s">
        <v>335</v>
      </c>
      <c r="K179" s="9" t="s">
        <v>335</v>
      </c>
      <c r="L179" s="9" t="s">
        <v>335</v>
      </c>
      <c r="M179" s="9" t="s">
        <v>335</v>
      </c>
      <c r="N179" s="9">
        <v>750</v>
      </c>
      <c r="O179" s="9">
        <v>720</v>
      </c>
      <c r="P179" s="9">
        <v>150</v>
      </c>
      <c r="Q179" s="9">
        <v>240</v>
      </c>
      <c r="R179" s="9">
        <v>840</v>
      </c>
      <c r="S179" s="9" t="s">
        <v>335</v>
      </c>
      <c r="T179" s="9">
        <v>4153</v>
      </c>
      <c r="U179" s="9">
        <v>7660</v>
      </c>
      <c r="V179" s="9">
        <v>3195</v>
      </c>
      <c r="W179" s="9">
        <v>1455</v>
      </c>
      <c r="X179" s="9">
        <v>6816</v>
      </c>
      <c r="Y179" s="9">
        <v>1330</v>
      </c>
      <c r="Z179" s="9">
        <v>2164</v>
      </c>
      <c r="AA179" s="18">
        <f t="shared" si="2"/>
        <v>29473</v>
      </c>
    </row>
    <row r="180" spans="1:27" ht="15" x14ac:dyDescent="0.25">
      <c r="A180" s="6" t="s">
        <v>173</v>
      </c>
      <c r="B180" s="8">
        <v>1120</v>
      </c>
      <c r="C180" s="8" t="s">
        <v>335</v>
      </c>
      <c r="D180" s="8">
        <v>3445</v>
      </c>
      <c r="E180" s="8">
        <v>2236</v>
      </c>
      <c r="F180" s="8" t="s">
        <v>335</v>
      </c>
      <c r="G180" s="8" t="s">
        <v>335</v>
      </c>
      <c r="H180" s="8" t="s">
        <v>335</v>
      </c>
      <c r="I180" s="8" t="s">
        <v>335</v>
      </c>
      <c r="J180" s="8" t="s">
        <v>335</v>
      </c>
      <c r="K180" s="8" t="s">
        <v>335</v>
      </c>
      <c r="L180" s="8" t="s">
        <v>335</v>
      </c>
      <c r="M180" s="8">
        <v>1577</v>
      </c>
      <c r="N180" s="8" t="s">
        <v>335</v>
      </c>
      <c r="O180" s="8">
        <v>539</v>
      </c>
      <c r="P180" s="8">
        <v>1085</v>
      </c>
      <c r="Q180" s="8">
        <v>129</v>
      </c>
      <c r="R180" s="8">
        <v>4120</v>
      </c>
      <c r="S180" s="8">
        <v>305</v>
      </c>
      <c r="T180" s="8">
        <v>535</v>
      </c>
      <c r="U180" s="8">
        <v>899</v>
      </c>
      <c r="V180" s="8">
        <v>29</v>
      </c>
      <c r="W180" s="8">
        <v>2746</v>
      </c>
      <c r="X180" s="8">
        <v>7009</v>
      </c>
      <c r="Y180" s="8">
        <v>907</v>
      </c>
      <c r="Z180" s="8">
        <v>1433</v>
      </c>
      <c r="AA180" s="18">
        <f t="shared" si="2"/>
        <v>28114</v>
      </c>
    </row>
    <row r="181" spans="1:27" ht="15" x14ac:dyDescent="0.25">
      <c r="A181" s="6" t="s">
        <v>48</v>
      </c>
      <c r="B181" s="8" t="s">
        <v>335</v>
      </c>
      <c r="C181" s="8" t="s">
        <v>335</v>
      </c>
      <c r="D181" s="8" t="s">
        <v>335</v>
      </c>
      <c r="E181" s="8" t="s">
        <v>335</v>
      </c>
      <c r="F181" s="8" t="s">
        <v>335</v>
      </c>
      <c r="G181" s="8" t="s">
        <v>335</v>
      </c>
      <c r="H181" s="8" t="s">
        <v>335</v>
      </c>
      <c r="I181" s="8" t="s">
        <v>335</v>
      </c>
      <c r="J181" s="8" t="s">
        <v>335</v>
      </c>
      <c r="K181" s="8" t="s">
        <v>335</v>
      </c>
      <c r="L181" s="8" t="s">
        <v>335</v>
      </c>
      <c r="M181" s="8" t="s">
        <v>335</v>
      </c>
      <c r="N181" s="8" t="s">
        <v>335</v>
      </c>
      <c r="O181" s="8" t="s">
        <v>335</v>
      </c>
      <c r="P181" s="8" t="s">
        <v>335</v>
      </c>
      <c r="Q181" s="8" t="s">
        <v>335</v>
      </c>
      <c r="R181" s="8" t="s">
        <v>335</v>
      </c>
      <c r="S181" s="8">
        <v>1050</v>
      </c>
      <c r="T181" s="8">
        <v>14142</v>
      </c>
      <c r="U181" s="8">
        <v>8992</v>
      </c>
      <c r="V181" s="8">
        <v>1759</v>
      </c>
      <c r="W181" s="8" t="s">
        <v>335</v>
      </c>
      <c r="X181" s="8">
        <v>131</v>
      </c>
      <c r="Y181" s="8" t="s">
        <v>335</v>
      </c>
      <c r="Z181" s="8">
        <v>1042</v>
      </c>
      <c r="AA181" s="18">
        <f t="shared" si="2"/>
        <v>27116</v>
      </c>
    </row>
    <row r="182" spans="1:27" ht="15" x14ac:dyDescent="0.25">
      <c r="A182" s="6" t="s">
        <v>239</v>
      </c>
      <c r="B182" s="8" t="s">
        <v>335</v>
      </c>
      <c r="C182" s="8" t="s">
        <v>335</v>
      </c>
      <c r="D182" s="8" t="s">
        <v>335</v>
      </c>
      <c r="E182" s="8" t="s">
        <v>335</v>
      </c>
      <c r="F182" s="8" t="s">
        <v>335</v>
      </c>
      <c r="G182" s="8" t="s">
        <v>335</v>
      </c>
      <c r="H182" s="8" t="s">
        <v>335</v>
      </c>
      <c r="I182" s="8" t="s">
        <v>335</v>
      </c>
      <c r="J182" s="8" t="s">
        <v>335</v>
      </c>
      <c r="K182" s="8" t="s">
        <v>335</v>
      </c>
      <c r="L182" s="8" t="s">
        <v>335</v>
      </c>
      <c r="M182" s="8" t="s">
        <v>335</v>
      </c>
      <c r="N182" s="8">
        <v>140</v>
      </c>
      <c r="O182" s="8">
        <v>66</v>
      </c>
      <c r="P182" s="8">
        <v>268</v>
      </c>
      <c r="Q182" s="8">
        <v>37</v>
      </c>
      <c r="R182" s="8">
        <v>152</v>
      </c>
      <c r="S182" s="8">
        <v>367</v>
      </c>
      <c r="T182" s="8" t="s">
        <v>335</v>
      </c>
      <c r="U182" s="8">
        <v>208</v>
      </c>
      <c r="V182" s="8">
        <v>482</v>
      </c>
      <c r="W182" s="8">
        <v>742</v>
      </c>
      <c r="X182" s="8">
        <v>9252</v>
      </c>
      <c r="Y182" s="8">
        <v>4348</v>
      </c>
      <c r="Z182" s="8">
        <v>10966</v>
      </c>
      <c r="AA182" s="18">
        <f t="shared" si="2"/>
        <v>27028</v>
      </c>
    </row>
    <row r="183" spans="1:27" ht="15" x14ac:dyDescent="0.25">
      <c r="A183" s="6" t="s">
        <v>55</v>
      </c>
      <c r="B183" s="9" t="s">
        <v>335</v>
      </c>
      <c r="C183" s="9" t="s">
        <v>335</v>
      </c>
      <c r="D183" s="9" t="s">
        <v>335</v>
      </c>
      <c r="E183" s="9" t="s">
        <v>335</v>
      </c>
      <c r="F183" s="9" t="s">
        <v>335</v>
      </c>
      <c r="G183" s="9" t="s">
        <v>335</v>
      </c>
      <c r="H183" s="9">
        <v>1514</v>
      </c>
      <c r="I183" s="9" t="s">
        <v>335</v>
      </c>
      <c r="J183" s="9" t="s">
        <v>335</v>
      </c>
      <c r="K183" s="9" t="s">
        <v>335</v>
      </c>
      <c r="L183" s="9" t="s">
        <v>335</v>
      </c>
      <c r="M183" s="9" t="s">
        <v>335</v>
      </c>
      <c r="N183" s="9" t="s">
        <v>335</v>
      </c>
      <c r="O183" s="9" t="s">
        <v>335</v>
      </c>
      <c r="P183" s="9" t="s">
        <v>335</v>
      </c>
      <c r="Q183" s="9" t="s">
        <v>335</v>
      </c>
      <c r="R183" s="9" t="s">
        <v>335</v>
      </c>
      <c r="S183" s="9" t="s">
        <v>335</v>
      </c>
      <c r="T183" s="9">
        <v>22830</v>
      </c>
      <c r="U183" s="9" t="s">
        <v>335</v>
      </c>
      <c r="V183" s="9" t="s">
        <v>335</v>
      </c>
      <c r="W183" s="9">
        <v>702</v>
      </c>
      <c r="X183" s="9">
        <v>380</v>
      </c>
      <c r="Y183" s="9" t="s">
        <v>335</v>
      </c>
      <c r="Z183" s="9" t="s">
        <v>335</v>
      </c>
      <c r="AA183" s="18">
        <f t="shared" si="2"/>
        <v>25426</v>
      </c>
    </row>
    <row r="184" spans="1:27" ht="15" x14ac:dyDescent="0.25">
      <c r="A184" s="6" t="s">
        <v>203</v>
      </c>
      <c r="B184" s="8">
        <v>4896</v>
      </c>
      <c r="C184" s="8" t="s">
        <v>335</v>
      </c>
      <c r="D184" s="8" t="s">
        <v>335</v>
      </c>
      <c r="E184" s="8" t="s">
        <v>335</v>
      </c>
      <c r="F184" s="8" t="s">
        <v>335</v>
      </c>
      <c r="G184" s="8" t="s">
        <v>335</v>
      </c>
      <c r="H184" s="8" t="s">
        <v>335</v>
      </c>
      <c r="I184" s="8">
        <v>2904</v>
      </c>
      <c r="J184" s="8">
        <v>2927</v>
      </c>
      <c r="K184" s="8">
        <v>2030</v>
      </c>
      <c r="L184" s="8" t="s">
        <v>335</v>
      </c>
      <c r="M184" s="8" t="s">
        <v>335</v>
      </c>
      <c r="N184" s="8">
        <v>568</v>
      </c>
      <c r="O184" s="8" t="s">
        <v>335</v>
      </c>
      <c r="P184" s="8">
        <v>247</v>
      </c>
      <c r="Q184" s="8" t="s">
        <v>335</v>
      </c>
      <c r="R184" s="8">
        <v>1198</v>
      </c>
      <c r="S184" s="8">
        <v>2224</v>
      </c>
      <c r="T184" s="8">
        <v>108</v>
      </c>
      <c r="U184" s="8">
        <v>2600</v>
      </c>
      <c r="V184" s="8">
        <v>1086</v>
      </c>
      <c r="W184" s="8">
        <v>2455</v>
      </c>
      <c r="X184" s="8">
        <v>281</v>
      </c>
      <c r="Y184" s="8">
        <v>418</v>
      </c>
      <c r="Z184" s="8">
        <v>352</v>
      </c>
      <c r="AA184" s="18">
        <f t="shared" si="2"/>
        <v>24294</v>
      </c>
    </row>
    <row r="185" spans="1:27" ht="15" x14ac:dyDescent="0.25">
      <c r="A185" s="6" t="s">
        <v>43</v>
      </c>
      <c r="B185" s="9" t="s">
        <v>335</v>
      </c>
      <c r="C185" s="9">
        <v>1865</v>
      </c>
      <c r="D185" s="9" t="s">
        <v>335</v>
      </c>
      <c r="E185" s="9" t="s">
        <v>335</v>
      </c>
      <c r="F185" s="9" t="s">
        <v>335</v>
      </c>
      <c r="G185" s="9" t="s">
        <v>335</v>
      </c>
      <c r="H185" s="9" t="s">
        <v>335</v>
      </c>
      <c r="I185" s="9" t="s">
        <v>335</v>
      </c>
      <c r="J185" s="9" t="s">
        <v>335</v>
      </c>
      <c r="K185" s="9" t="s">
        <v>335</v>
      </c>
      <c r="L185" s="9" t="s">
        <v>335</v>
      </c>
      <c r="M185" s="9" t="s">
        <v>335</v>
      </c>
      <c r="N185" s="9">
        <v>293</v>
      </c>
      <c r="O185" s="9">
        <v>97</v>
      </c>
      <c r="P185" s="9" t="s">
        <v>335</v>
      </c>
      <c r="Q185" s="9">
        <v>59</v>
      </c>
      <c r="R185" s="9">
        <v>1300</v>
      </c>
      <c r="S185" s="9">
        <v>896</v>
      </c>
      <c r="T185" s="9">
        <v>4090</v>
      </c>
      <c r="U185" s="9">
        <v>1429</v>
      </c>
      <c r="V185" s="9">
        <v>2093</v>
      </c>
      <c r="W185" s="9">
        <v>1823</v>
      </c>
      <c r="X185" s="9">
        <v>6369</v>
      </c>
      <c r="Y185" s="9">
        <v>2510</v>
      </c>
      <c r="Z185" s="9">
        <v>1307</v>
      </c>
      <c r="AA185" s="18">
        <f t="shared" si="2"/>
        <v>24131</v>
      </c>
    </row>
    <row r="186" spans="1:27" ht="15" x14ac:dyDescent="0.25">
      <c r="A186" s="6" t="s">
        <v>190</v>
      </c>
      <c r="B186" s="9">
        <v>1210</v>
      </c>
      <c r="C186" s="9" t="s">
        <v>335</v>
      </c>
      <c r="D186" s="9" t="s">
        <v>335</v>
      </c>
      <c r="E186" s="9" t="s">
        <v>335</v>
      </c>
      <c r="F186" s="9" t="s">
        <v>335</v>
      </c>
      <c r="G186" s="9" t="s">
        <v>335</v>
      </c>
      <c r="H186" s="9" t="s">
        <v>335</v>
      </c>
      <c r="I186" s="9">
        <v>16666</v>
      </c>
      <c r="J186" s="9" t="s">
        <v>335</v>
      </c>
      <c r="K186" s="9" t="s">
        <v>335</v>
      </c>
      <c r="L186" s="9" t="s">
        <v>335</v>
      </c>
      <c r="M186" s="9" t="s">
        <v>335</v>
      </c>
      <c r="N186" s="9">
        <v>360</v>
      </c>
      <c r="O186" s="9" t="s">
        <v>335</v>
      </c>
      <c r="P186" s="9">
        <v>475</v>
      </c>
      <c r="Q186" s="9">
        <v>1131</v>
      </c>
      <c r="R186" s="9">
        <v>809</v>
      </c>
      <c r="S186" s="9">
        <v>313</v>
      </c>
      <c r="T186" s="9" t="s">
        <v>335</v>
      </c>
      <c r="U186" s="9" t="s">
        <v>335</v>
      </c>
      <c r="V186" s="9">
        <v>172</v>
      </c>
      <c r="W186" s="9" t="s">
        <v>335</v>
      </c>
      <c r="X186" s="9">
        <v>491</v>
      </c>
      <c r="Y186" s="9">
        <v>659</v>
      </c>
      <c r="Z186" s="9">
        <v>1259</v>
      </c>
      <c r="AA186" s="18">
        <f t="shared" si="2"/>
        <v>23545</v>
      </c>
    </row>
    <row r="187" spans="1:27" ht="15" x14ac:dyDescent="0.25">
      <c r="A187" s="6" t="s">
        <v>171</v>
      </c>
      <c r="B187" s="8" t="s">
        <v>335</v>
      </c>
      <c r="C187" s="8" t="s">
        <v>335</v>
      </c>
      <c r="D187" s="8" t="s">
        <v>335</v>
      </c>
      <c r="E187" s="8" t="s">
        <v>335</v>
      </c>
      <c r="F187" s="8" t="s">
        <v>335</v>
      </c>
      <c r="G187" s="8" t="s">
        <v>335</v>
      </c>
      <c r="H187" s="8" t="s">
        <v>335</v>
      </c>
      <c r="I187" s="8" t="s">
        <v>335</v>
      </c>
      <c r="J187" s="8" t="s">
        <v>335</v>
      </c>
      <c r="K187" s="8" t="s">
        <v>335</v>
      </c>
      <c r="L187" s="8" t="s">
        <v>335</v>
      </c>
      <c r="M187" s="8" t="s">
        <v>335</v>
      </c>
      <c r="N187" s="8" t="s">
        <v>335</v>
      </c>
      <c r="O187" s="8" t="s">
        <v>335</v>
      </c>
      <c r="P187" s="8">
        <v>1500</v>
      </c>
      <c r="Q187" s="8">
        <v>1550</v>
      </c>
      <c r="R187" s="8">
        <v>6040</v>
      </c>
      <c r="S187" s="8" t="s">
        <v>335</v>
      </c>
      <c r="T187" s="8">
        <v>9602</v>
      </c>
      <c r="U187" s="8">
        <v>382</v>
      </c>
      <c r="V187" s="8" t="s">
        <v>335</v>
      </c>
      <c r="W187" s="8" t="s">
        <v>335</v>
      </c>
      <c r="X187" s="8">
        <v>252</v>
      </c>
      <c r="Y187" s="8">
        <v>1152</v>
      </c>
      <c r="Z187" s="8">
        <v>875</v>
      </c>
      <c r="AA187" s="18">
        <f t="shared" si="2"/>
        <v>21353</v>
      </c>
    </row>
    <row r="188" spans="1:27" ht="15" x14ac:dyDescent="0.25">
      <c r="A188" s="6" t="s">
        <v>295</v>
      </c>
      <c r="B188" s="9" t="s">
        <v>335</v>
      </c>
      <c r="C188" s="9" t="s">
        <v>335</v>
      </c>
      <c r="D188" s="9" t="s">
        <v>335</v>
      </c>
      <c r="E188" s="9" t="s">
        <v>335</v>
      </c>
      <c r="F188" s="9" t="s">
        <v>335</v>
      </c>
      <c r="G188" s="9" t="s">
        <v>335</v>
      </c>
      <c r="H188" s="9" t="s">
        <v>335</v>
      </c>
      <c r="I188" s="9" t="s">
        <v>335</v>
      </c>
      <c r="J188" s="9" t="s">
        <v>335</v>
      </c>
      <c r="K188" s="9" t="s">
        <v>335</v>
      </c>
      <c r="L188" s="9" t="s">
        <v>335</v>
      </c>
      <c r="M188" s="9" t="s">
        <v>335</v>
      </c>
      <c r="N188" s="9" t="s">
        <v>335</v>
      </c>
      <c r="O188" s="9">
        <v>2693</v>
      </c>
      <c r="P188" s="9" t="s">
        <v>335</v>
      </c>
      <c r="Q188" s="9" t="s">
        <v>335</v>
      </c>
      <c r="R188" s="9">
        <v>17577</v>
      </c>
      <c r="S188" s="9" t="s">
        <v>335</v>
      </c>
      <c r="T188" s="9" t="s">
        <v>335</v>
      </c>
      <c r="U188" s="9" t="s">
        <v>335</v>
      </c>
      <c r="V188" s="9" t="s">
        <v>335</v>
      </c>
      <c r="W188" s="9" t="s">
        <v>335</v>
      </c>
      <c r="X188" s="9" t="s">
        <v>335</v>
      </c>
      <c r="Y188" s="9" t="s">
        <v>335</v>
      </c>
      <c r="Z188" s="9" t="s">
        <v>335</v>
      </c>
      <c r="AA188" s="18">
        <f t="shared" si="2"/>
        <v>20270</v>
      </c>
    </row>
    <row r="189" spans="1:27" ht="15" x14ac:dyDescent="0.25">
      <c r="A189" s="6" t="s">
        <v>232</v>
      </c>
      <c r="B189" s="9" t="s">
        <v>335</v>
      </c>
      <c r="C189" s="9" t="s">
        <v>335</v>
      </c>
      <c r="D189" s="9" t="s">
        <v>335</v>
      </c>
      <c r="E189" s="9" t="s">
        <v>335</v>
      </c>
      <c r="F189" s="9" t="s">
        <v>335</v>
      </c>
      <c r="G189" s="9" t="s">
        <v>335</v>
      </c>
      <c r="H189" s="9" t="s">
        <v>335</v>
      </c>
      <c r="I189" s="9" t="s">
        <v>335</v>
      </c>
      <c r="J189" s="9" t="s">
        <v>335</v>
      </c>
      <c r="K189" s="9">
        <v>491</v>
      </c>
      <c r="L189" s="9" t="s">
        <v>335</v>
      </c>
      <c r="M189" s="9" t="s">
        <v>335</v>
      </c>
      <c r="N189" s="9">
        <v>300</v>
      </c>
      <c r="O189" s="9" t="s">
        <v>335</v>
      </c>
      <c r="P189" s="9" t="s">
        <v>335</v>
      </c>
      <c r="Q189" s="9" t="s">
        <v>335</v>
      </c>
      <c r="R189" s="9">
        <v>132</v>
      </c>
      <c r="S189" s="9" t="s">
        <v>335</v>
      </c>
      <c r="T189" s="9" t="s">
        <v>335</v>
      </c>
      <c r="U189" s="9" t="s">
        <v>335</v>
      </c>
      <c r="V189" s="9">
        <v>481</v>
      </c>
      <c r="W189" s="9">
        <v>2150</v>
      </c>
      <c r="X189" s="9" t="s">
        <v>335</v>
      </c>
      <c r="Y189" s="9">
        <v>8100</v>
      </c>
      <c r="Z189" s="9">
        <v>5955</v>
      </c>
      <c r="AA189" s="18">
        <f t="shared" si="2"/>
        <v>17609</v>
      </c>
    </row>
    <row r="190" spans="1:27" ht="15" x14ac:dyDescent="0.25">
      <c r="A190" s="6" t="s">
        <v>197</v>
      </c>
      <c r="B190" s="8" t="s">
        <v>335</v>
      </c>
      <c r="C190" s="8" t="s">
        <v>335</v>
      </c>
      <c r="D190" s="8" t="s">
        <v>335</v>
      </c>
      <c r="E190" s="8" t="s">
        <v>335</v>
      </c>
      <c r="F190" s="8" t="s">
        <v>335</v>
      </c>
      <c r="G190" s="8" t="s">
        <v>335</v>
      </c>
      <c r="H190" s="8" t="s">
        <v>335</v>
      </c>
      <c r="I190" s="8" t="s">
        <v>335</v>
      </c>
      <c r="J190" s="8" t="s">
        <v>335</v>
      </c>
      <c r="K190" s="8" t="s">
        <v>335</v>
      </c>
      <c r="L190" s="8" t="s">
        <v>335</v>
      </c>
      <c r="M190" s="8" t="s">
        <v>335</v>
      </c>
      <c r="N190" s="8" t="s">
        <v>335</v>
      </c>
      <c r="O190" s="8" t="s">
        <v>335</v>
      </c>
      <c r="P190" s="8" t="s">
        <v>335</v>
      </c>
      <c r="Q190" s="8" t="s">
        <v>335</v>
      </c>
      <c r="R190" s="8" t="s">
        <v>335</v>
      </c>
      <c r="S190" s="8" t="s">
        <v>335</v>
      </c>
      <c r="T190" s="8">
        <v>1422</v>
      </c>
      <c r="U190" s="8" t="s">
        <v>335</v>
      </c>
      <c r="V190" s="8">
        <v>3756</v>
      </c>
      <c r="W190" s="8">
        <v>1737</v>
      </c>
      <c r="X190" s="8">
        <v>8558</v>
      </c>
      <c r="Y190" s="8">
        <v>690</v>
      </c>
      <c r="Z190" s="8" t="s">
        <v>335</v>
      </c>
      <c r="AA190" s="18">
        <f t="shared" si="2"/>
        <v>16163</v>
      </c>
    </row>
    <row r="191" spans="1:27" ht="15" x14ac:dyDescent="0.25">
      <c r="A191" s="6" t="s">
        <v>76</v>
      </c>
      <c r="B191" s="8" t="s">
        <v>335</v>
      </c>
      <c r="C191" s="8" t="s">
        <v>335</v>
      </c>
      <c r="D191" s="8" t="s">
        <v>335</v>
      </c>
      <c r="E191" s="8" t="s">
        <v>335</v>
      </c>
      <c r="F191" s="8" t="s">
        <v>335</v>
      </c>
      <c r="G191" s="8" t="s">
        <v>335</v>
      </c>
      <c r="H191" s="8" t="s">
        <v>335</v>
      </c>
      <c r="I191" s="8" t="s">
        <v>335</v>
      </c>
      <c r="J191" s="8" t="s">
        <v>335</v>
      </c>
      <c r="K191" s="8" t="s">
        <v>335</v>
      </c>
      <c r="L191" s="8" t="s">
        <v>335</v>
      </c>
      <c r="M191" s="8" t="s">
        <v>335</v>
      </c>
      <c r="N191" s="8" t="s">
        <v>335</v>
      </c>
      <c r="O191" s="8" t="s">
        <v>335</v>
      </c>
      <c r="P191" s="8">
        <v>823</v>
      </c>
      <c r="Q191" s="8">
        <v>7890</v>
      </c>
      <c r="R191" s="8">
        <v>209</v>
      </c>
      <c r="S191" s="8">
        <v>361</v>
      </c>
      <c r="T191" s="8">
        <v>902</v>
      </c>
      <c r="U191" s="8">
        <v>151</v>
      </c>
      <c r="V191" s="8">
        <v>1742</v>
      </c>
      <c r="W191" s="8">
        <v>355</v>
      </c>
      <c r="X191" s="8" t="s">
        <v>335</v>
      </c>
      <c r="Y191" s="8">
        <v>231</v>
      </c>
      <c r="Z191" s="8">
        <v>3412</v>
      </c>
      <c r="AA191" s="18">
        <f t="shared" si="2"/>
        <v>16076</v>
      </c>
    </row>
    <row r="192" spans="1:27" ht="15" x14ac:dyDescent="0.25">
      <c r="A192" s="6" t="s">
        <v>30</v>
      </c>
      <c r="B192" s="8" t="s">
        <v>335</v>
      </c>
      <c r="C192" s="8">
        <v>1301</v>
      </c>
      <c r="D192" s="8">
        <v>5723</v>
      </c>
      <c r="E192" s="8">
        <v>1369</v>
      </c>
      <c r="F192" s="8" t="s">
        <v>335</v>
      </c>
      <c r="G192" s="8">
        <v>2511</v>
      </c>
      <c r="H192" s="8">
        <v>1877</v>
      </c>
      <c r="I192" s="8" t="s">
        <v>335</v>
      </c>
      <c r="J192" s="8" t="s">
        <v>335</v>
      </c>
      <c r="K192" s="8" t="s">
        <v>335</v>
      </c>
      <c r="L192" s="8" t="s">
        <v>335</v>
      </c>
      <c r="M192" s="8" t="s">
        <v>335</v>
      </c>
      <c r="N192" s="8">
        <v>770</v>
      </c>
      <c r="O192" s="8">
        <v>2250</v>
      </c>
      <c r="P192" s="8" t="s">
        <v>335</v>
      </c>
      <c r="Q192" s="8" t="s">
        <v>335</v>
      </c>
      <c r="R192" s="8" t="s">
        <v>335</v>
      </c>
      <c r="S192" s="8" t="s">
        <v>335</v>
      </c>
      <c r="T192" s="8" t="s">
        <v>335</v>
      </c>
      <c r="U192" s="8" t="s">
        <v>335</v>
      </c>
      <c r="V192" s="8" t="s">
        <v>335</v>
      </c>
      <c r="W192" s="8" t="s">
        <v>335</v>
      </c>
      <c r="X192" s="8" t="s">
        <v>335</v>
      </c>
      <c r="Y192" s="8" t="s">
        <v>335</v>
      </c>
      <c r="Z192" s="8" t="s">
        <v>335</v>
      </c>
      <c r="AA192" s="18">
        <f t="shared" si="2"/>
        <v>15801</v>
      </c>
    </row>
    <row r="193" spans="1:27" ht="15" x14ac:dyDescent="0.25">
      <c r="A193" s="6" t="s">
        <v>166</v>
      </c>
      <c r="B193" s="9" t="s">
        <v>335</v>
      </c>
      <c r="C193" s="9" t="s">
        <v>335</v>
      </c>
      <c r="D193" s="9" t="s">
        <v>335</v>
      </c>
      <c r="E193" s="9" t="s">
        <v>335</v>
      </c>
      <c r="F193" s="9" t="s">
        <v>335</v>
      </c>
      <c r="G193" s="9">
        <v>5995</v>
      </c>
      <c r="H193" s="9" t="s">
        <v>335</v>
      </c>
      <c r="I193" s="9" t="s">
        <v>335</v>
      </c>
      <c r="J193" s="9" t="s">
        <v>335</v>
      </c>
      <c r="K193" s="9" t="s">
        <v>335</v>
      </c>
      <c r="L193" s="9" t="s">
        <v>335</v>
      </c>
      <c r="M193" s="9">
        <v>2000</v>
      </c>
      <c r="N193" s="9" t="s">
        <v>335</v>
      </c>
      <c r="O193" s="9">
        <v>3168</v>
      </c>
      <c r="P193" s="9">
        <v>189</v>
      </c>
      <c r="Q193" s="9" t="s">
        <v>335</v>
      </c>
      <c r="R193" s="9">
        <v>485</v>
      </c>
      <c r="S193" s="9">
        <v>77</v>
      </c>
      <c r="T193" s="9">
        <v>416</v>
      </c>
      <c r="U193" s="9">
        <v>584</v>
      </c>
      <c r="V193" s="9">
        <v>654</v>
      </c>
      <c r="W193" s="9" t="s">
        <v>335</v>
      </c>
      <c r="X193" s="9">
        <v>231</v>
      </c>
      <c r="Y193" s="9">
        <v>238</v>
      </c>
      <c r="Z193" s="9">
        <v>932</v>
      </c>
      <c r="AA193" s="18">
        <f t="shared" si="2"/>
        <v>14969</v>
      </c>
    </row>
    <row r="194" spans="1:27" ht="15" x14ac:dyDescent="0.25">
      <c r="A194" s="6" t="s">
        <v>252</v>
      </c>
      <c r="B194" s="9" t="s">
        <v>335</v>
      </c>
      <c r="C194" s="9" t="s">
        <v>335</v>
      </c>
      <c r="D194" s="9" t="s">
        <v>335</v>
      </c>
      <c r="E194" s="9" t="s">
        <v>335</v>
      </c>
      <c r="F194" s="9" t="s">
        <v>335</v>
      </c>
      <c r="G194" s="9" t="s">
        <v>335</v>
      </c>
      <c r="H194" s="9" t="s">
        <v>335</v>
      </c>
      <c r="I194" s="9" t="s">
        <v>335</v>
      </c>
      <c r="J194" s="9" t="s">
        <v>335</v>
      </c>
      <c r="K194" s="9" t="s">
        <v>335</v>
      </c>
      <c r="L194" s="9">
        <v>13123</v>
      </c>
      <c r="M194" s="9" t="s">
        <v>335</v>
      </c>
      <c r="N194" s="9" t="s">
        <v>335</v>
      </c>
      <c r="O194" s="9" t="s">
        <v>335</v>
      </c>
      <c r="P194" s="9">
        <v>59</v>
      </c>
      <c r="Q194" s="9" t="s">
        <v>335</v>
      </c>
      <c r="R194" s="9" t="s">
        <v>335</v>
      </c>
      <c r="S194" s="9" t="s">
        <v>335</v>
      </c>
      <c r="T194" s="9" t="s">
        <v>335</v>
      </c>
      <c r="U194" s="9" t="s">
        <v>335</v>
      </c>
      <c r="V194" s="9" t="s">
        <v>335</v>
      </c>
      <c r="W194" s="9">
        <v>372</v>
      </c>
      <c r="X194" s="9">
        <v>336</v>
      </c>
      <c r="Y194" s="9" t="s">
        <v>335</v>
      </c>
      <c r="Z194" s="9" t="s">
        <v>335</v>
      </c>
      <c r="AA194" s="18">
        <f t="shared" si="2"/>
        <v>13890</v>
      </c>
    </row>
    <row r="195" spans="1:27" ht="15" x14ac:dyDescent="0.25">
      <c r="A195" s="6" t="s">
        <v>118</v>
      </c>
      <c r="B195" s="9" t="s">
        <v>335</v>
      </c>
      <c r="C195" s="9">
        <v>875</v>
      </c>
      <c r="D195" s="9" t="s">
        <v>335</v>
      </c>
      <c r="E195" s="9" t="s">
        <v>335</v>
      </c>
      <c r="F195" s="9" t="s">
        <v>335</v>
      </c>
      <c r="G195" s="9" t="s">
        <v>335</v>
      </c>
      <c r="H195" s="9" t="s">
        <v>335</v>
      </c>
      <c r="I195" s="9" t="s">
        <v>335</v>
      </c>
      <c r="J195" s="9" t="s">
        <v>335</v>
      </c>
      <c r="K195" s="9" t="s">
        <v>335</v>
      </c>
      <c r="L195" s="9" t="s">
        <v>335</v>
      </c>
      <c r="M195" s="9" t="s">
        <v>335</v>
      </c>
      <c r="N195" s="9" t="s">
        <v>335</v>
      </c>
      <c r="O195" s="9">
        <v>7234</v>
      </c>
      <c r="P195" s="9" t="s">
        <v>335</v>
      </c>
      <c r="Q195" s="9">
        <v>296</v>
      </c>
      <c r="R195" s="9">
        <v>213</v>
      </c>
      <c r="S195" s="9" t="s">
        <v>335</v>
      </c>
      <c r="T195" s="9">
        <v>402</v>
      </c>
      <c r="U195" s="9">
        <v>354</v>
      </c>
      <c r="V195" s="9">
        <v>594</v>
      </c>
      <c r="W195" s="9">
        <v>203</v>
      </c>
      <c r="X195" s="9">
        <v>2694</v>
      </c>
      <c r="Y195" s="9">
        <v>500</v>
      </c>
      <c r="Z195" s="9" t="s">
        <v>335</v>
      </c>
      <c r="AA195" s="18">
        <f t="shared" ref="AA195:AA258" si="3">SUM(B195:Z195)</f>
        <v>13365</v>
      </c>
    </row>
    <row r="196" spans="1:27" ht="15" x14ac:dyDescent="0.25">
      <c r="A196" s="6" t="s">
        <v>159</v>
      </c>
      <c r="B196" s="8" t="s">
        <v>335</v>
      </c>
      <c r="C196" s="8" t="s">
        <v>335</v>
      </c>
      <c r="D196" s="8" t="s">
        <v>335</v>
      </c>
      <c r="E196" s="8" t="s">
        <v>335</v>
      </c>
      <c r="F196" s="8" t="s">
        <v>335</v>
      </c>
      <c r="G196" s="8" t="s">
        <v>335</v>
      </c>
      <c r="H196" s="8" t="s">
        <v>335</v>
      </c>
      <c r="I196" s="8" t="s">
        <v>335</v>
      </c>
      <c r="J196" s="8" t="s">
        <v>335</v>
      </c>
      <c r="K196" s="8" t="s">
        <v>335</v>
      </c>
      <c r="L196" s="8" t="s">
        <v>335</v>
      </c>
      <c r="M196" s="8" t="s">
        <v>335</v>
      </c>
      <c r="N196" s="8">
        <v>262</v>
      </c>
      <c r="O196" s="8">
        <v>846</v>
      </c>
      <c r="P196" s="8" t="s">
        <v>335</v>
      </c>
      <c r="Q196" s="8">
        <v>205</v>
      </c>
      <c r="R196" s="8" t="s">
        <v>335</v>
      </c>
      <c r="S196" s="8">
        <v>878</v>
      </c>
      <c r="T196" s="8">
        <v>50</v>
      </c>
      <c r="U196" s="8">
        <v>661</v>
      </c>
      <c r="V196" s="8">
        <v>1108</v>
      </c>
      <c r="W196" s="8">
        <v>4332</v>
      </c>
      <c r="X196" s="8">
        <v>3512</v>
      </c>
      <c r="Y196" s="8" t="s">
        <v>335</v>
      </c>
      <c r="Z196" s="8">
        <v>1397</v>
      </c>
      <c r="AA196" s="18">
        <f t="shared" si="3"/>
        <v>13251</v>
      </c>
    </row>
    <row r="197" spans="1:27" ht="15" x14ac:dyDescent="0.25">
      <c r="A197" s="6" t="s">
        <v>210</v>
      </c>
      <c r="B197" s="9" t="s">
        <v>335</v>
      </c>
      <c r="C197" s="9" t="s">
        <v>335</v>
      </c>
      <c r="D197" s="9" t="s">
        <v>335</v>
      </c>
      <c r="E197" s="9" t="s">
        <v>335</v>
      </c>
      <c r="F197" s="9" t="s">
        <v>335</v>
      </c>
      <c r="G197" s="9" t="s">
        <v>335</v>
      </c>
      <c r="H197" s="9">
        <v>2406</v>
      </c>
      <c r="I197" s="9" t="s">
        <v>335</v>
      </c>
      <c r="J197" s="9" t="s">
        <v>335</v>
      </c>
      <c r="K197" s="9" t="s">
        <v>335</v>
      </c>
      <c r="L197" s="9" t="s">
        <v>335</v>
      </c>
      <c r="M197" s="9" t="s">
        <v>335</v>
      </c>
      <c r="N197" s="9">
        <v>87</v>
      </c>
      <c r="O197" s="9" t="s">
        <v>335</v>
      </c>
      <c r="P197" s="9" t="s">
        <v>335</v>
      </c>
      <c r="Q197" s="9">
        <v>3624</v>
      </c>
      <c r="R197" s="9">
        <v>1724</v>
      </c>
      <c r="S197" s="9">
        <v>78</v>
      </c>
      <c r="T197" s="9">
        <v>749</v>
      </c>
      <c r="U197" s="9" t="s">
        <v>335</v>
      </c>
      <c r="V197" s="9" t="s">
        <v>335</v>
      </c>
      <c r="W197" s="9">
        <v>1225</v>
      </c>
      <c r="X197" s="9" t="s">
        <v>335</v>
      </c>
      <c r="Y197" s="9" t="s">
        <v>335</v>
      </c>
      <c r="Z197" s="9">
        <v>3005</v>
      </c>
      <c r="AA197" s="18">
        <f t="shared" si="3"/>
        <v>12898</v>
      </c>
    </row>
    <row r="198" spans="1:27" ht="15" x14ac:dyDescent="0.25">
      <c r="A198" s="6" t="s">
        <v>126</v>
      </c>
      <c r="B198" s="9" t="s">
        <v>335</v>
      </c>
      <c r="C198" s="9" t="s">
        <v>335</v>
      </c>
      <c r="D198" s="9" t="s">
        <v>335</v>
      </c>
      <c r="E198" s="9">
        <v>4770</v>
      </c>
      <c r="F198" s="9" t="s">
        <v>335</v>
      </c>
      <c r="G198" s="9" t="s">
        <v>335</v>
      </c>
      <c r="H198" s="9" t="s">
        <v>335</v>
      </c>
      <c r="I198" s="9" t="s">
        <v>335</v>
      </c>
      <c r="J198" s="9" t="s">
        <v>335</v>
      </c>
      <c r="K198" s="9" t="s">
        <v>335</v>
      </c>
      <c r="L198" s="9" t="s">
        <v>335</v>
      </c>
      <c r="M198" s="9" t="s">
        <v>335</v>
      </c>
      <c r="N198" s="9" t="s">
        <v>335</v>
      </c>
      <c r="O198" s="9" t="s">
        <v>335</v>
      </c>
      <c r="P198" s="9" t="s">
        <v>335</v>
      </c>
      <c r="Q198" s="9" t="s">
        <v>335</v>
      </c>
      <c r="R198" s="9" t="s">
        <v>335</v>
      </c>
      <c r="S198" s="9">
        <v>431</v>
      </c>
      <c r="T198" s="9">
        <v>962</v>
      </c>
      <c r="U198" s="9" t="s">
        <v>335</v>
      </c>
      <c r="V198" s="9">
        <v>1343</v>
      </c>
      <c r="W198" s="9">
        <v>250</v>
      </c>
      <c r="X198" s="9">
        <v>674</v>
      </c>
      <c r="Y198" s="9" t="s">
        <v>335</v>
      </c>
      <c r="Z198" s="9">
        <v>4317</v>
      </c>
      <c r="AA198" s="18">
        <f t="shared" si="3"/>
        <v>12747</v>
      </c>
    </row>
    <row r="199" spans="1:27" ht="15" x14ac:dyDescent="0.25">
      <c r="A199" s="6" t="s">
        <v>250</v>
      </c>
      <c r="B199" s="9" t="s">
        <v>335</v>
      </c>
      <c r="C199" s="9" t="s">
        <v>335</v>
      </c>
      <c r="D199" s="9">
        <v>2687</v>
      </c>
      <c r="E199" s="9" t="s">
        <v>335</v>
      </c>
      <c r="F199" s="9" t="s">
        <v>335</v>
      </c>
      <c r="G199" s="9" t="s">
        <v>335</v>
      </c>
      <c r="H199" s="9" t="s">
        <v>335</v>
      </c>
      <c r="I199" s="9" t="s">
        <v>335</v>
      </c>
      <c r="J199" s="9" t="s">
        <v>335</v>
      </c>
      <c r="K199" s="9" t="s">
        <v>335</v>
      </c>
      <c r="L199" s="9" t="s">
        <v>335</v>
      </c>
      <c r="M199" s="9" t="s">
        <v>335</v>
      </c>
      <c r="N199" s="9">
        <v>22</v>
      </c>
      <c r="O199" s="9">
        <v>12</v>
      </c>
      <c r="P199" s="9">
        <v>312</v>
      </c>
      <c r="Q199" s="9" t="s">
        <v>335</v>
      </c>
      <c r="R199" s="9" t="s">
        <v>335</v>
      </c>
      <c r="S199" s="9" t="s">
        <v>335</v>
      </c>
      <c r="T199" s="9" t="s">
        <v>335</v>
      </c>
      <c r="U199" s="9" t="s">
        <v>335</v>
      </c>
      <c r="V199" s="9" t="s">
        <v>335</v>
      </c>
      <c r="W199" s="9">
        <v>187</v>
      </c>
      <c r="X199" s="9">
        <v>33</v>
      </c>
      <c r="Y199" s="9">
        <v>9181</v>
      </c>
      <c r="Z199" s="9" t="s">
        <v>335</v>
      </c>
      <c r="AA199" s="18">
        <f t="shared" si="3"/>
        <v>12434</v>
      </c>
    </row>
    <row r="200" spans="1:27" ht="15" x14ac:dyDescent="0.25">
      <c r="A200" s="6" t="s">
        <v>224</v>
      </c>
      <c r="B200" s="9" t="s">
        <v>335</v>
      </c>
      <c r="C200" s="9" t="s">
        <v>335</v>
      </c>
      <c r="D200" s="9" t="s">
        <v>335</v>
      </c>
      <c r="E200" s="9" t="s">
        <v>335</v>
      </c>
      <c r="F200" s="9" t="s">
        <v>335</v>
      </c>
      <c r="G200" s="9" t="s">
        <v>335</v>
      </c>
      <c r="H200" s="9" t="s">
        <v>335</v>
      </c>
      <c r="I200" s="9" t="s">
        <v>335</v>
      </c>
      <c r="J200" s="9" t="s">
        <v>335</v>
      </c>
      <c r="K200" s="9" t="s">
        <v>335</v>
      </c>
      <c r="L200" s="9" t="s">
        <v>335</v>
      </c>
      <c r="M200" s="9" t="s">
        <v>335</v>
      </c>
      <c r="N200" s="9" t="s">
        <v>335</v>
      </c>
      <c r="O200" s="9" t="s">
        <v>335</v>
      </c>
      <c r="P200" s="9" t="s">
        <v>335</v>
      </c>
      <c r="Q200" s="9" t="s">
        <v>335</v>
      </c>
      <c r="R200" s="9" t="s">
        <v>335</v>
      </c>
      <c r="S200" s="9" t="s">
        <v>335</v>
      </c>
      <c r="T200" s="9" t="s">
        <v>335</v>
      </c>
      <c r="U200" s="9">
        <v>12415</v>
      </c>
      <c r="V200" s="9" t="s">
        <v>335</v>
      </c>
      <c r="W200" s="9" t="s">
        <v>335</v>
      </c>
      <c r="X200" s="9" t="s">
        <v>335</v>
      </c>
      <c r="Y200" s="9" t="s">
        <v>335</v>
      </c>
      <c r="Z200" s="9" t="s">
        <v>335</v>
      </c>
      <c r="AA200" s="18">
        <f t="shared" si="3"/>
        <v>12415</v>
      </c>
    </row>
    <row r="201" spans="1:27" ht="15" x14ac:dyDescent="0.25">
      <c r="A201" s="6" t="s">
        <v>256</v>
      </c>
      <c r="B201" s="9" t="s">
        <v>335</v>
      </c>
      <c r="C201" s="9" t="s">
        <v>335</v>
      </c>
      <c r="D201" s="9" t="s">
        <v>335</v>
      </c>
      <c r="E201" s="9" t="s">
        <v>335</v>
      </c>
      <c r="F201" s="9" t="s">
        <v>335</v>
      </c>
      <c r="G201" s="9" t="s">
        <v>335</v>
      </c>
      <c r="H201" s="9" t="s">
        <v>335</v>
      </c>
      <c r="I201" s="9">
        <v>9882</v>
      </c>
      <c r="J201" s="9" t="s">
        <v>335</v>
      </c>
      <c r="K201" s="9" t="s">
        <v>335</v>
      </c>
      <c r="L201" s="9" t="s">
        <v>335</v>
      </c>
      <c r="M201" s="9" t="s">
        <v>335</v>
      </c>
      <c r="N201" s="9" t="s">
        <v>335</v>
      </c>
      <c r="O201" s="9" t="s">
        <v>335</v>
      </c>
      <c r="P201" s="9" t="s">
        <v>335</v>
      </c>
      <c r="Q201" s="9" t="s">
        <v>335</v>
      </c>
      <c r="R201" s="9" t="s">
        <v>335</v>
      </c>
      <c r="S201" s="9" t="s">
        <v>335</v>
      </c>
      <c r="T201" s="9">
        <v>60</v>
      </c>
      <c r="U201" s="9" t="s">
        <v>335</v>
      </c>
      <c r="V201" s="9" t="s">
        <v>335</v>
      </c>
      <c r="W201" s="9" t="s">
        <v>335</v>
      </c>
      <c r="X201" s="9">
        <v>80</v>
      </c>
      <c r="Y201" s="9">
        <v>388</v>
      </c>
      <c r="Z201" s="9">
        <v>1052</v>
      </c>
      <c r="AA201" s="18">
        <f t="shared" si="3"/>
        <v>11462</v>
      </c>
    </row>
    <row r="202" spans="1:27" ht="15" x14ac:dyDescent="0.25">
      <c r="A202" s="6" t="s">
        <v>235</v>
      </c>
      <c r="B202" s="8" t="s">
        <v>335</v>
      </c>
      <c r="C202" s="8" t="s">
        <v>335</v>
      </c>
      <c r="D202" s="8" t="s">
        <v>335</v>
      </c>
      <c r="E202" s="8" t="s">
        <v>335</v>
      </c>
      <c r="F202" s="8" t="s">
        <v>335</v>
      </c>
      <c r="G202" s="8" t="s">
        <v>335</v>
      </c>
      <c r="H202" s="8" t="s">
        <v>335</v>
      </c>
      <c r="I202" s="8" t="s">
        <v>335</v>
      </c>
      <c r="J202" s="8" t="s">
        <v>335</v>
      </c>
      <c r="K202" s="8" t="s">
        <v>335</v>
      </c>
      <c r="L202" s="8" t="s">
        <v>335</v>
      </c>
      <c r="M202" s="8" t="s">
        <v>335</v>
      </c>
      <c r="N202" s="8" t="s">
        <v>335</v>
      </c>
      <c r="O202" s="8" t="s">
        <v>335</v>
      </c>
      <c r="P202" s="8" t="s">
        <v>335</v>
      </c>
      <c r="Q202" s="8" t="s">
        <v>335</v>
      </c>
      <c r="R202" s="8" t="s">
        <v>335</v>
      </c>
      <c r="S202" s="8" t="s">
        <v>335</v>
      </c>
      <c r="T202" s="8">
        <v>8979</v>
      </c>
      <c r="U202" s="8" t="s">
        <v>335</v>
      </c>
      <c r="V202" s="8">
        <v>1237</v>
      </c>
      <c r="W202" s="8">
        <v>674</v>
      </c>
      <c r="X202" s="8">
        <v>289</v>
      </c>
      <c r="Y202" s="8" t="s">
        <v>335</v>
      </c>
      <c r="Z202" s="8">
        <v>111</v>
      </c>
      <c r="AA202" s="18">
        <f t="shared" si="3"/>
        <v>11290</v>
      </c>
    </row>
    <row r="203" spans="1:27" ht="15" x14ac:dyDescent="0.25">
      <c r="A203" s="6" t="s">
        <v>120</v>
      </c>
      <c r="B203" s="9" t="s">
        <v>335</v>
      </c>
      <c r="C203" s="9" t="s">
        <v>335</v>
      </c>
      <c r="D203" s="9" t="s">
        <v>335</v>
      </c>
      <c r="E203" s="9" t="s">
        <v>335</v>
      </c>
      <c r="F203" s="9" t="s">
        <v>335</v>
      </c>
      <c r="G203" s="9" t="s">
        <v>335</v>
      </c>
      <c r="H203" s="9" t="s">
        <v>335</v>
      </c>
      <c r="I203" s="9" t="s">
        <v>335</v>
      </c>
      <c r="J203" s="9" t="s">
        <v>335</v>
      </c>
      <c r="K203" s="9" t="s">
        <v>335</v>
      </c>
      <c r="L203" s="9" t="s">
        <v>335</v>
      </c>
      <c r="M203" s="9" t="s">
        <v>335</v>
      </c>
      <c r="N203" s="9">
        <v>300</v>
      </c>
      <c r="O203" s="9" t="s">
        <v>335</v>
      </c>
      <c r="P203" s="9">
        <v>186</v>
      </c>
      <c r="Q203" s="9">
        <v>2705</v>
      </c>
      <c r="R203" s="9">
        <v>310</v>
      </c>
      <c r="S203" s="9" t="s">
        <v>335</v>
      </c>
      <c r="T203" s="9">
        <v>3380</v>
      </c>
      <c r="U203" s="9">
        <v>1557</v>
      </c>
      <c r="V203" s="9">
        <v>158</v>
      </c>
      <c r="W203" s="9" t="s">
        <v>335</v>
      </c>
      <c r="X203" s="9">
        <v>350</v>
      </c>
      <c r="Y203" s="9" t="s">
        <v>335</v>
      </c>
      <c r="Z203" s="9">
        <v>2191</v>
      </c>
      <c r="AA203" s="18">
        <f t="shared" si="3"/>
        <v>11137</v>
      </c>
    </row>
    <row r="204" spans="1:27" ht="15" x14ac:dyDescent="0.25">
      <c r="A204" s="6" t="s">
        <v>64</v>
      </c>
      <c r="B204" s="8" t="s">
        <v>335</v>
      </c>
      <c r="C204" s="8" t="s">
        <v>335</v>
      </c>
      <c r="D204" s="8" t="s">
        <v>335</v>
      </c>
      <c r="E204" s="8" t="s">
        <v>335</v>
      </c>
      <c r="F204" s="8" t="s">
        <v>335</v>
      </c>
      <c r="G204" s="8" t="s">
        <v>335</v>
      </c>
      <c r="H204" s="8" t="s">
        <v>335</v>
      </c>
      <c r="I204" s="8" t="s">
        <v>335</v>
      </c>
      <c r="J204" s="8" t="s">
        <v>335</v>
      </c>
      <c r="K204" s="8" t="s">
        <v>335</v>
      </c>
      <c r="L204" s="8" t="s">
        <v>335</v>
      </c>
      <c r="M204" s="8" t="s">
        <v>335</v>
      </c>
      <c r="N204" s="8" t="s">
        <v>335</v>
      </c>
      <c r="O204" s="8">
        <v>2172</v>
      </c>
      <c r="P204" s="8">
        <v>537</v>
      </c>
      <c r="Q204" s="8">
        <v>2349</v>
      </c>
      <c r="R204" s="8">
        <v>4019</v>
      </c>
      <c r="S204" s="8" t="s">
        <v>335</v>
      </c>
      <c r="T204" s="8">
        <v>600</v>
      </c>
      <c r="U204" s="8" t="s">
        <v>335</v>
      </c>
      <c r="V204" s="8">
        <v>460</v>
      </c>
      <c r="W204" s="8">
        <v>207</v>
      </c>
      <c r="X204" s="8" t="s">
        <v>335</v>
      </c>
      <c r="Y204" s="8">
        <v>159</v>
      </c>
      <c r="Z204" s="8" t="s">
        <v>335</v>
      </c>
      <c r="AA204" s="18">
        <f t="shared" si="3"/>
        <v>10503</v>
      </c>
    </row>
    <row r="205" spans="1:27" ht="15" x14ac:dyDescent="0.25">
      <c r="A205" s="6" t="s">
        <v>280</v>
      </c>
      <c r="B205" s="9" t="s">
        <v>335</v>
      </c>
      <c r="C205" s="9" t="s">
        <v>335</v>
      </c>
      <c r="D205" s="9" t="s">
        <v>335</v>
      </c>
      <c r="E205" s="9" t="s">
        <v>335</v>
      </c>
      <c r="F205" s="9" t="s">
        <v>335</v>
      </c>
      <c r="G205" s="9" t="s">
        <v>335</v>
      </c>
      <c r="H205" s="9" t="s">
        <v>335</v>
      </c>
      <c r="I205" s="9" t="s">
        <v>335</v>
      </c>
      <c r="J205" s="9" t="s">
        <v>335</v>
      </c>
      <c r="K205" s="9" t="s">
        <v>335</v>
      </c>
      <c r="L205" s="9" t="s">
        <v>335</v>
      </c>
      <c r="M205" s="9" t="s">
        <v>335</v>
      </c>
      <c r="N205" s="9" t="s">
        <v>335</v>
      </c>
      <c r="O205" s="9" t="s">
        <v>335</v>
      </c>
      <c r="P205" s="9" t="s">
        <v>335</v>
      </c>
      <c r="Q205" s="9">
        <v>9284</v>
      </c>
      <c r="R205" s="9" t="s">
        <v>335</v>
      </c>
      <c r="S205" s="9" t="s">
        <v>335</v>
      </c>
      <c r="T205" s="9">
        <v>24</v>
      </c>
      <c r="U205" s="9">
        <v>438</v>
      </c>
      <c r="V205" s="9">
        <v>186</v>
      </c>
      <c r="W205" s="9" t="s">
        <v>335</v>
      </c>
      <c r="X205" s="9" t="s">
        <v>335</v>
      </c>
      <c r="Y205" s="9" t="s">
        <v>335</v>
      </c>
      <c r="Z205" s="9" t="s">
        <v>335</v>
      </c>
      <c r="AA205" s="18">
        <f t="shared" si="3"/>
        <v>9932</v>
      </c>
    </row>
    <row r="206" spans="1:27" ht="15" x14ac:dyDescent="0.25">
      <c r="A206" s="6" t="s">
        <v>149</v>
      </c>
      <c r="B206" s="8" t="s">
        <v>335</v>
      </c>
      <c r="C206" s="8" t="s">
        <v>335</v>
      </c>
      <c r="D206" s="8" t="s">
        <v>335</v>
      </c>
      <c r="E206" s="8" t="s">
        <v>335</v>
      </c>
      <c r="F206" s="8" t="s">
        <v>335</v>
      </c>
      <c r="G206" s="8" t="s">
        <v>335</v>
      </c>
      <c r="H206" s="8" t="s">
        <v>335</v>
      </c>
      <c r="I206" s="8" t="s">
        <v>335</v>
      </c>
      <c r="J206" s="8" t="s">
        <v>335</v>
      </c>
      <c r="K206" s="8" t="s">
        <v>335</v>
      </c>
      <c r="L206" s="8" t="s">
        <v>335</v>
      </c>
      <c r="M206" s="8" t="s">
        <v>335</v>
      </c>
      <c r="N206" s="8" t="s">
        <v>335</v>
      </c>
      <c r="O206" s="8">
        <v>365</v>
      </c>
      <c r="P206" s="8">
        <v>1560</v>
      </c>
      <c r="Q206" s="8">
        <v>887</v>
      </c>
      <c r="R206" s="8">
        <v>400</v>
      </c>
      <c r="S206" s="8">
        <v>660</v>
      </c>
      <c r="T206" s="8">
        <v>1015</v>
      </c>
      <c r="U206" s="8">
        <v>625</v>
      </c>
      <c r="V206" s="8">
        <v>130</v>
      </c>
      <c r="W206" s="8">
        <v>608</v>
      </c>
      <c r="X206" s="8">
        <v>1870</v>
      </c>
      <c r="Y206" s="8">
        <v>1275</v>
      </c>
      <c r="Z206" s="8" t="s">
        <v>335</v>
      </c>
      <c r="AA206" s="18">
        <f t="shared" si="3"/>
        <v>9395</v>
      </c>
    </row>
    <row r="207" spans="1:27" ht="15" x14ac:dyDescent="0.25">
      <c r="A207" s="6" t="s">
        <v>62</v>
      </c>
      <c r="B207" s="8" t="s">
        <v>335</v>
      </c>
      <c r="C207" s="8" t="s">
        <v>335</v>
      </c>
      <c r="D207" s="8" t="s">
        <v>335</v>
      </c>
      <c r="E207" s="8" t="s">
        <v>335</v>
      </c>
      <c r="F207" s="8" t="s">
        <v>335</v>
      </c>
      <c r="G207" s="8" t="s">
        <v>335</v>
      </c>
      <c r="H207" s="8" t="s">
        <v>335</v>
      </c>
      <c r="I207" s="8" t="s">
        <v>335</v>
      </c>
      <c r="J207" s="8" t="s">
        <v>335</v>
      </c>
      <c r="K207" s="8" t="s">
        <v>335</v>
      </c>
      <c r="L207" s="8" t="s">
        <v>335</v>
      </c>
      <c r="M207" s="8" t="s">
        <v>335</v>
      </c>
      <c r="N207" s="8" t="s">
        <v>335</v>
      </c>
      <c r="O207" s="8" t="s">
        <v>335</v>
      </c>
      <c r="P207" s="8" t="s">
        <v>335</v>
      </c>
      <c r="Q207" s="8">
        <v>277</v>
      </c>
      <c r="R207" s="8">
        <v>1362</v>
      </c>
      <c r="S207" s="8">
        <v>256</v>
      </c>
      <c r="T207" s="8">
        <v>5189</v>
      </c>
      <c r="U207" s="8" t="s">
        <v>335</v>
      </c>
      <c r="V207" s="8" t="s">
        <v>335</v>
      </c>
      <c r="W207" s="8" t="s">
        <v>335</v>
      </c>
      <c r="X207" s="8">
        <v>226</v>
      </c>
      <c r="Y207" s="8">
        <v>62</v>
      </c>
      <c r="Z207" s="8">
        <v>1790</v>
      </c>
      <c r="AA207" s="18">
        <f t="shared" si="3"/>
        <v>9162</v>
      </c>
    </row>
    <row r="208" spans="1:27" ht="15" x14ac:dyDescent="0.25">
      <c r="A208" s="6" t="s">
        <v>40</v>
      </c>
      <c r="B208" s="8" t="s">
        <v>335</v>
      </c>
      <c r="C208" s="8">
        <v>857</v>
      </c>
      <c r="D208" s="8" t="s">
        <v>335</v>
      </c>
      <c r="E208" s="8" t="s">
        <v>335</v>
      </c>
      <c r="F208" s="8" t="s">
        <v>335</v>
      </c>
      <c r="G208" s="8" t="s">
        <v>335</v>
      </c>
      <c r="H208" s="8" t="s">
        <v>335</v>
      </c>
      <c r="I208" s="8" t="s">
        <v>335</v>
      </c>
      <c r="J208" s="8" t="s">
        <v>335</v>
      </c>
      <c r="K208" s="8">
        <v>716</v>
      </c>
      <c r="L208" s="8" t="s">
        <v>335</v>
      </c>
      <c r="M208" s="8" t="s">
        <v>335</v>
      </c>
      <c r="N208" s="8" t="s">
        <v>335</v>
      </c>
      <c r="O208" s="8" t="s">
        <v>335</v>
      </c>
      <c r="P208" s="8" t="s">
        <v>335</v>
      </c>
      <c r="Q208" s="8">
        <v>326</v>
      </c>
      <c r="R208" s="8" t="s">
        <v>335</v>
      </c>
      <c r="S208" s="8">
        <v>3300</v>
      </c>
      <c r="T208" s="8">
        <v>0</v>
      </c>
      <c r="U208" s="8">
        <v>131</v>
      </c>
      <c r="V208" s="8">
        <v>146</v>
      </c>
      <c r="W208" s="8">
        <v>732</v>
      </c>
      <c r="X208" s="8">
        <v>935</v>
      </c>
      <c r="Y208" s="8">
        <v>750</v>
      </c>
      <c r="Z208" s="8">
        <v>777</v>
      </c>
      <c r="AA208" s="18">
        <f t="shared" si="3"/>
        <v>8670</v>
      </c>
    </row>
    <row r="209" spans="1:27" ht="15" x14ac:dyDescent="0.25">
      <c r="A209" s="6" t="s">
        <v>105</v>
      </c>
      <c r="B209" s="8" t="s">
        <v>335</v>
      </c>
      <c r="C209" s="8" t="s">
        <v>335</v>
      </c>
      <c r="D209" s="8" t="s">
        <v>335</v>
      </c>
      <c r="E209" s="8" t="s">
        <v>335</v>
      </c>
      <c r="F209" s="8" t="s">
        <v>335</v>
      </c>
      <c r="G209" s="8" t="s">
        <v>335</v>
      </c>
      <c r="H209" s="8" t="s">
        <v>335</v>
      </c>
      <c r="I209" s="8" t="s">
        <v>335</v>
      </c>
      <c r="J209" s="8" t="s">
        <v>335</v>
      </c>
      <c r="K209" s="8" t="s">
        <v>335</v>
      </c>
      <c r="L209" s="8" t="s">
        <v>335</v>
      </c>
      <c r="M209" s="8" t="s">
        <v>335</v>
      </c>
      <c r="N209" s="8" t="s">
        <v>335</v>
      </c>
      <c r="O209" s="8" t="s">
        <v>335</v>
      </c>
      <c r="P209" s="8" t="s">
        <v>335</v>
      </c>
      <c r="Q209" s="8" t="s">
        <v>335</v>
      </c>
      <c r="R209" s="8" t="s">
        <v>335</v>
      </c>
      <c r="S209" s="8" t="s">
        <v>335</v>
      </c>
      <c r="T209" s="8">
        <v>1313</v>
      </c>
      <c r="U209" s="8" t="s">
        <v>335</v>
      </c>
      <c r="V209" s="8">
        <v>150</v>
      </c>
      <c r="W209" s="8" t="s">
        <v>335</v>
      </c>
      <c r="X209" s="8">
        <v>2050</v>
      </c>
      <c r="Y209" s="8">
        <v>2150</v>
      </c>
      <c r="Z209" s="8">
        <v>1490</v>
      </c>
      <c r="AA209" s="18">
        <f t="shared" si="3"/>
        <v>7153</v>
      </c>
    </row>
    <row r="210" spans="1:27" ht="15" x14ac:dyDescent="0.25">
      <c r="A210" s="6" t="s">
        <v>169</v>
      </c>
      <c r="B210" s="8" t="s">
        <v>335</v>
      </c>
      <c r="C210" s="8" t="s">
        <v>335</v>
      </c>
      <c r="D210" s="8" t="s">
        <v>335</v>
      </c>
      <c r="E210" s="8" t="s">
        <v>335</v>
      </c>
      <c r="F210" s="8" t="s">
        <v>335</v>
      </c>
      <c r="G210" s="8" t="s">
        <v>335</v>
      </c>
      <c r="H210" s="8" t="s">
        <v>335</v>
      </c>
      <c r="I210" s="8">
        <v>6458</v>
      </c>
      <c r="J210" s="8" t="s">
        <v>335</v>
      </c>
      <c r="K210" s="8" t="s">
        <v>335</v>
      </c>
      <c r="L210" s="8" t="s">
        <v>335</v>
      </c>
      <c r="M210" s="8" t="s">
        <v>335</v>
      </c>
      <c r="N210" s="8" t="s">
        <v>335</v>
      </c>
      <c r="O210" s="8" t="s">
        <v>335</v>
      </c>
      <c r="P210" s="8" t="s">
        <v>335</v>
      </c>
      <c r="Q210" s="8" t="s">
        <v>335</v>
      </c>
      <c r="R210" s="8" t="s">
        <v>335</v>
      </c>
      <c r="S210" s="8" t="s">
        <v>335</v>
      </c>
      <c r="T210" s="8" t="s">
        <v>335</v>
      </c>
      <c r="U210" s="8" t="s">
        <v>335</v>
      </c>
      <c r="V210" s="8" t="s">
        <v>335</v>
      </c>
      <c r="W210" s="8" t="s">
        <v>335</v>
      </c>
      <c r="X210" s="8" t="s">
        <v>335</v>
      </c>
      <c r="Y210" s="8" t="s">
        <v>335</v>
      </c>
      <c r="Z210" s="8" t="s">
        <v>335</v>
      </c>
      <c r="AA210" s="18">
        <f t="shared" si="3"/>
        <v>6458</v>
      </c>
    </row>
    <row r="211" spans="1:27" ht="15" x14ac:dyDescent="0.25">
      <c r="A211" s="6" t="s">
        <v>299</v>
      </c>
      <c r="B211" s="9" t="s">
        <v>335</v>
      </c>
      <c r="C211" s="9" t="s">
        <v>335</v>
      </c>
      <c r="D211" s="9" t="s">
        <v>335</v>
      </c>
      <c r="E211" s="9" t="s">
        <v>335</v>
      </c>
      <c r="F211" s="9" t="s">
        <v>335</v>
      </c>
      <c r="G211" s="9" t="s">
        <v>335</v>
      </c>
      <c r="H211" s="9" t="s">
        <v>335</v>
      </c>
      <c r="I211" s="9" t="s">
        <v>335</v>
      </c>
      <c r="J211" s="9" t="s">
        <v>335</v>
      </c>
      <c r="K211" s="9" t="s">
        <v>335</v>
      </c>
      <c r="L211" s="9" t="s">
        <v>335</v>
      </c>
      <c r="M211" s="9" t="s">
        <v>335</v>
      </c>
      <c r="N211" s="9" t="s">
        <v>335</v>
      </c>
      <c r="O211" s="9" t="s">
        <v>335</v>
      </c>
      <c r="P211" s="9" t="s">
        <v>335</v>
      </c>
      <c r="Q211" s="9" t="s">
        <v>335</v>
      </c>
      <c r="R211" s="9" t="s">
        <v>335</v>
      </c>
      <c r="S211" s="9">
        <v>1083</v>
      </c>
      <c r="T211" s="9">
        <v>1341</v>
      </c>
      <c r="U211" s="9">
        <v>670</v>
      </c>
      <c r="V211" s="9">
        <v>745</v>
      </c>
      <c r="W211" s="9">
        <v>391</v>
      </c>
      <c r="X211" s="9">
        <v>397</v>
      </c>
      <c r="Y211" s="9">
        <v>791</v>
      </c>
      <c r="Z211" s="9">
        <v>569</v>
      </c>
      <c r="AA211" s="18">
        <f t="shared" si="3"/>
        <v>5987</v>
      </c>
    </row>
    <row r="212" spans="1:27" ht="15" x14ac:dyDescent="0.25">
      <c r="A212" s="6" t="s">
        <v>125</v>
      </c>
      <c r="B212" s="8" t="s">
        <v>335</v>
      </c>
      <c r="C212" s="8" t="s">
        <v>335</v>
      </c>
      <c r="D212" s="8" t="s">
        <v>335</v>
      </c>
      <c r="E212" s="8" t="s">
        <v>335</v>
      </c>
      <c r="F212" s="8" t="s">
        <v>335</v>
      </c>
      <c r="G212" s="8" t="s">
        <v>335</v>
      </c>
      <c r="H212" s="8" t="s">
        <v>335</v>
      </c>
      <c r="I212" s="8" t="s">
        <v>335</v>
      </c>
      <c r="J212" s="8" t="s">
        <v>335</v>
      </c>
      <c r="K212" s="8" t="s">
        <v>335</v>
      </c>
      <c r="L212" s="8" t="s">
        <v>335</v>
      </c>
      <c r="M212" s="8" t="s">
        <v>335</v>
      </c>
      <c r="N212" s="8" t="s">
        <v>335</v>
      </c>
      <c r="O212" s="8" t="s">
        <v>335</v>
      </c>
      <c r="P212" s="8" t="s">
        <v>335</v>
      </c>
      <c r="Q212" s="8" t="s">
        <v>335</v>
      </c>
      <c r="R212" s="8" t="s">
        <v>335</v>
      </c>
      <c r="S212" s="8" t="s">
        <v>335</v>
      </c>
      <c r="T212" s="8" t="s">
        <v>335</v>
      </c>
      <c r="U212" s="8">
        <v>375</v>
      </c>
      <c r="V212" s="8">
        <v>640</v>
      </c>
      <c r="W212" s="8">
        <v>700</v>
      </c>
      <c r="X212" s="8">
        <v>1060</v>
      </c>
      <c r="Y212" s="8">
        <v>865</v>
      </c>
      <c r="Z212" s="8">
        <v>1323</v>
      </c>
      <c r="AA212" s="18">
        <f t="shared" si="3"/>
        <v>4963</v>
      </c>
    </row>
    <row r="213" spans="1:27" ht="15" x14ac:dyDescent="0.25">
      <c r="A213" s="6" t="s">
        <v>109</v>
      </c>
      <c r="B213" s="8" t="s">
        <v>335</v>
      </c>
      <c r="C213" s="8" t="s">
        <v>335</v>
      </c>
      <c r="D213" s="8" t="s">
        <v>335</v>
      </c>
      <c r="E213" s="8" t="s">
        <v>335</v>
      </c>
      <c r="F213" s="8" t="s">
        <v>335</v>
      </c>
      <c r="G213" s="8" t="s">
        <v>335</v>
      </c>
      <c r="H213" s="8" t="s">
        <v>335</v>
      </c>
      <c r="I213" s="8" t="s">
        <v>335</v>
      </c>
      <c r="J213" s="8" t="s">
        <v>335</v>
      </c>
      <c r="K213" s="8" t="s">
        <v>335</v>
      </c>
      <c r="L213" s="8" t="s">
        <v>335</v>
      </c>
      <c r="M213" s="8" t="s">
        <v>335</v>
      </c>
      <c r="N213" s="8" t="s">
        <v>335</v>
      </c>
      <c r="O213" s="8" t="s">
        <v>335</v>
      </c>
      <c r="P213" s="8" t="s">
        <v>335</v>
      </c>
      <c r="Q213" s="8">
        <v>105</v>
      </c>
      <c r="R213" s="8" t="s">
        <v>335</v>
      </c>
      <c r="S213" s="8">
        <v>206</v>
      </c>
      <c r="T213" s="8">
        <v>1037</v>
      </c>
      <c r="U213" s="8">
        <v>724</v>
      </c>
      <c r="V213" s="8">
        <v>1400</v>
      </c>
      <c r="W213" s="8" t="s">
        <v>335</v>
      </c>
      <c r="X213" s="8">
        <v>471</v>
      </c>
      <c r="Y213" s="8">
        <v>823</v>
      </c>
      <c r="Z213" s="8">
        <v>26</v>
      </c>
      <c r="AA213" s="18">
        <f t="shared" si="3"/>
        <v>4792</v>
      </c>
    </row>
    <row r="214" spans="1:27" ht="15" x14ac:dyDescent="0.25">
      <c r="A214" s="6" t="s">
        <v>107</v>
      </c>
      <c r="B214" s="8" t="s">
        <v>335</v>
      </c>
      <c r="C214" s="8" t="s">
        <v>335</v>
      </c>
      <c r="D214" s="8" t="s">
        <v>335</v>
      </c>
      <c r="E214" s="8" t="s">
        <v>335</v>
      </c>
      <c r="F214" s="8" t="s">
        <v>335</v>
      </c>
      <c r="G214" s="8" t="s">
        <v>335</v>
      </c>
      <c r="H214" s="8" t="s">
        <v>335</v>
      </c>
      <c r="I214" s="8" t="s">
        <v>335</v>
      </c>
      <c r="J214" s="8" t="s">
        <v>335</v>
      </c>
      <c r="K214" s="8" t="s">
        <v>335</v>
      </c>
      <c r="L214" s="8" t="s">
        <v>335</v>
      </c>
      <c r="M214" s="8" t="s">
        <v>335</v>
      </c>
      <c r="N214" s="8" t="s">
        <v>335</v>
      </c>
      <c r="O214" s="8" t="s">
        <v>335</v>
      </c>
      <c r="P214" s="8" t="s">
        <v>335</v>
      </c>
      <c r="Q214" s="8" t="s">
        <v>335</v>
      </c>
      <c r="R214" s="8" t="s">
        <v>335</v>
      </c>
      <c r="S214" s="8" t="s">
        <v>335</v>
      </c>
      <c r="T214" s="8" t="s">
        <v>335</v>
      </c>
      <c r="U214" s="8" t="s">
        <v>335</v>
      </c>
      <c r="V214" s="8" t="s">
        <v>335</v>
      </c>
      <c r="W214" s="8">
        <v>78</v>
      </c>
      <c r="X214" s="8">
        <v>3715</v>
      </c>
      <c r="Y214" s="8">
        <v>47</v>
      </c>
      <c r="Z214" s="8" t="s">
        <v>335</v>
      </c>
      <c r="AA214" s="18">
        <f t="shared" si="3"/>
        <v>3840</v>
      </c>
    </row>
    <row r="215" spans="1:27" ht="15" x14ac:dyDescent="0.25">
      <c r="A215" s="6" t="s">
        <v>184</v>
      </c>
      <c r="B215" s="9">
        <v>1310</v>
      </c>
      <c r="C215" s="9" t="s">
        <v>335</v>
      </c>
      <c r="D215" s="9" t="s">
        <v>335</v>
      </c>
      <c r="E215" s="9" t="s">
        <v>335</v>
      </c>
      <c r="F215" s="9" t="s">
        <v>335</v>
      </c>
      <c r="G215" s="9" t="s">
        <v>335</v>
      </c>
      <c r="H215" s="9" t="s">
        <v>335</v>
      </c>
      <c r="I215" s="9" t="s">
        <v>335</v>
      </c>
      <c r="J215" s="9" t="s">
        <v>335</v>
      </c>
      <c r="K215" s="9" t="s">
        <v>335</v>
      </c>
      <c r="L215" s="9" t="s">
        <v>335</v>
      </c>
      <c r="M215" s="9" t="s">
        <v>335</v>
      </c>
      <c r="N215" s="9" t="s">
        <v>335</v>
      </c>
      <c r="O215" s="9" t="s">
        <v>335</v>
      </c>
      <c r="P215" s="9" t="s">
        <v>335</v>
      </c>
      <c r="Q215" s="9" t="s">
        <v>335</v>
      </c>
      <c r="R215" s="9" t="s">
        <v>335</v>
      </c>
      <c r="S215" s="9" t="s">
        <v>335</v>
      </c>
      <c r="T215" s="9" t="s">
        <v>335</v>
      </c>
      <c r="U215" s="9" t="s">
        <v>335</v>
      </c>
      <c r="V215" s="9" t="s">
        <v>335</v>
      </c>
      <c r="W215" s="9">
        <v>1944</v>
      </c>
      <c r="X215" s="9" t="s">
        <v>335</v>
      </c>
      <c r="Y215" s="9" t="s">
        <v>335</v>
      </c>
      <c r="Z215" s="9" t="s">
        <v>335</v>
      </c>
      <c r="AA215" s="18">
        <f t="shared" si="3"/>
        <v>3254</v>
      </c>
    </row>
    <row r="216" spans="1:27" ht="15" x14ac:dyDescent="0.25">
      <c r="A216" s="6" t="s">
        <v>116</v>
      </c>
      <c r="B216" s="9" t="s">
        <v>335</v>
      </c>
      <c r="C216" s="9" t="s">
        <v>335</v>
      </c>
      <c r="D216" s="9" t="s">
        <v>335</v>
      </c>
      <c r="E216" s="9" t="s">
        <v>335</v>
      </c>
      <c r="F216" s="9" t="s">
        <v>335</v>
      </c>
      <c r="G216" s="9" t="s">
        <v>335</v>
      </c>
      <c r="H216" s="9" t="s">
        <v>335</v>
      </c>
      <c r="I216" s="9" t="s">
        <v>335</v>
      </c>
      <c r="J216" s="9" t="s">
        <v>335</v>
      </c>
      <c r="K216" s="9" t="s">
        <v>335</v>
      </c>
      <c r="L216" s="9" t="s">
        <v>335</v>
      </c>
      <c r="M216" s="9" t="s">
        <v>335</v>
      </c>
      <c r="N216" s="9" t="s">
        <v>335</v>
      </c>
      <c r="O216" s="9" t="s">
        <v>335</v>
      </c>
      <c r="P216" s="9" t="s">
        <v>335</v>
      </c>
      <c r="Q216" s="9">
        <v>1987</v>
      </c>
      <c r="R216" s="9">
        <v>613</v>
      </c>
      <c r="S216" s="9" t="s">
        <v>335</v>
      </c>
      <c r="T216" s="9" t="s">
        <v>335</v>
      </c>
      <c r="U216" s="9" t="s">
        <v>335</v>
      </c>
      <c r="V216" s="9" t="s">
        <v>335</v>
      </c>
      <c r="W216" s="9">
        <v>225</v>
      </c>
      <c r="X216" s="9" t="s">
        <v>335</v>
      </c>
      <c r="Y216" s="9" t="s">
        <v>335</v>
      </c>
      <c r="Z216" s="9" t="s">
        <v>335</v>
      </c>
      <c r="AA216" s="18">
        <f t="shared" si="3"/>
        <v>2825</v>
      </c>
    </row>
    <row r="217" spans="1:27" ht="15" x14ac:dyDescent="0.25">
      <c r="A217" s="6" t="s">
        <v>265</v>
      </c>
      <c r="B217" s="8" t="s">
        <v>335</v>
      </c>
      <c r="C217" s="8" t="s">
        <v>335</v>
      </c>
      <c r="D217" s="8" t="s">
        <v>335</v>
      </c>
      <c r="E217" s="8" t="s">
        <v>335</v>
      </c>
      <c r="F217" s="8" t="s">
        <v>335</v>
      </c>
      <c r="G217" s="8" t="s">
        <v>335</v>
      </c>
      <c r="H217" s="8" t="s">
        <v>335</v>
      </c>
      <c r="I217" s="8" t="s">
        <v>335</v>
      </c>
      <c r="J217" s="8" t="s">
        <v>335</v>
      </c>
      <c r="K217" s="8" t="s">
        <v>335</v>
      </c>
      <c r="L217" s="8" t="s">
        <v>335</v>
      </c>
      <c r="M217" s="8" t="s">
        <v>335</v>
      </c>
      <c r="N217" s="8" t="s">
        <v>335</v>
      </c>
      <c r="O217" s="8" t="s">
        <v>335</v>
      </c>
      <c r="P217" s="8" t="s">
        <v>335</v>
      </c>
      <c r="Q217" s="8" t="s">
        <v>335</v>
      </c>
      <c r="R217" s="8" t="s">
        <v>335</v>
      </c>
      <c r="S217" s="8" t="s">
        <v>335</v>
      </c>
      <c r="T217" s="8">
        <v>154</v>
      </c>
      <c r="U217" s="8" t="s">
        <v>335</v>
      </c>
      <c r="V217" s="8">
        <v>2520</v>
      </c>
      <c r="W217" s="8" t="s">
        <v>335</v>
      </c>
      <c r="X217" s="8" t="s">
        <v>335</v>
      </c>
      <c r="Y217" s="8">
        <v>74</v>
      </c>
      <c r="Z217" s="8" t="s">
        <v>335</v>
      </c>
      <c r="AA217" s="18">
        <f t="shared" si="3"/>
        <v>2748</v>
      </c>
    </row>
    <row r="218" spans="1:27" ht="15" x14ac:dyDescent="0.25">
      <c r="A218" s="6" t="s">
        <v>61</v>
      </c>
      <c r="B218" s="9" t="s">
        <v>335</v>
      </c>
      <c r="C218" s="9" t="s">
        <v>335</v>
      </c>
      <c r="D218" s="9" t="s">
        <v>335</v>
      </c>
      <c r="E218" s="9" t="s">
        <v>335</v>
      </c>
      <c r="F218" s="9" t="s">
        <v>335</v>
      </c>
      <c r="G218" s="9" t="s">
        <v>335</v>
      </c>
      <c r="H218" s="9" t="s">
        <v>335</v>
      </c>
      <c r="I218" s="9" t="s">
        <v>335</v>
      </c>
      <c r="J218" s="9" t="s">
        <v>335</v>
      </c>
      <c r="K218" s="9" t="s">
        <v>335</v>
      </c>
      <c r="L218" s="9" t="s">
        <v>335</v>
      </c>
      <c r="M218" s="9" t="s">
        <v>335</v>
      </c>
      <c r="N218" s="9" t="s">
        <v>335</v>
      </c>
      <c r="O218" s="9" t="s">
        <v>335</v>
      </c>
      <c r="P218" s="9" t="s">
        <v>335</v>
      </c>
      <c r="Q218" s="9" t="s">
        <v>335</v>
      </c>
      <c r="R218" s="9">
        <v>26</v>
      </c>
      <c r="S218" s="9" t="s">
        <v>335</v>
      </c>
      <c r="T218" s="9" t="s">
        <v>335</v>
      </c>
      <c r="U218" s="9">
        <v>140</v>
      </c>
      <c r="V218" s="9" t="s">
        <v>335</v>
      </c>
      <c r="W218" s="9">
        <v>334</v>
      </c>
      <c r="X218" s="9">
        <v>1041</v>
      </c>
      <c r="Y218" s="9">
        <v>868</v>
      </c>
      <c r="Z218" s="9" t="s">
        <v>335</v>
      </c>
      <c r="AA218" s="18">
        <f t="shared" si="3"/>
        <v>2409</v>
      </c>
    </row>
    <row r="219" spans="1:27" ht="15" x14ac:dyDescent="0.25">
      <c r="A219" s="6" t="s">
        <v>204</v>
      </c>
      <c r="B219" s="9" t="s">
        <v>335</v>
      </c>
      <c r="C219" s="9" t="s">
        <v>335</v>
      </c>
      <c r="D219" s="9" t="s">
        <v>335</v>
      </c>
      <c r="E219" s="9" t="s">
        <v>335</v>
      </c>
      <c r="F219" s="9" t="s">
        <v>335</v>
      </c>
      <c r="G219" s="9" t="s">
        <v>335</v>
      </c>
      <c r="H219" s="9" t="s">
        <v>335</v>
      </c>
      <c r="I219" s="9" t="s">
        <v>335</v>
      </c>
      <c r="J219" s="9" t="s">
        <v>335</v>
      </c>
      <c r="K219" s="9" t="s">
        <v>335</v>
      </c>
      <c r="L219" s="9" t="s">
        <v>335</v>
      </c>
      <c r="M219" s="9" t="s">
        <v>335</v>
      </c>
      <c r="N219" s="9" t="s">
        <v>335</v>
      </c>
      <c r="O219" s="9" t="s">
        <v>335</v>
      </c>
      <c r="P219" s="9" t="s">
        <v>335</v>
      </c>
      <c r="Q219" s="9" t="s">
        <v>335</v>
      </c>
      <c r="R219" s="9" t="s">
        <v>335</v>
      </c>
      <c r="S219" s="9">
        <v>156</v>
      </c>
      <c r="T219" s="9" t="s">
        <v>335</v>
      </c>
      <c r="U219" s="9">
        <v>437</v>
      </c>
      <c r="V219" s="9" t="s">
        <v>335</v>
      </c>
      <c r="W219" s="9" t="s">
        <v>335</v>
      </c>
      <c r="X219" s="9">
        <v>876</v>
      </c>
      <c r="Y219" s="9">
        <v>666</v>
      </c>
      <c r="Z219" s="9">
        <v>63</v>
      </c>
      <c r="AA219" s="18">
        <f t="shared" si="3"/>
        <v>2198</v>
      </c>
    </row>
    <row r="220" spans="1:27" ht="15" x14ac:dyDescent="0.25">
      <c r="A220" s="6" t="s">
        <v>270</v>
      </c>
      <c r="B220" s="9" t="s">
        <v>335</v>
      </c>
      <c r="C220" s="9" t="s">
        <v>335</v>
      </c>
      <c r="D220" s="9" t="s">
        <v>335</v>
      </c>
      <c r="E220" s="9" t="s">
        <v>335</v>
      </c>
      <c r="F220" s="9" t="s">
        <v>335</v>
      </c>
      <c r="G220" s="9" t="s">
        <v>335</v>
      </c>
      <c r="H220" s="9" t="s">
        <v>335</v>
      </c>
      <c r="I220" s="9" t="s">
        <v>335</v>
      </c>
      <c r="J220" s="9">
        <v>1828</v>
      </c>
      <c r="K220" s="9" t="s">
        <v>335</v>
      </c>
      <c r="L220" s="9" t="s">
        <v>335</v>
      </c>
      <c r="M220" s="9" t="s">
        <v>335</v>
      </c>
      <c r="N220" s="9" t="s">
        <v>335</v>
      </c>
      <c r="O220" s="9" t="s">
        <v>335</v>
      </c>
      <c r="P220" s="9" t="s">
        <v>335</v>
      </c>
      <c r="Q220" s="9">
        <v>295</v>
      </c>
      <c r="R220" s="9" t="s">
        <v>335</v>
      </c>
      <c r="S220" s="9" t="s">
        <v>335</v>
      </c>
      <c r="T220" s="9" t="s">
        <v>335</v>
      </c>
      <c r="U220" s="9" t="s">
        <v>335</v>
      </c>
      <c r="V220" s="9" t="s">
        <v>335</v>
      </c>
      <c r="W220" s="9">
        <v>6</v>
      </c>
      <c r="X220" s="9" t="s">
        <v>335</v>
      </c>
      <c r="Y220" s="9" t="s">
        <v>335</v>
      </c>
      <c r="Z220" s="9" t="s">
        <v>335</v>
      </c>
      <c r="AA220" s="18">
        <f t="shared" si="3"/>
        <v>2129</v>
      </c>
    </row>
    <row r="221" spans="1:27" ht="15" x14ac:dyDescent="0.25">
      <c r="A221" s="6" t="s">
        <v>46</v>
      </c>
      <c r="B221" s="8" t="s">
        <v>335</v>
      </c>
      <c r="C221" s="8" t="s">
        <v>335</v>
      </c>
      <c r="D221" s="8" t="s">
        <v>335</v>
      </c>
      <c r="E221" s="8" t="s">
        <v>335</v>
      </c>
      <c r="F221" s="8" t="s">
        <v>335</v>
      </c>
      <c r="G221" s="8" t="s">
        <v>335</v>
      </c>
      <c r="H221" s="8" t="s">
        <v>335</v>
      </c>
      <c r="I221" s="8" t="s">
        <v>335</v>
      </c>
      <c r="J221" s="8" t="s">
        <v>335</v>
      </c>
      <c r="K221" s="8" t="s">
        <v>335</v>
      </c>
      <c r="L221" s="8" t="s">
        <v>335</v>
      </c>
      <c r="M221" s="8" t="s">
        <v>335</v>
      </c>
      <c r="N221" s="8" t="s">
        <v>335</v>
      </c>
      <c r="O221" s="8" t="s">
        <v>335</v>
      </c>
      <c r="P221" s="8" t="s">
        <v>335</v>
      </c>
      <c r="Q221" s="8">
        <v>92</v>
      </c>
      <c r="R221" s="8" t="s">
        <v>335</v>
      </c>
      <c r="S221" s="8" t="s">
        <v>335</v>
      </c>
      <c r="T221" s="8" t="s">
        <v>335</v>
      </c>
      <c r="U221" s="8" t="s">
        <v>335</v>
      </c>
      <c r="V221" s="8" t="s">
        <v>335</v>
      </c>
      <c r="W221" s="8" t="s">
        <v>335</v>
      </c>
      <c r="X221" s="8">
        <v>620</v>
      </c>
      <c r="Y221" s="8">
        <v>912</v>
      </c>
      <c r="Z221" s="8">
        <v>482</v>
      </c>
      <c r="AA221" s="18">
        <f t="shared" si="3"/>
        <v>2106</v>
      </c>
    </row>
    <row r="222" spans="1:27" ht="15" x14ac:dyDescent="0.25">
      <c r="A222" s="6" t="s">
        <v>27</v>
      </c>
      <c r="B222" s="9" t="s">
        <v>335</v>
      </c>
      <c r="C222" s="9" t="s">
        <v>335</v>
      </c>
      <c r="D222" s="9" t="s">
        <v>335</v>
      </c>
      <c r="E222" s="9" t="s">
        <v>335</v>
      </c>
      <c r="F222" s="9" t="s">
        <v>335</v>
      </c>
      <c r="G222" s="9" t="s">
        <v>335</v>
      </c>
      <c r="H222" s="9" t="s">
        <v>335</v>
      </c>
      <c r="I222" s="9" t="s">
        <v>335</v>
      </c>
      <c r="J222" s="9" t="s">
        <v>335</v>
      </c>
      <c r="K222" s="9" t="s">
        <v>335</v>
      </c>
      <c r="L222" s="9" t="s">
        <v>335</v>
      </c>
      <c r="M222" s="9" t="s">
        <v>335</v>
      </c>
      <c r="N222" s="9" t="s">
        <v>335</v>
      </c>
      <c r="O222" s="9" t="s">
        <v>335</v>
      </c>
      <c r="P222" s="9" t="s">
        <v>335</v>
      </c>
      <c r="Q222" s="9" t="s">
        <v>335</v>
      </c>
      <c r="R222" s="9" t="s">
        <v>335</v>
      </c>
      <c r="S222" s="9" t="s">
        <v>335</v>
      </c>
      <c r="T222" s="9" t="s">
        <v>335</v>
      </c>
      <c r="U222" s="9" t="s">
        <v>335</v>
      </c>
      <c r="V222" s="9" t="s">
        <v>335</v>
      </c>
      <c r="W222" s="9" t="s">
        <v>335</v>
      </c>
      <c r="X222" s="9">
        <v>475</v>
      </c>
      <c r="Y222" s="9">
        <v>134</v>
      </c>
      <c r="Z222" s="9">
        <v>1313</v>
      </c>
      <c r="AA222" s="18">
        <f t="shared" si="3"/>
        <v>1922</v>
      </c>
    </row>
    <row r="223" spans="1:27" ht="15" x14ac:dyDescent="0.25">
      <c r="A223" s="6" t="s">
        <v>67</v>
      </c>
      <c r="B223" s="9" t="s">
        <v>335</v>
      </c>
      <c r="C223" s="9" t="s">
        <v>335</v>
      </c>
      <c r="D223" s="9" t="s">
        <v>335</v>
      </c>
      <c r="E223" s="9" t="s">
        <v>335</v>
      </c>
      <c r="F223" s="9" t="s">
        <v>335</v>
      </c>
      <c r="G223" s="9" t="s">
        <v>335</v>
      </c>
      <c r="H223" s="9" t="s">
        <v>335</v>
      </c>
      <c r="I223" s="9" t="s">
        <v>335</v>
      </c>
      <c r="J223" s="9" t="s">
        <v>335</v>
      </c>
      <c r="K223" s="9" t="s">
        <v>335</v>
      </c>
      <c r="L223" s="9" t="s">
        <v>335</v>
      </c>
      <c r="M223" s="9" t="s">
        <v>335</v>
      </c>
      <c r="N223" s="9" t="s">
        <v>335</v>
      </c>
      <c r="O223" s="9">
        <v>12</v>
      </c>
      <c r="P223" s="9" t="s">
        <v>335</v>
      </c>
      <c r="Q223" s="9" t="s">
        <v>335</v>
      </c>
      <c r="R223" s="9" t="s">
        <v>335</v>
      </c>
      <c r="S223" s="9" t="s">
        <v>335</v>
      </c>
      <c r="T223" s="9" t="s">
        <v>335</v>
      </c>
      <c r="U223" s="9" t="s">
        <v>335</v>
      </c>
      <c r="V223" s="9" t="s">
        <v>335</v>
      </c>
      <c r="W223" s="9">
        <v>762</v>
      </c>
      <c r="X223" s="9">
        <v>968</v>
      </c>
      <c r="Y223" s="9" t="s">
        <v>335</v>
      </c>
      <c r="Z223" s="9">
        <v>115</v>
      </c>
      <c r="AA223" s="18">
        <f t="shared" si="3"/>
        <v>1857</v>
      </c>
    </row>
    <row r="224" spans="1:27" ht="15" x14ac:dyDescent="0.25">
      <c r="A224" s="6" t="s">
        <v>208</v>
      </c>
      <c r="B224" s="9" t="s">
        <v>335</v>
      </c>
      <c r="C224" s="9" t="s">
        <v>335</v>
      </c>
      <c r="D224" s="9" t="s">
        <v>335</v>
      </c>
      <c r="E224" s="9" t="s">
        <v>335</v>
      </c>
      <c r="F224" s="9" t="s">
        <v>335</v>
      </c>
      <c r="G224" s="9" t="s">
        <v>335</v>
      </c>
      <c r="H224" s="9" t="s">
        <v>335</v>
      </c>
      <c r="I224" s="9" t="s">
        <v>335</v>
      </c>
      <c r="J224" s="9" t="s">
        <v>335</v>
      </c>
      <c r="K224" s="9" t="s">
        <v>335</v>
      </c>
      <c r="L224" s="9" t="s">
        <v>335</v>
      </c>
      <c r="M224" s="9" t="s">
        <v>335</v>
      </c>
      <c r="N224" s="9" t="s">
        <v>335</v>
      </c>
      <c r="O224" s="9">
        <v>174</v>
      </c>
      <c r="P224" s="9" t="s">
        <v>335</v>
      </c>
      <c r="Q224" s="9" t="s">
        <v>335</v>
      </c>
      <c r="R224" s="9">
        <v>115</v>
      </c>
      <c r="S224" s="9" t="s">
        <v>335</v>
      </c>
      <c r="T224" s="9">
        <v>1004</v>
      </c>
      <c r="U224" s="9" t="s">
        <v>335</v>
      </c>
      <c r="V224" s="9">
        <v>163</v>
      </c>
      <c r="W224" s="9" t="s">
        <v>335</v>
      </c>
      <c r="X224" s="9" t="s">
        <v>335</v>
      </c>
      <c r="Y224" s="9">
        <v>315</v>
      </c>
      <c r="Z224" s="9">
        <v>76</v>
      </c>
      <c r="AA224" s="18">
        <f t="shared" si="3"/>
        <v>1847</v>
      </c>
    </row>
    <row r="225" spans="1:27" ht="15" x14ac:dyDescent="0.25">
      <c r="A225" s="6" t="s">
        <v>77</v>
      </c>
      <c r="B225" s="9" t="s">
        <v>335</v>
      </c>
      <c r="C225" s="9" t="s">
        <v>335</v>
      </c>
      <c r="D225" s="9" t="s">
        <v>335</v>
      </c>
      <c r="E225" s="9" t="s">
        <v>335</v>
      </c>
      <c r="F225" s="9" t="s">
        <v>335</v>
      </c>
      <c r="G225" s="9" t="s">
        <v>335</v>
      </c>
      <c r="H225" s="9" t="s">
        <v>335</v>
      </c>
      <c r="I225" s="9" t="s">
        <v>335</v>
      </c>
      <c r="J225" s="9" t="s">
        <v>335</v>
      </c>
      <c r="K225" s="9" t="s">
        <v>335</v>
      </c>
      <c r="L225" s="9" t="s">
        <v>335</v>
      </c>
      <c r="M225" s="9" t="s">
        <v>335</v>
      </c>
      <c r="N225" s="9" t="s">
        <v>335</v>
      </c>
      <c r="O225" s="9">
        <v>222</v>
      </c>
      <c r="P225" s="9" t="s">
        <v>335</v>
      </c>
      <c r="Q225" s="9" t="s">
        <v>335</v>
      </c>
      <c r="R225" s="9" t="s">
        <v>335</v>
      </c>
      <c r="S225" s="9" t="s">
        <v>335</v>
      </c>
      <c r="T225" s="9" t="s">
        <v>335</v>
      </c>
      <c r="U225" s="9" t="s">
        <v>335</v>
      </c>
      <c r="V225" s="9">
        <v>334</v>
      </c>
      <c r="W225" s="9" t="s">
        <v>335</v>
      </c>
      <c r="X225" s="9" t="s">
        <v>335</v>
      </c>
      <c r="Y225" s="9">
        <v>955</v>
      </c>
      <c r="Z225" s="9">
        <v>49</v>
      </c>
      <c r="AA225" s="18">
        <f t="shared" si="3"/>
        <v>1560</v>
      </c>
    </row>
    <row r="226" spans="1:27" ht="15" x14ac:dyDescent="0.25">
      <c r="A226" s="6" t="s">
        <v>56</v>
      </c>
      <c r="B226" s="8" t="s">
        <v>335</v>
      </c>
      <c r="C226" s="8" t="s">
        <v>335</v>
      </c>
      <c r="D226" s="8" t="s">
        <v>335</v>
      </c>
      <c r="E226" s="8" t="s">
        <v>335</v>
      </c>
      <c r="F226" s="8" t="s">
        <v>335</v>
      </c>
      <c r="G226" s="8" t="s">
        <v>335</v>
      </c>
      <c r="H226" s="8" t="s">
        <v>335</v>
      </c>
      <c r="I226" s="8" t="s">
        <v>335</v>
      </c>
      <c r="J226" s="8" t="s">
        <v>335</v>
      </c>
      <c r="K226" s="8" t="s">
        <v>335</v>
      </c>
      <c r="L226" s="8" t="s">
        <v>335</v>
      </c>
      <c r="M226" s="8" t="s">
        <v>335</v>
      </c>
      <c r="N226" s="8" t="s">
        <v>335</v>
      </c>
      <c r="O226" s="8" t="s">
        <v>335</v>
      </c>
      <c r="P226" s="8">
        <v>664</v>
      </c>
      <c r="Q226" s="8">
        <v>894</v>
      </c>
      <c r="R226" s="8" t="s">
        <v>335</v>
      </c>
      <c r="S226" s="8" t="s">
        <v>335</v>
      </c>
      <c r="T226" s="8" t="s">
        <v>335</v>
      </c>
      <c r="U226" s="8" t="s">
        <v>335</v>
      </c>
      <c r="V226" s="8" t="s">
        <v>335</v>
      </c>
      <c r="W226" s="8" t="s">
        <v>335</v>
      </c>
      <c r="X226" s="8" t="s">
        <v>335</v>
      </c>
      <c r="Y226" s="8" t="s">
        <v>335</v>
      </c>
      <c r="Z226" s="8" t="s">
        <v>335</v>
      </c>
      <c r="AA226" s="18">
        <f t="shared" si="3"/>
        <v>1558</v>
      </c>
    </row>
    <row r="227" spans="1:27" ht="15" x14ac:dyDescent="0.25">
      <c r="A227" s="6" t="s">
        <v>230</v>
      </c>
      <c r="B227" s="9" t="s">
        <v>335</v>
      </c>
      <c r="C227" s="9" t="s">
        <v>335</v>
      </c>
      <c r="D227" s="9" t="s">
        <v>335</v>
      </c>
      <c r="E227" s="9" t="s">
        <v>335</v>
      </c>
      <c r="F227" s="9" t="s">
        <v>335</v>
      </c>
      <c r="G227" s="9" t="s">
        <v>335</v>
      </c>
      <c r="H227" s="9" t="s">
        <v>335</v>
      </c>
      <c r="I227" s="9" t="s">
        <v>335</v>
      </c>
      <c r="J227" s="9" t="s">
        <v>335</v>
      </c>
      <c r="K227" s="9" t="s">
        <v>335</v>
      </c>
      <c r="L227" s="9" t="s">
        <v>335</v>
      </c>
      <c r="M227" s="9" t="s">
        <v>335</v>
      </c>
      <c r="N227" s="9" t="s">
        <v>335</v>
      </c>
      <c r="O227" s="9" t="s">
        <v>335</v>
      </c>
      <c r="P227" s="9" t="s">
        <v>335</v>
      </c>
      <c r="Q227" s="9" t="s">
        <v>335</v>
      </c>
      <c r="R227" s="9" t="s">
        <v>335</v>
      </c>
      <c r="S227" s="9" t="s">
        <v>335</v>
      </c>
      <c r="T227" s="9">
        <v>632</v>
      </c>
      <c r="U227" s="9" t="s">
        <v>335</v>
      </c>
      <c r="V227" s="9">
        <v>55</v>
      </c>
      <c r="W227" s="9" t="s">
        <v>335</v>
      </c>
      <c r="X227" s="9">
        <v>834</v>
      </c>
      <c r="Y227" s="9" t="s">
        <v>335</v>
      </c>
      <c r="Z227" s="9" t="s">
        <v>335</v>
      </c>
      <c r="AA227" s="18">
        <f t="shared" si="3"/>
        <v>1521</v>
      </c>
    </row>
    <row r="228" spans="1:27" ht="15" x14ac:dyDescent="0.25">
      <c r="A228" s="6" t="s">
        <v>148</v>
      </c>
      <c r="B228" s="9" t="s">
        <v>335</v>
      </c>
      <c r="C228" s="9" t="s">
        <v>335</v>
      </c>
      <c r="D228" s="9" t="s">
        <v>335</v>
      </c>
      <c r="E228" s="9" t="s">
        <v>335</v>
      </c>
      <c r="F228" s="9" t="s">
        <v>335</v>
      </c>
      <c r="G228" s="9" t="s">
        <v>335</v>
      </c>
      <c r="H228" s="9" t="s">
        <v>335</v>
      </c>
      <c r="I228" s="9" t="s">
        <v>335</v>
      </c>
      <c r="J228" s="9" t="s">
        <v>335</v>
      </c>
      <c r="K228" s="9" t="s">
        <v>335</v>
      </c>
      <c r="L228" s="9" t="s">
        <v>335</v>
      </c>
      <c r="M228" s="9" t="s">
        <v>335</v>
      </c>
      <c r="N228" s="9" t="s">
        <v>335</v>
      </c>
      <c r="O228" s="9" t="s">
        <v>335</v>
      </c>
      <c r="P228" s="9">
        <v>1335</v>
      </c>
      <c r="Q228" s="9" t="s">
        <v>335</v>
      </c>
      <c r="R228" s="9" t="s">
        <v>335</v>
      </c>
      <c r="S228" s="9" t="s">
        <v>335</v>
      </c>
      <c r="T228" s="9" t="s">
        <v>335</v>
      </c>
      <c r="U228" s="9" t="s">
        <v>335</v>
      </c>
      <c r="V228" s="9" t="s">
        <v>335</v>
      </c>
      <c r="W228" s="9" t="s">
        <v>335</v>
      </c>
      <c r="X228" s="9" t="s">
        <v>335</v>
      </c>
      <c r="Y228" s="9" t="s">
        <v>335</v>
      </c>
      <c r="Z228" s="9" t="s">
        <v>335</v>
      </c>
      <c r="AA228" s="18">
        <f t="shared" si="3"/>
        <v>1335</v>
      </c>
    </row>
    <row r="229" spans="1:27" ht="15" x14ac:dyDescent="0.25">
      <c r="A229" s="6" t="s">
        <v>212</v>
      </c>
      <c r="B229" s="9" t="s">
        <v>335</v>
      </c>
      <c r="C229" s="9" t="s">
        <v>335</v>
      </c>
      <c r="D229" s="9" t="s">
        <v>335</v>
      </c>
      <c r="E229" s="9" t="s">
        <v>335</v>
      </c>
      <c r="F229" s="9" t="s">
        <v>335</v>
      </c>
      <c r="G229" s="9" t="s">
        <v>335</v>
      </c>
      <c r="H229" s="9" t="s">
        <v>335</v>
      </c>
      <c r="I229" s="9" t="s">
        <v>335</v>
      </c>
      <c r="J229" s="9" t="s">
        <v>335</v>
      </c>
      <c r="K229" s="9" t="s">
        <v>335</v>
      </c>
      <c r="L229" s="9" t="s">
        <v>335</v>
      </c>
      <c r="M229" s="9" t="s">
        <v>335</v>
      </c>
      <c r="N229" s="9" t="s">
        <v>335</v>
      </c>
      <c r="O229" s="9" t="s">
        <v>335</v>
      </c>
      <c r="P229" s="9" t="s">
        <v>335</v>
      </c>
      <c r="Q229" s="9" t="s">
        <v>335</v>
      </c>
      <c r="R229" s="9" t="s">
        <v>335</v>
      </c>
      <c r="S229" s="9" t="s">
        <v>335</v>
      </c>
      <c r="T229" s="9" t="s">
        <v>335</v>
      </c>
      <c r="U229" s="9" t="s">
        <v>335</v>
      </c>
      <c r="V229" s="9" t="s">
        <v>335</v>
      </c>
      <c r="W229" s="9">
        <v>545</v>
      </c>
      <c r="X229" s="9">
        <v>372</v>
      </c>
      <c r="Y229" s="9">
        <v>17</v>
      </c>
      <c r="Z229" s="9">
        <v>85</v>
      </c>
      <c r="AA229" s="18">
        <f t="shared" si="3"/>
        <v>1019</v>
      </c>
    </row>
    <row r="230" spans="1:27" ht="15" x14ac:dyDescent="0.25">
      <c r="A230" s="6" t="s">
        <v>251</v>
      </c>
      <c r="B230" s="8" t="s">
        <v>335</v>
      </c>
      <c r="C230" s="8" t="s">
        <v>335</v>
      </c>
      <c r="D230" s="8" t="s">
        <v>335</v>
      </c>
      <c r="E230" s="8" t="s">
        <v>335</v>
      </c>
      <c r="F230" s="8" t="s">
        <v>335</v>
      </c>
      <c r="G230" s="8" t="s">
        <v>335</v>
      </c>
      <c r="H230" s="8" t="s">
        <v>335</v>
      </c>
      <c r="I230" s="8" t="s">
        <v>335</v>
      </c>
      <c r="J230" s="8" t="s">
        <v>335</v>
      </c>
      <c r="K230" s="8" t="s">
        <v>335</v>
      </c>
      <c r="L230" s="8" t="s">
        <v>335</v>
      </c>
      <c r="M230" s="8" t="s">
        <v>335</v>
      </c>
      <c r="N230" s="8" t="s">
        <v>335</v>
      </c>
      <c r="O230" s="8" t="s">
        <v>335</v>
      </c>
      <c r="P230" s="8" t="s">
        <v>335</v>
      </c>
      <c r="Q230" s="8" t="s">
        <v>335</v>
      </c>
      <c r="R230" s="8" t="s">
        <v>335</v>
      </c>
      <c r="S230" s="8" t="s">
        <v>335</v>
      </c>
      <c r="T230" s="8" t="s">
        <v>335</v>
      </c>
      <c r="U230" s="8" t="s">
        <v>335</v>
      </c>
      <c r="V230" s="8">
        <v>95</v>
      </c>
      <c r="W230" s="8">
        <v>199</v>
      </c>
      <c r="X230" s="8" t="s">
        <v>335</v>
      </c>
      <c r="Y230" s="8">
        <v>510</v>
      </c>
      <c r="Z230" s="8">
        <v>179</v>
      </c>
      <c r="AA230" s="18">
        <f t="shared" si="3"/>
        <v>983</v>
      </c>
    </row>
    <row r="231" spans="1:27" ht="15" x14ac:dyDescent="0.25">
      <c r="A231" s="6" t="s">
        <v>111</v>
      </c>
      <c r="B231" s="8" t="s">
        <v>335</v>
      </c>
      <c r="C231" s="8" t="s">
        <v>335</v>
      </c>
      <c r="D231" s="8" t="s">
        <v>335</v>
      </c>
      <c r="E231" s="8" t="s">
        <v>335</v>
      </c>
      <c r="F231" s="8" t="s">
        <v>335</v>
      </c>
      <c r="G231" s="8" t="s">
        <v>335</v>
      </c>
      <c r="H231" s="8" t="s">
        <v>335</v>
      </c>
      <c r="I231" s="8" t="s">
        <v>335</v>
      </c>
      <c r="J231" s="8" t="s">
        <v>335</v>
      </c>
      <c r="K231" s="8" t="s">
        <v>335</v>
      </c>
      <c r="L231" s="8" t="s">
        <v>335</v>
      </c>
      <c r="M231" s="8" t="s">
        <v>335</v>
      </c>
      <c r="N231" s="8" t="s">
        <v>335</v>
      </c>
      <c r="O231" s="8" t="s">
        <v>335</v>
      </c>
      <c r="P231" s="8" t="s">
        <v>335</v>
      </c>
      <c r="Q231" s="8" t="s">
        <v>335</v>
      </c>
      <c r="R231" s="8" t="s">
        <v>335</v>
      </c>
      <c r="S231" s="8" t="s">
        <v>335</v>
      </c>
      <c r="T231" s="8">
        <v>600</v>
      </c>
      <c r="U231" s="8" t="s">
        <v>335</v>
      </c>
      <c r="V231" s="8" t="s">
        <v>335</v>
      </c>
      <c r="W231" s="8">
        <v>54</v>
      </c>
      <c r="X231" s="8" t="s">
        <v>335</v>
      </c>
      <c r="Y231" s="8" t="s">
        <v>335</v>
      </c>
      <c r="Z231" s="8">
        <v>187</v>
      </c>
      <c r="AA231" s="18">
        <f t="shared" si="3"/>
        <v>841</v>
      </c>
    </row>
    <row r="232" spans="1:27" ht="15" x14ac:dyDescent="0.25">
      <c r="A232" s="6" t="s">
        <v>63</v>
      </c>
      <c r="B232" s="9" t="s">
        <v>335</v>
      </c>
      <c r="C232" s="9" t="s">
        <v>335</v>
      </c>
      <c r="D232" s="9" t="s">
        <v>335</v>
      </c>
      <c r="E232" s="9" t="s">
        <v>335</v>
      </c>
      <c r="F232" s="9" t="s">
        <v>335</v>
      </c>
      <c r="G232" s="9" t="s">
        <v>335</v>
      </c>
      <c r="H232" s="9" t="s">
        <v>335</v>
      </c>
      <c r="I232" s="9" t="s">
        <v>335</v>
      </c>
      <c r="J232" s="9" t="s">
        <v>335</v>
      </c>
      <c r="K232" s="9" t="s">
        <v>335</v>
      </c>
      <c r="L232" s="9" t="s">
        <v>335</v>
      </c>
      <c r="M232" s="9" t="s">
        <v>335</v>
      </c>
      <c r="N232" s="9" t="s">
        <v>335</v>
      </c>
      <c r="O232" s="9" t="s">
        <v>335</v>
      </c>
      <c r="P232" s="9" t="s">
        <v>335</v>
      </c>
      <c r="Q232" s="9" t="s">
        <v>335</v>
      </c>
      <c r="R232" s="9">
        <v>171</v>
      </c>
      <c r="S232" s="9" t="s">
        <v>335</v>
      </c>
      <c r="T232" s="9" t="s">
        <v>335</v>
      </c>
      <c r="U232" s="9" t="s">
        <v>335</v>
      </c>
      <c r="V232" s="9" t="s">
        <v>335</v>
      </c>
      <c r="W232" s="9" t="s">
        <v>335</v>
      </c>
      <c r="X232" s="9" t="s">
        <v>335</v>
      </c>
      <c r="Y232" s="9">
        <v>616</v>
      </c>
      <c r="Z232" s="9" t="s">
        <v>335</v>
      </c>
      <c r="AA232" s="18">
        <f t="shared" si="3"/>
        <v>787</v>
      </c>
    </row>
    <row r="233" spans="1:27" ht="15" x14ac:dyDescent="0.25">
      <c r="A233" s="6" t="s">
        <v>258</v>
      </c>
      <c r="B233" s="9" t="s">
        <v>335</v>
      </c>
      <c r="C233" s="9" t="s">
        <v>335</v>
      </c>
      <c r="D233" s="9" t="s">
        <v>335</v>
      </c>
      <c r="E233" s="9" t="s">
        <v>335</v>
      </c>
      <c r="F233" s="9" t="s">
        <v>335</v>
      </c>
      <c r="G233" s="9" t="s">
        <v>335</v>
      </c>
      <c r="H233" s="9" t="s">
        <v>335</v>
      </c>
      <c r="I233" s="9" t="s">
        <v>335</v>
      </c>
      <c r="J233" s="9" t="s">
        <v>335</v>
      </c>
      <c r="K233" s="9" t="s">
        <v>335</v>
      </c>
      <c r="L233" s="9" t="s">
        <v>335</v>
      </c>
      <c r="M233" s="9" t="s">
        <v>335</v>
      </c>
      <c r="N233" s="9">
        <v>317</v>
      </c>
      <c r="O233" s="9" t="s">
        <v>335</v>
      </c>
      <c r="P233" s="9" t="s">
        <v>335</v>
      </c>
      <c r="Q233" s="9" t="s">
        <v>335</v>
      </c>
      <c r="R233" s="9" t="s">
        <v>335</v>
      </c>
      <c r="S233" s="9">
        <v>92</v>
      </c>
      <c r="T233" s="9" t="s">
        <v>335</v>
      </c>
      <c r="U233" s="9" t="s">
        <v>335</v>
      </c>
      <c r="V233" s="9" t="s">
        <v>335</v>
      </c>
      <c r="W233" s="9">
        <v>137</v>
      </c>
      <c r="X233" s="9" t="s">
        <v>335</v>
      </c>
      <c r="Y233" s="9" t="s">
        <v>335</v>
      </c>
      <c r="Z233" s="9">
        <v>201</v>
      </c>
      <c r="AA233" s="18">
        <f t="shared" si="3"/>
        <v>747</v>
      </c>
    </row>
    <row r="234" spans="1:27" ht="15" x14ac:dyDescent="0.25">
      <c r="A234" s="6" t="s">
        <v>198</v>
      </c>
      <c r="B234" s="9" t="s">
        <v>335</v>
      </c>
      <c r="C234" s="9" t="s">
        <v>335</v>
      </c>
      <c r="D234" s="9" t="s">
        <v>335</v>
      </c>
      <c r="E234" s="9" t="s">
        <v>335</v>
      </c>
      <c r="F234" s="9" t="s">
        <v>335</v>
      </c>
      <c r="G234" s="9" t="s">
        <v>335</v>
      </c>
      <c r="H234" s="9" t="s">
        <v>335</v>
      </c>
      <c r="I234" s="9" t="s">
        <v>335</v>
      </c>
      <c r="J234" s="9" t="s">
        <v>335</v>
      </c>
      <c r="K234" s="9" t="s">
        <v>335</v>
      </c>
      <c r="L234" s="9" t="s">
        <v>335</v>
      </c>
      <c r="M234" s="9" t="s">
        <v>335</v>
      </c>
      <c r="N234" s="9" t="s">
        <v>335</v>
      </c>
      <c r="O234" s="9" t="s">
        <v>335</v>
      </c>
      <c r="P234" s="9" t="s">
        <v>335</v>
      </c>
      <c r="Q234" s="9">
        <v>676</v>
      </c>
      <c r="R234" s="9" t="s">
        <v>335</v>
      </c>
      <c r="S234" s="9" t="s">
        <v>335</v>
      </c>
      <c r="T234" s="9" t="s">
        <v>335</v>
      </c>
      <c r="U234" s="9" t="s">
        <v>335</v>
      </c>
      <c r="V234" s="9" t="s">
        <v>335</v>
      </c>
      <c r="W234" s="9" t="s">
        <v>335</v>
      </c>
      <c r="X234" s="9" t="s">
        <v>335</v>
      </c>
      <c r="Y234" s="9" t="s">
        <v>335</v>
      </c>
      <c r="Z234" s="9" t="s">
        <v>335</v>
      </c>
      <c r="AA234" s="18">
        <f t="shared" si="3"/>
        <v>676</v>
      </c>
    </row>
    <row r="235" spans="1:27" ht="15" x14ac:dyDescent="0.25">
      <c r="A235" s="6" t="s">
        <v>128</v>
      </c>
      <c r="B235" s="9" t="s">
        <v>335</v>
      </c>
      <c r="C235" s="9" t="s">
        <v>335</v>
      </c>
      <c r="D235" s="9" t="s">
        <v>335</v>
      </c>
      <c r="E235" s="9" t="s">
        <v>335</v>
      </c>
      <c r="F235" s="9" t="s">
        <v>335</v>
      </c>
      <c r="G235" s="9" t="s">
        <v>335</v>
      </c>
      <c r="H235" s="9" t="s">
        <v>335</v>
      </c>
      <c r="I235" s="9" t="s">
        <v>335</v>
      </c>
      <c r="J235" s="9" t="s">
        <v>335</v>
      </c>
      <c r="K235" s="9" t="s">
        <v>335</v>
      </c>
      <c r="L235" s="9" t="s">
        <v>335</v>
      </c>
      <c r="M235" s="9" t="s">
        <v>335</v>
      </c>
      <c r="N235" s="9" t="s">
        <v>335</v>
      </c>
      <c r="O235" s="9" t="s">
        <v>335</v>
      </c>
      <c r="P235" s="9" t="s">
        <v>335</v>
      </c>
      <c r="Q235" s="9" t="s">
        <v>335</v>
      </c>
      <c r="R235" s="9" t="s">
        <v>335</v>
      </c>
      <c r="S235" s="9" t="s">
        <v>335</v>
      </c>
      <c r="T235" s="9" t="s">
        <v>335</v>
      </c>
      <c r="U235" s="9">
        <v>184</v>
      </c>
      <c r="V235" s="9" t="s">
        <v>335</v>
      </c>
      <c r="W235" s="9" t="s">
        <v>335</v>
      </c>
      <c r="X235" s="9" t="s">
        <v>335</v>
      </c>
      <c r="Y235" s="9">
        <v>348</v>
      </c>
      <c r="Z235" s="9">
        <v>136</v>
      </c>
      <c r="AA235" s="18">
        <f t="shared" si="3"/>
        <v>668</v>
      </c>
    </row>
    <row r="236" spans="1:27" ht="15" x14ac:dyDescent="0.25">
      <c r="A236" s="6" t="s">
        <v>82</v>
      </c>
      <c r="B236" s="8" t="s">
        <v>335</v>
      </c>
      <c r="C236" s="8" t="s">
        <v>335</v>
      </c>
      <c r="D236" s="8" t="s">
        <v>335</v>
      </c>
      <c r="E236" s="8" t="s">
        <v>335</v>
      </c>
      <c r="F236" s="8" t="s">
        <v>335</v>
      </c>
      <c r="G236" s="8" t="s">
        <v>335</v>
      </c>
      <c r="H236" s="8" t="s">
        <v>335</v>
      </c>
      <c r="I236" s="8" t="s">
        <v>335</v>
      </c>
      <c r="J236" s="8" t="s">
        <v>335</v>
      </c>
      <c r="K236" s="8" t="s">
        <v>335</v>
      </c>
      <c r="L236" s="8" t="s">
        <v>335</v>
      </c>
      <c r="M236" s="8" t="s">
        <v>335</v>
      </c>
      <c r="N236" s="8" t="s">
        <v>335</v>
      </c>
      <c r="O236" s="8" t="s">
        <v>335</v>
      </c>
      <c r="P236" s="8" t="s">
        <v>335</v>
      </c>
      <c r="Q236" s="8" t="s">
        <v>335</v>
      </c>
      <c r="R236" s="8" t="s">
        <v>335</v>
      </c>
      <c r="S236" s="8" t="s">
        <v>335</v>
      </c>
      <c r="T236" s="8" t="s">
        <v>335</v>
      </c>
      <c r="U236" s="8" t="s">
        <v>335</v>
      </c>
      <c r="V236" s="8">
        <v>361</v>
      </c>
      <c r="W236" s="8" t="s">
        <v>335</v>
      </c>
      <c r="X236" s="8">
        <v>189</v>
      </c>
      <c r="Y236" s="8" t="s">
        <v>335</v>
      </c>
      <c r="Z236" s="8" t="s">
        <v>335</v>
      </c>
      <c r="AA236" s="18">
        <f t="shared" si="3"/>
        <v>550</v>
      </c>
    </row>
    <row r="237" spans="1:27" ht="15" x14ac:dyDescent="0.25">
      <c r="A237" s="6" t="s">
        <v>215</v>
      </c>
      <c r="B237" s="8" t="s">
        <v>335</v>
      </c>
      <c r="C237" s="8" t="s">
        <v>335</v>
      </c>
      <c r="D237" s="8" t="s">
        <v>335</v>
      </c>
      <c r="E237" s="8" t="s">
        <v>335</v>
      </c>
      <c r="F237" s="8" t="s">
        <v>335</v>
      </c>
      <c r="G237" s="8" t="s">
        <v>335</v>
      </c>
      <c r="H237" s="8" t="s">
        <v>335</v>
      </c>
      <c r="I237" s="8" t="s">
        <v>335</v>
      </c>
      <c r="J237" s="8" t="s">
        <v>335</v>
      </c>
      <c r="K237" s="8" t="s">
        <v>335</v>
      </c>
      <c r="L237" s="8" t="s">
        <v>335</v>
      </c>
      <c r="M237" s="8" t="s">
        <v>335</v>
      </c>
      <c r="N237" s="8" t="s">
        <v>335</v>
      </c>
      <c r="O237" s="8" t="s">
        <v>335</v>
      </c>
      <c r="P237" s="8" t="s">
        <v>335</v>
      </c>
      <c r="Q237" s="8" t="s">
        <v>335</v>
      </c>
      <c r="R237" s="8" t="s">
        <v>335</v>
      </c>
      <c r="S237" s="8" t="s">
        <v>335</v>
      </c>
      <c r="T237" s="8" t="s">
        <v>335</v>
      </c>
      <c r="U237" s="8" t="s">
        <v>335</v>
      </c>
      <c r="V237" s="8" t="s">
        <v>335</v>
      </c>
      <c r="W237" s="8" t="s">
        <v>335</v>
      </c>
      <c r="X237" s="8" t="s">
        <v>335</v>
      </c>
      <c r="Y237" s="8">
        <v>325</v>
      </c>
      <c r="Z237" s="8" t="s">
        <v>335</v>
      </c>
      <c r="AA237" s="18">
        <f t="shared" si="3"/>
        <v>325</v>
      </c>
    </row>
    <row r="238" spans="1:27" ht="15" x14ac:dyDescent="0.25">
      <c r="A238" s="6" t="s">
        <v>242</v>
      </c>
      <c r="B238" s="9" t="s">
        <v>335</v>
      </c>
      <c r="C238" s="9" t="s">
        <v>335</v>
      </c>
      <c r="D238" s="9" t="s">
        <v>335</v>
      </c>
      <c r="E238" s="9" t="s">
        <v>335</v>
      </c>
      <c r="F238" s="9" t="s">
        <v>335</v>
      </c>
      <c r="G238" s="9" t="s">
        <v>335</v>
      </c>
      <c r="H238" s="9" t="s">
        <v>335</v>
      </c>
      <c r="I238" s="9" t="s">
        <v>335</v>
      </c>
      <c r="J238" s="9" t="s">
        <v>335</v>
      </c>
      <c r="K238" s="9" t="s">
        <v>335</v>
      </c>
      <c r="L238" s="9" t="s">
        <v>335</v>
      </c>
      <c r="M238" s="9" t="s">
        <v>335</v>
      </c>
      <c r="N238" s="9" t="s">
        <v>335</v>
      </c>
      <c r="O238" s="9" t="s">
        <v>335</v>
      </c>
      <c r="P238" s="9" t="s">
        <v>335</v>
      </c>
      <c r="Q238" s="9" t="s">
        <v>335</v>
      </c>
      <c r="R238" s="9" t="s">
        <v>335</v>
      </c>
      <c r="S238" s="9" t="s">
        <v>335</v>
      </c>
      <c r="T238" s="9" t="s">
        <v>335</v>
      </c>
      <c r="U238" s="9" t="s">
        <v>335</v>
      </c>
      <c r="V238" s="9">
        <v>288</v>
      </c>
      <c r="W238" s="9" t="s">
        <v>335</v>
      </c>
      <c r="X238" s="9" t="s">
        <v>335</v>
      </c>
      <c r="Y238" s="9" t="s">
        <v>335</v>
      </c>
      <c r="Z238" s="9" t="s">
        <v>335</v>
      </c>
      <c r="AA238" s="18">
        <f t="shared" si="3"/>
        <v>288</v>
      </c>
    </row>
    <row r="239" spans="1:27" ht="15" x14ac:dyDescent="0.25">
      <c r="A239" s="6" t="s">
        <v>158</v>
      </c>
      <c r="B239" s="9" t="s">
        <v>335</v>
      </c>
      <c r="C239" s="9" t="s">
        <v>335</v>
      </c>
      <c r="D239" s="9" t="s">
        <v>335</v>
      </c>
      <c r="E239" s="9" t="s">
        <v>335</v>
      </c>
      <c r="F239" s="9" t="s">
        <v>335</v>
      </c>
      <c r="G239" s="9" t="s">
        <v>335</v>
      </c>
      <c r="H239" s="9" t="s">
        <v>335</v>
      </c>
      <c r="I239" s="9" t="s">
        <v>335</v>
      </c>
      <c r="J239" s="9" t="s">
        <v>335</v>
      </c>
      <c r="K239" s="9" t="s">
        <v>335</v>
      </c>
      <c r="L239" s="9" t="s">
        <v>335</v>
      </c>
      <c r="M239" s="9" t="s">
        <v>335</v>
      </c>
      <c r="N239" s="9" t="s">
        <v>335</v>
      </c>
      <c r="O239" s="9" t="s">
        <v>335</v>
      </c>
      <c r="P239" s="9" t="s">
        <v>335</v>
      </c>
      <c r="Q239" s="9" t="s">
        <v>335</v>
      </c>
      <c r="R239" s="9" t="s">
        <v>335</v>
      </c>
      <c r="S239" s="9" t="s">
        <v>335</v>
      </c>
      <c r="T239" s="9">
        <v>259</v>
      </c>
      <c r="U239" s="9" t="s">
        <v>335</v>
      </c>
      <c r="V239" s="9" t="s">
        <v>335</v>
      </c>
      <c r="W239" s="9" t="s">
        <v>335</v>
      </c>
      <c r="X239" s="9" t="s">
        <v>335</v>
      </c>
      <c r="Y239" s="9" t="s">
        <v>335</v>
      </c>
      <c r="Z239" s="9" t="s">
        <v>335</v>
      </c>
      <c r="AA239" s="18">
        <f t="shared" si="3"/>
        <v>259</v>
      </c>
    </row>
    <row r="240" spans="1:27" ht="15" x14ac:dyDescent="0.25">
      <c r="A240" s="6" t="s">
        <v>95</v>
      </c>
      <c r="B240" s="9" t="s">
        <v>335</v>
      </c>
      <c r="C240" s="9" t="s">
        <v>335</v>
      </c>
      <c r="D240" s="9" t="s">
        <v>335</v>
      </c>
      <c r="E240" s="9" t="s">
        <v>335</v>
      </c>
      <c r="F240" s="9" t="s">
        <v>335</v>
      </c>
      <c r="G240" s="9" t="s">
        <v>335</v>
      </c>
      <c r="H240" s="9" t="s">
        <v>335</v>
      </c>
      <c r="I240" s="9" t="s">
        <v>335</v>
      </c>
      <c r="J240" s="9" t="s">
        <v>335</v>
      </c>
      <c r="K240" s="9" t="s">
        <v>335</v>
      </c>
      <c r="L240" s="9" t="s">
        <v>335</v>
      </c>
      <c r="M240" s="9" t="s">
        <v>335</v>
      </c>
      <c r="N240" s="9" t="s">
        <v>335</v>
      </c>
      <c r="O240" s="9" t="s">
        <v>335</v>
      </c>
      <c r="P240" s="9" t="s">
        <v>335</v>
      </c>
      <c r="Q240" s="9" t="s">
        <v>335</v>
      </c>
      <c r="R240" s="9" t="s">
        <v>335</v>
      </c>
      <c r="S240" s="9" t="s">
        <v>335</v>
      </c>
      <c r="T240" s="9" t="s">
        <v>335</v>
      </c>
      <c r="U240" s="9" t="s">
        <v>335</v>
      </c>
      <c r="V240" s="9">
        <v>101</v>
      </c>
      <c r="W240" s="9" t="s">
        <v>335</v>
      </c>
      <c r="X240" s="9">
        <v>83</v>
      </c>
      <c r="Y240" s="9" t="s">
        <v>335</v>
      </c>
      <c r="Z240" s="9">
        <v>73</v>
      </c>
      <c r="AA240" s="18">
        <f t="shared" si="3"/>
        <v>257</v>
      </c>
    </row>
    <row r="241" spans="1:27" ht="15" x14ac:dyDescent="0.25">
      <c r="A241" s="6" t="s">
        <v>137</v>
      </c>
      <c r="B241" s="8" t="s">
        <v>335</v>
      </c>
      <c r="C241" s="8" t="s">
        <v>335</v>
      </c>
      <c r="D241" s="8" t="s">
        <v>335</v>
      </c>
      <c r="E241" s="8" t="s">
        <v>335</v>
      </c>
      <c r="F241" s="8" t="s">
        <v>335</v>
      </c>
      <c r="G241" s="8" t="s">
        <v>335</v>
      </c>
      <c r="H241" s="8" t="s">
        <v>335</v>
      </c>
      <c r="I241" s="8" t="s">
        <v>335</v>
      </c>
      <c r="J241" s="8" t="s">
        <v>335</v>
      </c>
      <c r="K241" s="8" t="s">
        <v>335</v>
      </c>
      <c r="L241" s="8" t="s">
        <v>335</v>
      </c>
      <c r="M241" s="8" t="s">
        <v>335</v>
      </c>
      <c r="N241" s="8">
        <v>241</v>
      </c>
      <c r="O241" s="8" t="s">
        <v>335</v>
      </c>
      <c r="P241" s="8" t="s">
        <v>335</v>
      </c>
      <c r="Q241" s="8" t="s">
        <v>335</v>
      </c>
      <c r="R241" s="8" t="s">
        <v>335</v>
      </c>
      <c r="S241" s="8" t="s">
        <v>335</v>
      </c>
      <c r="T241" s="8" t="s">
        <v>335</v>
      </c>
      <c r="U241" s="8" t="s">
        <v>335</v>
      </c>
      <c r="V241" s="8" t="s">
        <v>335</v>
      </c>
      <c r="W241" s="8" t="s">
        <v>335</v>
      </c>
      <c r="X241" s="8" t="s">
        <v>335</v>
      </c>
      <c r="Y241" s="8" t="s">
        <v>335</v>
      </c>
      <c r="Z241" s="8" t="s">
        <v>335</v>
      </c>
      <c r="AA241" s="18">
        <f t="shared" si="3"/>
        <v>241</v>
      </c>
    </row>
    <row r="242" spans="1:27" ht="15" x14ac:dyDescent="0.25">
      <c r="A242" s="6" t="s">
        <v>180</v>
      </c>
      <c r="B242" s="9" t="s">
        <v>335</v>
      </c>
      <c r="C242" s="9" t="s">
        <v>335</v>
      </c>
      <c r="D242" s="9" t="s">
        <v>335</v>
      </c>
      <c r="E242" s="9" t="s">
        <v>335</v>
      </c>
      <c r="F242" s="9" t="s">
        <v>335</v>
      </c>
      <c r="G242" s="9" t="s">
        <v>335</v>
      </c>
      <c r="H242" s="9" t="s">
        <v>335</v>
      </c>
      <c r="I242" s="9" t="s">
        <v>335</v>
      </c>
      <c r="J242" s="9" t="s">
        <v>335</v>
      </c>
      <c r="K242" s="9" t="s">
        <v>335</v>
      </c>
      <c r="L242" s="9" t="s">
        <v>335</v>
      </c>
      <c r="M242" s="9" t="s">
        <v>335</v>
      </c>
      <c r="N242" s="9" t="s">
        <v>335</v>
      </c>
      <c r="O242" s="9" t="s">
        <v>335</v>
      </c>
      <c r="P242" s="9" t="s">
        <v>335</v>
      </c>
      <c r="Q242" s="9" t="s">
        <v>335</v>
      </c>
      <c r="R242" s="9" t="s">
        <v>335</v>
      </c>
      <c r="S242" s="9">
        <v>79</v>
      </c>
      <c r="T242" s="9" t="s">
        <v>335</v>
      </c>
      <c r="U242" s="9" t="s">
        <v>335</v>
      </c>
      <c r="V242" s="9" t="s">
        <v>335</v>
      </c>
      <c r="W242" s="9" t="s">
        <v>335</v>
      </c>
      <c r="X242" s="9" t="s">
        <v>335</v>
      </c>
      <c r="Y242" s="9" t="s">
        <v>335</v>
      </c>
      <c r="Z242" s="9" t="s">
        <v>335</v>
      </c>
      <c r="AA242" s="18">
        <f t="shared" si="3"/>
        <v>79</v>
      </c>
    </row>
    <row r="243" spans="1:27" ht="15" x14ac:dyDescent="0.25">
      <c r="A243" s="6" t="s">
        <v>209</v>
      </c>
      <c r="B243" s="8" t="s">
        <v>335</v>
      </c>
      <c r="C243" s="8" t="s">
        <v>335</v>
      </c>
      <c r="D243" s="8" t="s">
        <v>335</v>
      </c>
      <c r="E243" s="8" t="s">
        <v>335</v>
      </c>
      <c r="F243" s="8" t="s">
        <v>335</v>
      </c>
      <c r="G243" s="8" t="s">
        <v>335</v>
      </c>
      <c r="H243" s="8" t="s">
        <v>335</v>
      </c>
      <c r="I243" s="8" t="s">
        <v>335</v>
      </c>
      <c r="J243" s="8" t="s">
        <v>335</v>
      </c>
      <c r="K243" s="8" t="s">
        <v>335</v>
      </c>
      <c r="L243" s="8" t="s">
        <v>335</v>
      </c>
      <c r="M243" s="8" t="s">
        <v>335</v>
      </c>
      <c r="N243" s="8" t="s">
        <v>335</v>
      </c>
      <c r="O243" s="8" t="s">
        <v>335</v>
      </c>
      <c r="P243" s="8" t="s">
        <v>335</v>
      </c>
      <c r="Q243" s="8" t="s">
        <v>335</v>
      </c>
      <c r="R243" s="8" t="s">
        <v>335</v>
      </c>
      <c r="S243" s="8" t="s">
        <v>335</v>
      </c>
      <c r="T243" s="8" t="s">
        <v>335</v>
      </c>
      <c r="U243" s="8" t="s">
        <v>335</v>
      </c>
      <c r="V243" s="8" t="s">
        <v>335</v>
      </c>
      <c r="W243" s="8" t="s">
        <v>335</v>
      </c>
      <c r="X243" s="8" t="s">
        <v>335</v>
      </c>
      <c r="Y243" s="8" t="s">
        <v>335</v>
      </c>
      <c r="Z243" s="8">
        <v>31</v>
      </c>
      <c r="AA243" s="18">
        <f t="shared" si="3"/>
        <v>31</v>
      </c>
    </row>
    <row r="244" spans="1:27" ht="15" x14ac:dyDescent="0.25">
      <c r="A244" s="6" t="s">
        <v>52</v>
      </c>
      <c r="B244" s="8" t="s">
        <v>335</v>
      </c>
      <c r="C244" s="8" t="s">
        <v>335</v>
      </c>
      <c r="D244" s="8" t="s">
        <v>335</v>
      </c>
      <c r="E244" s="8" t="s">
        <v>335</v>
      </c>
      <c r="F244" s="8" t="s">
        <v>335</v>
      </c>
      <c r="G244" s="8" t="s">
        <v>335</v>
      </c>
      <c r="H244" s="8" t="s">
        <v>335</v>
      </c>
      <c r="I244" s="8" t="s">
        <v>335</v>
      </c>
      <c r="J244" s="8" t="s">
        <v>335</v>
      </c>
      <c r="K244" s="8" t="s">
        <v>335</v>
      </c>
      <c r="L244" s="8" t="s">
        <v>335</v>
      </c>
      <c r="M244" s="8" t="s">
        <v>335</v>
      </c>
      <c r="N244" s="8" t="s">
        <v>335</v>
      </c>
      <c r="O244" s="8" t="s">
        <v>335</v>
      </c>
      <c r="P244" s="8" t="s">
        <v>335</v>
      </c>
      <c r="Q244" s="8" t="s">
        <v>335</v>
      </c>
      <c r="R244" s="8" t="s">
        <v>335</v>
      </c>
      <c r="S244" s="8" t="s">
        <v>335</v>
      </c>
      <c r="T244" s="8" t="s">
        <v>335</v>
      </c>
      <c r="U244" s="8" t="s">
        <v>335</v>
      </c>
      <c r="V244" s="8" t="s">
        <v>335</v>
      </c>
      <c r="W244" s="8" t="s">
        <v>335</v>
      </c>
      <c r="X244" s="8" t="s">
        <v>335</v>
      </c>
      <c r="Y244" s="8">
        <v>18</v>
      </c>
      <c r="Z244" s="8" t="s">
        <v>335</v>
      </c>
      <c r="AA244" s="18">
        <f t="shared" si="3"/>
        <v>18</v>
      </c>
    </row>
    <row r="245" spans="1:27" ht="15" x14ac:dyDescent="0.25">
      <c r="A245" s="6" t="s">
        <v>94</v>
      </c>
      <c r="B245" s="8" t="s">
        <v>335</v>
      </c>
      <c r="C245" s="8" t="s">
        <v>335</v>
      </c>
      <c r="D245" s="8" t="s">
        <v>335</v>
      </c>
      <c r="E245" s="8" t="s">
        <v>335</v>
      </c>
      <c r="F245" s="8" t="s">
        <v>335</v>
      </c>
      <c r="G245" s="8" t="s">
        <v>335</v>
      </c>
      <c r="H245" s="8" t="s">
        <v>335</v>
      </c>
      <c r="I245" s="8" t="s">
        <v>335</v>
      </c>
      <c r="J245" s="8" t="s">
        <v>335</v>
      </c>
      <c r="K245" s="8" t="s">
        <v>335</v>
      </c>
      <c r="L245" s="8" t="s">
        <v>335</v>
      </c>
      <c r="M245" s="8" t="s">
        <v>335</v>
      </c>
      <c r="N245" s="8" t="s">
        <v>335</v>
      </c>
      <c r="O245" s="8" t="s">
        <v>335</v>
      </c>
      <c r="P245" s="8" t="s">
        <v>335</v>
      </c>
      <c r="Q245" s="8" t="s">
        <v>335</v>
      </c>
      <c r="R245" s="8" t="s">
        <v>335</v>
      </c>
      <c r="S245" s="8" t="s">
        <v>335</v>
      </c>
      <c r="T245" s="8" t="s">
        <v>335</v>
      </c>
      <c r="U245" s="8" t="s">
        <v>335</v>
      </c>
      <c r="V245" s="8" t="s">
        <v>335</v>
      </c>
      <c r="W245" s="8" t="s">
        <v>335</v>
      </c>
      <c r="X245" s="8" t="s">
        <v>335</v>
      </c>
      <c r="Y245" s="8" t="s">
        <v>335</v>
      </c>
      <c r="Z245" s="8">
        <v>11</v>
      </c>
      <c r="AA245" s="18">
        <f t="shared" si="3"/>
        <v>11</v>
      </c>
    </row>
    <row r="246" spans="1:27" ht="15" x14ac:dyDescent="0.25">
      <c r="A246" s="6" t="s">
        <v>191</v>
      </c>
      <c r="B246" s="8" t="s">
        <v>335</v>
      </c>
      <c r="C246" s="8" t="s">
        <v>335</v>
      </c>
      <c r="D246" s="8" t="s">
        <v>335</v>
      </c>
      <c r="E246" s="8" t="s">
        <v>335</v>
      </c>
      <c r="F246" s="8" t="s">
        <v>335</v>
      </c>
      <c r="G246" s="8" t="s">
        <v>335</v>
      </c>
      <c r="H246" s="8" t="s">
        <v>335</v>
      </c>
      <c r="I246" s="8" t="s">
        <v>335</v>
      </c>
      <c r="J246" s="8" t="s">
        <v>335</v>
      </c>
      <c r="K246" s="8" t="s">
        <v>335</v>
      </c>
      <c r="L246" s="8" t="s">
        <v>335</v>
      </c>
      <c r="M246" s="8" t="s">
        <v>335</v>
      </c>
      <c r="N246" s="8" t="s">
        <v>335</v>
      </c>
      <c r="O246" s="8" t="s">
        <v>335</v>
      </c>
      <c r="P246" s="8" t="s">
        <v>335</v>
      </c>
      <c r="Q246" s="8" t="s">
        <v>335</v>
      </c>
      <c r="R246" s="8">
        <v>8</v>
      </c>
      <c r="S246" s="8" t="s">
        <v>335</v>
      </c>
      <c r="T246" s="8" t="s">
        <v>335</v>
      </c>
      <c r="U246" s="8" t="s">
        <v>335</v>
      </c>
      <c r="V246" s="8" t="s">
        <v>335</v>
      </c>
      <c r="W246" s="8" t="s">
        <v>335</v>
      </c>
      <c r="X246" s="8" t="s">
        <v>335</v>
      </c>
      <c r="Y246" s="8" t="s">
        <v>335</v>
      </c>
      <c r="Z246" s="8" t="s">
        <v>335</v>
      </c>
      <c r="AA246" s="18">
        <f t="shared" si="3"/>
        <v>8</v>
      </c>
    </row>
    <row r="247" spans="1:27" ht="15" x14ac:dyDescent="0.25">
      <c r="A247" s="6" t="s">
        <v>32</v>
      </c>
      <c r="B247" s="8" t="s">
        <v>335</v>
      </c>
      <c r="C247" s="8" t="s">
        <v>335</v>
      </c>
      <c r="D247" s="8" t="s">
        <v>335</v>
      </c>
      <c r="E247" s="8" t="s">
        <v>335</v>
      </c>
      <c r="F247" s="8" t="s">
        <v>335</v>
      </c>
      <c r="G247" s="8" t="s">
        <v>335</v>
      </c>
      <c r="H247" s="8" t="s">
        <v>335</v>
      </c>
      <c r="I247" s="8" t="s">
        <v>335</v>
      </c>
      <c r="J247" s="8" t="s">
        <v>335</v>
      </c>
      <c r="K247" s="8" t="s">
        <v>335</v>
      </c>
      <c r="L247" s="8" t="s">
        <v>335</v>
      </c>
      <c r="M247" s="8" t="s">
        <v>335</v>
      </c>
      <c r="N247" s="8" t="s">
        <v>335</v>
      </c>
      <c r="O247" s="8" t="s">
        <v>335</v>
      </c>
      <c r="P247" s="8" t="s">
        <v>335</v>
      </c>
      <c r="Q247" s="8" t="s">
        <v>335</v>
      </c>
      <c r="R247" s="8" t="s">
        <v>335</v>
      </c>
      <c r="S247" s="8" t="s">
        <v>335</v>
      </c>
      <c r="T247" s="8" t="s">
        <v>335</v>
      </c>
      <c r="U247" s="8" t="s">
        <v>335</v>
      </c>
      <c r="V247" s="8" t="s">
        <v>335</v>
      </c>
      <c r="W247" s="8" t="s">
        <v>335</v>
      </c>
      <c r="X247" s="8" t="s">
        <v>335</v>
      </c>
      <c r="Y247" s="8" t="s">
        <v>335</v>
      </c>
      <c r="Z247" s="8" t="s">
        <v>335</v>
      </c>
      <c r="AA247" s="18">
        <f t="shared" si="3"/>
        <v>0</v>
      </c>
    </row>
    <row r="248" spans="1:27" ht="15" x14ac:dyDescent="0.25">
      <c r="A248" s="6" t="s">
        <v>80</v>
      </c>
      <c r="B248" s="8" t="s">
        <v>335</v>
      </c>
      <c r="C248" s="8" t="s">
        <v>335</v>
      </c>
      <c r="D248" s="8" t="s">
        <v>335</v>
      </c>
      <c r="E248" s="8" t="s">
        <v>335</v>
      </c>
      <c r="F248" s="8" t="s">
        <v>335</v>
      </c>
      <c r="G248" s="8" t="s">
        <v>335</v>
      </c>
      <c r="H248" s="8" t="s">
        <v>335</v>
      </c>
      <c r="I248" s="8" t="s">
        <v>335</v>
      </c>
      <c r="J248" s="8" t="s">
        <v>335</v>
      </c>
      <c r="K248" s="8" t="s">
        <v>335</v>
      </c>
      <c r="L248" s="8" t="s">
        <v>335</v>
      </c>
      <c r="M248" s="8" t="s">
        <v>335</v>
      </c>
      <c r="N248" s="8" t="s">
        <v>335</v>
      </c>
      <c r="O248" s="8" t="s">
        <v>335</v>
      </c>
      <c r="P248" s="8" t="s">
        <v>335</v>
      </c>
      <c r="Q248" s="8" t="s">
        <v>335</v>
      </c>
      <c r="R248" s="8" t="s">
        <v>335</v>
      </c>
      <c r="S248" s="8" t="s">
        <v>335</v>
      </c>
      <c r="T248" s="8" t="s">
        <v>335</v>
      </c>
      <c r="U248" s="8" t="s">
        <v>335</v>
      </c>
      <c r="V248" s="8" t="s">
        <v>335</v>
      </c>
      <c r="W248" s="8" t="s">
        <v>335</v>
      </c>
      <c r="X248" s="8" t="s">
        <v>335</v>
      </c>
      <c r="Y248" s="8" t="s">
        <v>335</v>
      </c>
      <c r="Z248" s="8" t="s">
        <v>335</v>
      </c>
      <c r="AA248" s="18">
        <f t="shared" si="3"/>
        <v>0</v>
      </c>
    </row>
    <row r="249" spans="1:27" ht="15" x14ac:dyDescent="0.25">
      <c r="A249" s="6" t="s">
        <v>113</v>
      </c>
      <c r="B249" s="8" t="s">
        <v>335</v>
      </c>
      <c r="C249" s="8" t="s">
        <v>335</v>
      </c>
      <c r="D249" s="8" t="s">
        <v>335</v>
      </c>
      <c r="E249" s="8" t="s">
        <v>335</v>
      </c>
      <c r="F249" s="8" t="s">
        <v>335</v>
      </c>
      <c r="G249" s="8" t="s">
        <v>335</v>
      </c>
      <c r="H249" s="8" t="s">
        <v>335</v>
      </c>
      <c r="I249" s="8" t="s">
        <v>335</v>
      </c>
      <c r="J249" s="8" t="s">
        <v>335</v>
      </c>
      <c r="K249" s="8" t="s">
        <v>335</v>
      </c>
      <c r="L249" s="8" t="s">
        <v>335</v>
      </c>
      <c r="M249" s="8" t="s">
        <v>335</v>
      </c>
      <c r="N249" s="8" t="s">
        <v>335</v>
      </c>
      <c r="O249" s="8" t="s">
        <v>335</v>
      </c>
      <c r="P249" s="8" t="s">
        <v>335</v>
      </c>
      <c r="Q249" s="8" t="s">
        <v>335</v>
      </c>
      <c r="R249" s="8" t="s">
        <v>335</v>
      </c>
      <c r="S249" s="8" t="s">
        <v>335</v>
      </c>
      <c r="T249" s="8" t="s">
        <v>335</v>
      </c>
      <c r="U249" s="8" t="s">
        <v>335</v>
      </c>
      <c r="V249" s="8" t="s">
        <v>335</v>
      </c>
      <c r="W249" s="8" t="s">
        <v>335</v>
      </c>
      <c r="X249" s="8" t="s">
        <v>335</v>
      </c>
      <c r="Y249" s="8" t="s">
        <v>335</v>
      </c>
      <c r="Z249" s="8" t="s">
        <v>335</v>
      </c>
      <c r="AA249" s="18">
        <f t="shared" si="3"/>
        <v>0</v>
      </c>
    </row>
    <row r="250" spans="1:27" ht="15" x14ac:dyDescent="0.25">
      <c r="A250" s="6" t="s">
        <v>119</v>
      </c>
      <c r="B250" s="8" t="s">
        <v>335</v>
      </c>
      <c r="C250" s="8" t="s">
        <v>335</v>
      </c>
      <c r="D250" s="8" t="s">
        <v>335</v>
      </c>
      <c r="E250" s="8" t="s">
        <v>335</v>
      </c>
      <c r="F250" s="8" t="s">
        <v>335</v>
      </c>
      <c r="G250" s="8" t="s">
        <v>335</v>
      </c>
      <c r="H250" s="8" t="s">
        <v>335</v>
      </c>
      <c r="I250" s="8" t="s">
        <v>335</v>
      </c>
      <c r="J250" s="8" t="s">
        <v>335</v>
      </c>
      <c r="K250" s="8" t="s">
        <v>335</v>
      </c>
      <c r="L250" s="8" t="s">
        <v>335</v>
      </c>
      <c r="M250" s="8" t="s">
        <v>335</v>
      </c>
      <c r="N250" s="8" t="s">
        <v>335</v>
      </c>
      <c r="O250" s="8" t="s">
        <v>335</v>
      </c>
      <c r="P250" s="8" t="s">
        <v>335</v>
      </c>
      <c r="Q250" s="8" t="s">
        <v>335</v>
      </c>
      <c r="R250" s="8" t="s">
        <v>335</v>
      </c>
      <c r="S250" s="8" t="s">
        <v>335</v>
      </c>
      <c r="T250" s="8" t="s">
        <v>335</v>
      </c>
      <c r="U250" s="8" t="s">
        <v>335</v>
      </c>
      <c r="V250" s="8" t="s">
        <v>335</v>
      </c>
      <c r="W250" s="8" t="s">
        <v>335</v>
      </c>
      <c r="X250" s="8" t="s">
        <v>335</v>
      </c>
      <c r="Y250" s="8" t="s">
        <v>335</v>
      </c>
      <c r="Z250" s="8" t="s">
        <v>335</v>
      </c>
      <c r="AA250" s="18">
        <f t="shared" si="3"/>
        <v>0</v>
      </c>
    </row>
    <row r="251" spans="1:27" ht="15" x14ac:dyDescent="0.25">
      <c r="A251" s="6" t="s">
        <v>122</v>
      </c>
      <c r="B251" s="9" t="s">
        <v>335</v>
      </c>
      <c r="C251" s="9" t="s">
        <v>335</v>
      </c>
      <c r="D251" s="9" t="s">
        <v>335</v>
      </c>
      <c r="E251" s="9" t="s">
        <v>335</v>
      </c>
      <c r="F251" s="9" t="s">
        <v>335</v>
      </c>
      <c r="G251" s="9" t="s">
        <v>335</v>
      </c>
      <c r="H251" s="9" t="s">
        <v>335</v>
      </c>
      <c r="I251" s="9" t="s">
        <v>335</v>
      </c>
      <c r="J251" s="9" t="s">
        <v>335</v>
      </c>
      <c r="K251" s="9" t="s">
        <v>335</v>
      </c>
      <c r="L251" s="9" t="s">
        <v>335</v>
      </c>
      <c r="M251" s="9" t="s">
        <v>335</v>
      </c>
      <c r="N251" s="9" t="s">
        <v>335</v>
      </c>
      <c r="O251" s="9" t="s">
        <v>335</v>
      </c>
      <c r="P251" s="9" t="s">
        <v>335</v>
      </c>
      <c r="Q251" s="9" t="s">
        <v>335</v>
      </c>
      <c r="R251" s="9" t="s">
        <v>335</v>
      </c>
      <c r="S251" s="9" t="s">
        <v>335</v>
      </c>
      <c r="T251" s="9" t="s">
        <v>335</v>
      </c>
      <c r="U251" s="9" t="s">
        <v>335</v>
      </c>
      <c r="V251" s="9" t="s">
        <v>335</v>
      </c>
      <c r="W251" s="9" t="s">
        <v>335</v>
      </c>
      <c r="X251" s="9" t="s">
        <v>335</v>
      </c>
      <c r="Y251" s="9" t="s">
        <v>335</v>
      </c>
      <c r="Z251" s="9" t="s">
        <v>335</v>
      </c>
      <c r="AA251" s="18">
        <f t="shared" si="3"/>
        <v>0</v>
      </c>
    </row>
    <row r="252" spans="1:27" ht="15" x14ac:dyDescent="0.25">
      <c r="A252" s="6" t="s">
        <v>178</v>
      </c>
      <c r="B252" s="9" t="s">
        <v>335</v>
      </c>
      <c r="C252" s="9" t="s">
        <v>335</v>
      </c>
      <c r="D252" s="9" t="s">
        <v>335</v>
      </c>
      <c r="E252" s="9" t="s">
        <v>335</v>
      </c>
      <c r="F252" s="9" t="s">
        <v>335</v>
      </c>
      <c r="G252" s="9" t="s">
        <v>335</v>
      </c>
      <c r="H252" s="9" t="s">
        <v>335</v>
      </c>
      <c r="I252" s="9" t="s">
        <v>335</v>
      </c>
      <c r="J252" s="9" t="s">
        <v>335</v>
      </c>
      <c r="K252" s="9" t="s">
        <v>335</v>
      </c>
      <c r="L252" s="9" t="s">
        <v>335</v>
      </c>
      <c r="M252" s="9" t="s">
        <v>335</v>
      </c>
      <c r="N252" s="9" t="s">
        <v>335</v>
      </c>
      <c r="O252" s="9" t="s">
        <v>335</v>
      </c>
      <c r="P252" s="9" t="s">
        <v>335</v>
      </c>
      <c r="Q252" s="9" t="s">
        <v>335</v>
      </c>
      <c r="R252" s="9" t="s">
        <v>335</v>
      </c>
      <c r="S252" s="9" t="s">
        <v>335</v>
      </c>
      <c r="T252" s="9" t="s">
        <v>335</v>
      </c>
      <c r="U252" s="9" t="s">
        <v>335</v>
      </c>
      <c r="V252" s="9" t="s">
        <v>335</v>
      </c>
      <c r="W252" s="9" t="s">
        <v>335</v>
      </c>
      <c r="X252" s="9" t="s">
        <v>335</v>
      </c>
      <c r="Y252" s="9" t="s">
        <v>335</v>
      </c>
      <c r="Z252" s="9" t="s">
        <v>335</v>
      </c>
      <c r="AA252" s="18">
        <f t="shared" si="3"/>
        <v>0</v>
      </c>
    </row>
    <row r="253" spans="1:27" ht="15" x14ac:dyDescent="0.25">
      <c r="A253" s="6" t="s">
        <v>216</v>
      </c>
      <c r="B253" s="9" t="s">
        <v>335</v>
      </c>
      <c r="C253" s="9" t="s">
        <v>335</v>
      </c>
      <c r="D253" s="9" t="s">
        <v>335</v>
      </c>
      <c r="E253" s="9" t="s">
        <v>335</v>
      </c>
      <c r="F253" s="9" t="s">
        <v>335</v>
      </c>
      <c r="G253" s="9" t="s">
        <v>335</v>
      </c>
      <c r="H253" s="9" t="s">
        <v>335</v>
      </c>
      <c r="I253" s="9" t="s">
        <v>335</v>
      </c>
      <c r="J253" s="9" t="s">
        <v>335</v>
      </c>
      <c r="K253" s="9" t="s">
        <v>335</v>
      </c>
      <c r="L253" s="9" t="s">
        <v>335</v>
      </c>
      <c r="M253" s="9" t="s">
        <v>335</v>
      </c>
      <c r="N253" s="9" t="s">
        <v>335</v>
      </c>
      <c r="O253" s="9" t="s">
        <v>335</v>
      </c>
      <c r="P253" s="9" t="s">
        <v>335</v>
      </c>
      <c r="Q253" s="9" t="s">
        <v>335</v>
      </c>
      <c r="R253" s="9" t="s">
        <v>335</v>
      </c>
      <c r="S253" s="9" t="s">
        <v>335</v>
      </c>
      <c r="T253" s="9" t="s">
        <v>335</v>
      </c>
      <c r="U253" s="9" t="s">
        <v>335</v>
      </c>
      <c r="V253" s="9" t="s">
        <v>335</v>
      </c>
      <c r="W253" s="9" t="s">
        <v>335</v>
      </c>
      <c r="X253" s="9" t="s">
        <v>335</v>
      </c>
      <c r="Y253" s="9" t="s">
        <v>335</v>
      </c>
      <c r="Z253" s="9" t="s">
        <v>335</v>
      </c>
      <c r="AA253" s="18">
        <f t="shared" si="3"/>
        <v>0</v>
      </c>
    </row>
    <row r="254" spans="1:27" ht="15" x14ac:dyDescent="0.25">
      <c r="A254" s="6" t="s">
        <v>217</v>
      </c>
      <c r="B254" s="8" t="s">
        <v>335</v>
      </c>
      <c r="C254" s="8" t="s">
        <v>335</v>
      </c>
      <c r="D254" s="8" t="s">
        <v>335</v>
      </c>
      <c r="E254" s="8" t="s">
        <v>335</v>
      </c>
      <c r="F254" s="8" t="s">
        <v>335</v>
      </c>
      <c r="G254" s="8" t="s">
        <v>335</v>
      </c>
      <c r="H254" s="8" t="s">
        <v>335</v>
      </c>
      <c r="I254" s="8" t="s">
        <v>335</v>
      </c>
      <c r="J254" s="8" t="s">
        <v>335</v>
      </c>
      <c r="K254" s="8" t="s">
        <v>335</v>
      </c>
      <c r="L254" s="8" t="s">
        <v>335</v>
      </c>
      <c r="M254" s="8" t="s">
        <v>335</v>
      </c>
      <c r="N254" s="8" t="s">
        <v>335</v>
      </c>
      <c r="O254" s="8" t="s">
        <v>335</v>
      </c>
      <c r="P254" s="8" t="s">
        <v>335</v>
      </c>
      <c r="Q254" s="8" t="s">
        <v>335</v>
      </c>
      <c r="R254" s="8" t="s">
        <v>335</v>
      </c>
      <c r="S254" s="8" t="s">
        <v>335</v>
      </c>
      <c r="T254" s="8" t="s">
        <v>335</v>
      </c>
      <c r="U254" s="8" t="s">
        <v>335</v>
      </c>
      <c r="V254" s="8" t="s">
        <v>335</v>
      </c>
      <c r="W254" s="8" t="s">
        <v>335</v>
      </c>
      <c r="X254" s="8" t="s">
        <v>335</v>
      </c>
      <c r="Y254" s="8" t="s">
        <v>335</v>
      </c>
      <c r="Z254" s="8" t="s">
        <v>335</v>
      </c>
      <c r="AA254" s="18">
        <f t="shared" si="3"/>
        <v>0</v>
      </c>
    </row>
    <row r="255" spans="1:27" ht="15" x14ac:dyDescent="0.25">
      <c r="A255" s="6" t="s">
        <v>218</v>
      </c>
      <c r="B255" s="9" t="s">
        <v>335</v>
      </c>
      <c r="C255" s="9" t="s">
        <v>335</v>
      </c>
      <c r="D255" s="9" t="s">
        <v>335</v>
      </c>
      <c r="E255" s="9" t="s">
        <v>335</v>
      </c>
      <c r="F255" s="9" t="s">
        <v>335</v>
      </c>
      <c r="G255" s="9" t="s">
        <v>335</v>
      </c>
      <c r="H255" s="9" t="s">
        <v>335</v>
      </c>
      <c r="I255" s="9" t="s">
        <v>335</v>
      </c>
      <c r="J255" s="9" t="s">
        <v>335</v>
      </c>
      <c r="K255" s="9" t="s">
        <v>335</v>
      </c>
      <c r="L255" s="9" t="s">
        <v>335</v>
      </c>
      <c r="M255" s="9" t="s">
        <v>335</v>
      </c>
      <c r="N255" s="9" t="s">
        <v>335</v>
      </c>
      <c r="O255" s="9" t="s">
        <v>335</v>
      </c>
      <c r="P255" s="9" t="s">
        <v>335</v>
      </c>
      <c r="Q255" s="9" t="s">
        <v>335</v>
      </c>
      <c r="R255" s="9" t="s">
        <v>335</v>
      </c>
      <c r="S255" s="9" t="s">
        <v>335</v>
      </c>
      <c r="T255" s="9" t="s">
        <v>335</v>
      </c>
      <c r="U255" s="9" t="s">
        <v>335</v>
      </c>
      <c r="V255" s="9" t="s">
        <v>335</v>
      </c>
      <c r="W255" s="9" t="s">
        <v>335</v>
      </c>
      <c r="X255" s="9" t="s">
        <v>335</v>
      </c>
      <c r="Y255" s="9" t="s">
        <v>335</v>
      </c>
      <c r="Z255" s="9" t="s">
        <v>335</v>
      </c>
      <c r="AA255" s="18">
        <f t="shared" si="3"/>
        <v>0</v>
      </c>
    </row>
    <row r="256" spans="1:27" ht="15" x14ac:dyDescent="0.25">
      <c r="A256" s="6" t="s">
        <v>219</v>
      </c>
      <c r="B256" s="8" t="s">
        <v>335</v>
      </c>
      <c r="C256" s="8" t="s">
        <v>335</v>
      </c>
      <c r="D256" s="8" t="s">
        <v>335</v>
      </c>
      <c r="E256" s="8" t="s">
        <v>335</v>
      </c>
      <c r="F256" s="8" t="s">
        <v>335</v>
      </c>
      <c r="G256" s="8" t="s">
        <v>335</v>
      </c>
      <c r="H256" s="8" t="s">
        <v>335</v>
      </c>
      <c r="I256" s="8" t="s">
        <v>335</v>
      </c>
      <c r="J256" s="8" t="s">
        <v>335</v>
      </c>
      <c r="K256" s="8" t="s">
        <v>335</v>
      </c>
      <c r="L256" s="8" t="s">
        <v>335</v>
      </c>
      <c r="M256" s="8" t="s">
        <v>335</v>
      </c>
      <c r="N256" s="8" t="s">
        <v>335</v>
      </c>
      <c r="O256" s="8" t="s">
        <v>335</v>
      </c>
      <c r="P256" s="8" t="s">
        <v>335</v>
      </c>
      <c r="Q256" s="8" t="s">
        <v>335</v>
      </c>
      <c r="R256" s="8" t="s">
        <v>335</v>
      </c>
      <c r="S256" s="8" t="s">
        <v>335</v>
      </c>
      <c r="T256" s="8" t="s">
        <v>335</v>
      </c>
      <c r="U256" s="8" t="s">
        <v>335</v>
      </c>
      <c r="V256" s="8" t="s">
        <v>335</v>
      </c>
      <c r="W256" s="8" t="s">
        <v>335</v>
      </c>
      <c r="X256" s="8" t="s">
        <v>335</v>
      </c>
      <c r="Y256" s="8" t="s">
        <v>335</v>
      </c>
      <c r="Z256" s="8" t="s">
        <v>335</v>
      </c>
      <c r="AA256" s="18">
        <f t="shared" si="3"/>
        <v>0</v>
      </c>
    </row>
    <row r="257" spans="1:27" ht="15" x14ac:dyDescent="0.25">
      <c r="A257" s="6" t="s">
        <v>220</v>
      </c>
      <c r="B257" s="9" t="s">
        <v>335</v>
      </c>
      <c r="C257" s="9" t="s">
        <v>335</v>
      </c>
      <c r="D257" s="9" t="s">
        <v>335</v>
      </c>
      <c r="E257" s="9" t="s">
        <v>335</v>
      </c>
      <c r="F257" s="9" t="s">
        <v>335</v>
      </c>
      <c r="G257" s="9" t="s">
        <v>335</v>
      </c>
      <c r="H257" s="9" t="s">
        <v>335</v>
      </c>
      <c r="I257" s="9" t="s">
        <v>335</v>
      </c>
      <c r="J257" s="9" t="s">
        <v>335</v>
      </c>
      <c r="K257" s="9" t="s">
        <v>335</v>
      </c>
      <c r="L257" s="9" t="s">
        <v>335</v>
      </c>
      <c r="M257" s="9" t="s">
        <v>335</v>
      </c>
      <c r="N257" s="9" t="s">
        <v>335</v>
      </c>
      <c r="O257" s="9" t="s">
        <v>335</v>
      </c>
      <c r="P257" s="9" t="s">
        <v>335</v>
      </c>
      <c r="Q257" s="9" t="s">
        <v>335</v>
      </c>
      <c r="R257" s="9" t="s">
        <v>335</v>
      </c>
      <c r="S257" s="9" t="s">
        <v>335</v>
      </c>
      <c r="T257" s="9" t="s">
        <v>335</v>
      </c>
      <c r="U257" s="9" t="s">
        <v>335</v>
      </c>
      <c r="V257" s="9" t="s">
        <v>335</v>
      </c>
      <c r="W257" s="9" t="s">
        <v>335</v>
      </c>
      <c r="X257" s="9" t="s">
        <v>335</v>
      </c>
      <c r="Y257" s="9" t="s">
        <v>335</v>
      </c>
      <c r="Z257" s="9" t="s">
        <v>335</v>
      </c>
      <c r="AA257" s="18">
        <f t="shared" si="3"/>
        <v>0</v>
      </c>
    </row>
    <row r="258" spans="1:27" ht="15" x14ac:dyDescent="0.25">
      <c r="A258" s="6" t="s">
        <v>222</v>
      </c>
      <c r="B258" s="9" t="s">
        <v>335</v>
      </c>
      <c r="C258" s="9" t="s">
        <v>335</v>
      </c>
      <c r="D258" s="9" t="s">
        <v>335</v>
      </c>
      <c r="E258" s="9" t="s">
        <v>335</v>
      </c>
      <c r="F258" s="9" t="s">
        <v>335</v>
      </c>
      <c r="G258" s="9" t="s">
        <v>335</v>
      </c>
      <c r="H258" s="9" t="s">
        <v>335</v>
      </c>
      <c r="I258" s="9" t="s">
        <v>335</v>
      </c>
      <c r="J258" s="9" t="s">
        <v>335</v>
      </c>
      <c r="K258" s="9" t="s">
        <v>335</v>
      </c>
      <c r="L258" s="9" t="s">
        <v>335</v>
      </c>
      <c r="M258" s="9" t="s">
        <v>335</v>
      </c>
      <c r="N258" s="9" t="s">
        <v>335</v>
      </c>
      <c r="O258" s="9" t="s">
        <v>335</v>
      </c>
      <c r="P258" s="9" t="s">
        <v>335</v>
      </c>
      <c r="Q258" s="9" t="s">
        <v>335</v>
      </c>
      <c r="R258" s="9" t="s">
        <v>335</v>
      </c>
      <c r="S258" s="9" t="s">
        <v>335</v>
      </c>
      <c r="T258" s="9" t="s">
        <v>335</v>
      </c>
      <c r="U258" s="9" t="s">
        <v>335</v>
      </c>
      <c r="V258" s="9" t="s">
        <v>335</v>
      </c>
      <c r="W258" s="9" t="s">
        <v>335</v>
      </c>
      <c r="X258" s="9" t="s">
        <v>335</v>
      </c>
      <c r="Y258" s="9" t="s">
        <v>335</v>
      </c>
      <c r="Z258" s="9" t="s">
        <v>335</v>
      </c>
      <c r="AA258" s="18">
        <f t="shared" si="3"/>
        <v>0</v>
      </c>
    </row>
    <row r="259" spans="1:27" ht="15" x14ac:dyDescent="0.25">
      <c r="A259" s="6" t="s">
        <v>223</v>
      </c>
      <c r="B259" s="8" t="s">
        <v>335</v>
      </c>
      <c r="C259" s="8" t="s">
        <v>335</v>
      </c>
      <c r="D259" s="8" t="s">
        <v>335</v>
      </c>
      <c r="E259" s="8" t="s">
        <v>335</v>
      </c>
      <c r="F259" s="8" t="s">
        <v>335</v>
      </c>
      <c r="G259" s="8" t="s">
        <v>335</v>
      </c>
      <c r="H259" s="8" t="s">
        <v>335</v>
      </c>
      <c r="I259" s="8" t="s">
        <v>335</v>
      </c>
      <c r="J259" s="8" t="s">
        <v>335</v>
      </c>
      <c r="K259" s="8" t="s">
        <v>335</v>
      </c>
      <c r="L259" s="8" t="s">
        <v>335</v>
      </c>
      <c r="M259" s="8" t="s">
        <v>335</v>
      </c>
      <c r="N259" s="8" t="s">
        <v>335</v>
      </c>
      <c r="O259" s="8" t="s">
        <v>335</v>
      </c>
      <c r="P259" s="8" t="s">
        <v>335</v>
      </c>
      <c r="Q259" s="8" t="s">
        <v>335</v>
      </c>
      <c r="R259" s="8" t="s">
        <v>335</v>
      </c>
      <c r="S259" s="8" t="s">
        <v>335</v>
      </c>
      <c r="T259" s="8" t="s">
        <v>335</v>
      </c>
      <c r="U259" s="8" t="s">
        <v>335</v>
      </c>
      <c r="V259" s="8" t="s">
        <v>335</v>
      </c>
      <c r="W259" s="8" t="s">
        <v>335</v>
      </c>
      <c r="X259" s="8" t="s">
        <v>335</v>
      </c>
      <c r="Y259" s="8" t="s">
        <v>335</v>
      </c>
      <c r="Z259" s="8" t="s">
        <v>335</v>
      </c>
      <c r="AA259" s="18">
        <f t="shared" ref="AA259:AA275" si="4">SUM(B259:Z259)</f>
        <v>0</v>
      </c>
    </row>
    <row r="260" spans="1:27" ht="15" x14ac:dyDescent="0.25">
      <c r="A260" s="6" t="s">
        <v>225</v>
      </c>
      <c r="B260" s="8" t="s">
        <v>335</v>
      </c>
      <c r="C260" s="8" t="s">
        <v>335</v>
      </c>
      <c r="D260" s="8" t="s">
        <v>335</v>
      </c>
      <c r="E260" s="8" t="s">
        <v>335</v>
      </c>
      <c r="F260" s="8" t="s">
        <v>335</v>
      </c>
      <c r="G260" s="8" t="s">
        <v>335</v>
      </c>
      <c r="H260" s="8" t="s">
        <v>335</v>
      </c>
      <c r="I260" s="8" t="s">
        <v>335</v>
      </c>
      <c r="J260" s="8" t="s">
        <v>335</v>
      </c>
      <c r="K260" s="8" t="s">
        <v>335</v>
      </c>
      <c r="L260" s="8" t="s">
        <v>335</v>
      </c>
      <c r="M260" s="8" t="s">
        <v>335</v>
      </c>
      <c r="N260" s="8" t="s">
        <v>335</v>
      </c>
      <c r="O260" s="8" t="s">
        <v>335</v>
      </c>
      <c r="P260" s="8" t="s">
        <v>335</v>
      </c>
      <c r="Q260" s="8" t="s">
        <v>335</v>
      </c>
      <c r="R260" s="8" t="s">
        <v>335</v>
      </c>
      <c r="S260" s="8" t="s">
        <v>335</v>
      </c>
      <c r="T260" s="8" t="s">
        <v>335</v>
      </c>
      <c r="U260" s="8" t="s">
        <v>335</v>
      </c>
      <c r="V260" s="8" t="s">
        <v>335</v>
      </c>
      <c r="W260" s="8" t="s">
        <v>335</v>
      </c>
      <c r="X260" s="8" t="s">
        <v>335</v>
      </c>
      <c r="Y260" s="8" t="s">
        <v>335</v>
      </c>
      <c r="Z260" s="8" t="s">
        <v>335</v>
      </c>
      <c r="AA260" s="18">
        <f t="shared" si="4"/>
        <v>0</v>
      </c>
    </row>
    <row r="261" spans="1:27" ht="15" x14ac:dyDescent="0.25">
      <c r="A261" s="6" t="s">
        <v>237</v>
      </c>
      <c r="B261" s="8" t="s">
        <v>335</v>
      </c>
      <c r="C261" s="8" t="s">
        <v>335</v>
      </c>
      <c r="D261" s="8" t="s">
        <v>335</v>
      </c>
      <c r="E261" s="8" t="s">
        <v>335</v>
      </c>
      <c r="F261" s="8" t="s">
        <v>335</v>
      </c>
      <c r="G261" s="8" t="s">
        <v>335</v>
      </c>
      <c r="H261" s="8" t="s">
        <v>335</v>
      </c>
      <c r="I261" s="8" t="s">
        <v>335</v>
      </c>
      <c r="J261" s="8" t="s">
        <v>335</v>
      </c>
      <c r="K261" s="8" t="s">
        <v>335</v>
      </c>
      <c r="L261" s="8" t="s">
        <v>335</v>
      </c>
      <c r="M261" s="8" t="s">
        <v>335</v>
      </c>
      <c r="N261" s="8" t="s">
        <v>335</v>
      </c>
      <c r="O261" s="8" t="s">
        <v>335</v>
      </c>
      <c r="P261" s="8" t="s">
        <v>335</v>
      </c>
      <c r="Q261" s="8" t="s">
        <v>335</v>
      </c>
      <c r="R261" s="8" t="s">
        <v>335</v>
      </c>
      <c r="S261" s="8" t="s">
        <v>335</v>
      </c>
      <c r="T261" s="8" t="s">
        <v>335</v>
      </c>
      <c r="U261" s="8" t="s">
        <v>335</v>
      </c>
      <c r="V261" s="8" t="s">
        <v>335</v>
      </c>
      <c r="W261" s="8" t="s">
        <v>335</v>
      </c>
      <c r="X261" s="8" t="s">
        <v>335</v>
      </c>
      <c r="Y261" s="8" t="s">
        <v>335</v>
      </c>
      <c r="Z261" s="8" t="s">
        <v>335</v>
      </c>
      <c r="AA261" s="18">
        <f t="shared" si="4"/>
        <v>0</v>
      </c>
    </row>
    <row r="262" spans="1:27" ht="15" x14ac:dyDescent="0.25">
      <c r="A262" s="6" t="s">
        <v>244</v>
      </c>
      <c r="B262" s="9" t="s">
        <v>335</v>
      </c>
      <c r="C262" s="9" t="s">
        <v>335</v>
      </c>
      <c r="D262" s="9" t="s">
        <v>335</v>
      </c>
      <c r="E262" s="9" t="s">
        <v>335</v>
      </c>
      <c r="F262" s="9" t="s">
        <v>335</v>
      </c>
      <c r="G262" s="9" t="s">
        <v>335</v>
      </c>
      <c r="H262" s="9" t="s">
        <v>335</v>
      </c>
      <c r="I262" s="9" t="s">
        <v>335</v>
      </c>
      <c r="J262" s="9" t="s">
        <v>335</v>
      </c>
      <c r="K262" s="9" t="s">
        <v>335</v>
      </c>
      <c r="L262" s="9" t="s">
        <v>335</v>
      </c>
      <c r="M262" s="9" t="s">
        <v>335</v>
      </c>
      <c r="N262" s="9" t="s">
        <v>335</v>
      </c>
      <c r="O262" s="9" t="s">
        <v>335</v>
      </c>
      <c r="P262" s="9" t="s">
        <v>335</v>
      </c>
      <c r="Q262" s="9" t="s">
        <v>335</v>
      </c>
      <c r="R262" s="9" t="s">
        <v>335</v>
      </c>
      <c r="S262" s="9" t="s">
        <v>335</v>
      </c>
      <c r="T262" s="9" t="s">
        <v>335</v>
      </c>
      <c r="U262" s="9" t="s">
        <v>335</v>
      </c>
      <c r="V262" s="9" t="s">
        <v>335</v>
      </c>
      <c r="W262" s="9" t="s">
        <v>335</v>
      </c>
      <c r="X262" s="9" t="s">
        <v>335</v>
      </c>
      <c r="Y262" s="9" t="s">
        <v>335</v>
      </c>
      <c r="Z262" s="9" t="s">
        <v>335</v>
      </c>
      <c r="AA262" s="18">
        <f t="shared" si="4"/>
        <v>0</v>
      </c>
    </row>
    <row r="263" spans="1:27" ht="15" x14ac:dyDescent="0.25">
      <c r="A263" s="6" t="s">
        <v>246</v>
      </c>
      <c r="B263" s="9" t="s">
        <v>335</v>
      </c>
      <c r="C263" s="9" t="s">
        <v>335</v>
      </c>
      <c r="D263" s="9" t="s">
        <v>335</v>
      </c>
      <c r="E263" s="9" t="s">
        <v>335</v>
      </c>
      <c r="F263" s="9" t="s">
        <v>335</v>
      </c>
      <c r="G263" s="9" t="s">
        <v>335</v>
      </c>
      <c r="H263" s="9" t="s">
        <v>335</v>
      </c>
      <c r="I263" s="9" t="s">
        <v>335</v>
      </c>
      <c r="J263" s="9" t="s">
        <v>335</v>
      </c>
      <c r="K263" s="9" t="s">
        <v>335</v>
      </c>
      <c r="L263" s="9" t="s">
        <v>335</v>
      </c>
      <c r="M263" s="9" t="s">
        <v>335</v>
      </c>
      <c r="N263" s="9" t="s">
        <v>335</v>
      </c>
      <c r="O263" s="9" t="s">
        <v>335</v>
      </c>
      <c r="P263" s="9" t="s">
        <v>335</v>
      </c>
      <c r="Q263" s="9" t="s">
        <v>335</v>
      </c>
      <c r="R263" s="9" t="s">
        <v>335</v>
      </c>
      <c r="S263" s="9" t="s">
        <v>335</v>
      </c>
      <c r="T263" s="9" t="s">
        <v>335</v>
      </c>
      <c r="U263" s="9" t="s">
        <v>335</v>
      </c>
      <c r="V263" s="9" t="s">
        <v>335</v>
      </c>
      <c r="W263" s="9" t="s">
        <v>335</v>
      </c>
      <c r="X263" s="9" t="s">
        <v>335</v>
      </c>
      <c r="Y263" s="9" t="s">
        <v>335</v>
      </c>
      <c r="Z263" s="9" t="s">
        <v>335</v>
      </c>
      <c r="AA263" s="18">
        <f t="shared" si="4"/>
        <v>0</v>
      </c>
    </row>
    <row r="264" spans="1:27" ht="15" x14ac:dyDescent="0.25">
      <c r="A264" s="6" t="s">
        <v>253</v>
      </c>
      <c r="B264" s="8" t="s">
        <v>335</v>
      </c>
      <c r="C264" s="8" t="s">
        <v>335</v>
      </c>
      <c r="D264" s="8" t="s">
        <v>335</v>
      </c>
      <c r="E264" s="8" t="s">
        <v>335</v>
      </c>
      <c r="F264" s="8" t="s">
        <v>335</v>
      </c>
      <c r="G264" s="8" t="s">
        <v>335</v>
      </c>
      <c r="H264" s="8" t="s">
        <v>335</v>
      </c>
      <c r="I264" s="8" t="s">
        <v>335</v>
      </c>
      <c r="J264" s="8" t="s">
        <v>335</v>
      </c>
      <c r="K264" s="8" t="s">
        <v>335</v>
      </c>
      <c r="L264" s="8" t="s">
        <v>335</v>
      </c>
      <c r="M264" s="8" t="s">
        <v>335</v>
      </c>
      <c r="N264" s="8" t="s">
        <v>335</v>
      </c>
      <c r="O264" s="8" t="s">
        <v>335</v>
      </c>
      <c r="P264" s="8" t="s">
        <v>335</v>
      </c>
      <c r="Q264" s="8" t="s">
        <v>335</v>
      </c>
      <c r="R264" s="8" t="s">
        <v>335</v>
      </c>
      <c r="S264" s="8" t="s">
        <v>335</v>
      </c>
      <c r="T264" s="8" t="s">
        <v>335</v>
      </c>
      <c r="U264" s="8" t="s">
        <v>335</v>
      </c>
      <c r="V264" s="8" t="s">
        <v>335</v>
      </c>
      <c r="W264" s="8" t="s">
        <v>335</v>
      </c>
      <c r="X264" s="8" t="s">
        <v>335</v>
      </c>
      <c r="Y264" s="8" t="s">
        <v>335</v>
      </c>
      <c r="Z264" s="8" t="s">
        <v>335</v>
      </c>
      <c r="AA264" s="18">
        <f t="shared" si="4"/>
        <v>0</v>
      </c>
    </row>
    <row r="265" spans="1:27" ht="15" x14ac:dyDescent="0.25">
      <c r="A265" s="6" t="s">
        <v>261</v>
      </c>
      <c r="B265" s="8" t="s">
        <v>335</v>
      </c>
      <c r="C265" s="8" t="s">
        <v>335</v>
      </c>
      <c r="D265" s="8" t="s">
        <v>335</v>
      </c>
      <c r="E265" s="8" t="s">
        <v>335</v>
      </c>
      <c r="F265" s="8" t="s">
        <v>335</v>
      </c>
      <c r="G265" s="8" t="s">
        <v>335</v>
      </c>
      <c r="H265" s="8" t="s">
        <v>335</v>
      </c>
      <c r="I265" s="8" t="s">
        <v>335</v>
      </c>
      <c r="J265" s="8" t="s">
        <v>335</v>
      </c>
      <c r="K265" s="8" t="s">
        <v>335</v>
      </c>
      <c r="L265" s="8" t="s">
        <v>335</v>
      </c>
      <c r="M265" s="8" t="s">
        <v>335</v>
      </c>
      <c r="N265" s="8" t="s">
        <v>335</v>
      </c>
      <c r="O265" s="8" t="s">
        <v>335</v>
      </c>
      <c r="P265" s="8" t="s">
        <v>335</v>
      </c>
      <c r="Q265" s="8" t="s">
        <v>335</v>
      </c>
      <c r="R265" s="8" t="s">
        <v>335</v>
      </c>
      <c r="S265" s="8" t="s">
        <v>335</v>
      </c>
      <c r="T265" s="8" t="s">
        <v>335</v>
      </c>
      <c r="U265" s="8" t="s">
        <v>335</v>
      </c>
      <c r="V265" s="8" t="s">
        <v>335</v>
      </c>
      <c r="W265" s="8" t="s">
        <v>335</v>
      </c>
      <c r="X265" s="8" t="s">
        <v>335</v>
      </c>
      <c r="Y265" s="8" t="s">
        <v>335</v>
      </c>
      <c r="Z265" s="8" t="s">
        <v>335</v>
      </c>
      <c r="AA265" s="18">
        <f t="shared" si="4"/>
        <v>0</v>
      </c>
    </row>
    <row r="266" spans="1:27" ht="15" x14ac:dyDescent="0.25">
      <c r="A266" s="6" t="s">
        <v>262</v>
      </c>
      <c r="B266" s="9" t="s">
        <v>335</v>
      </c>
      <c r="C266" s="9" t="s">
        <v>335</v>
      </c>
      <c r="D266" s="9" t="s">
        <v>335</v>
      </c>
      <c r="E266" s="9" t="s">
        <v>335</v>
      </c>
      <c r="F266" s="9" t="s">
        <v>335</v>
      </c>
      <c r="G266" s="9" t="s">
        <v>335</v>
      </c>
      <c r="H266" s="9" t="s">
        <v>335</v>
      </c>
      <c r="I266" s="9" t="s">
        <v>335</v>
      </c>
      <c r="J266" s="9" t="s">
        <v>335</v>
      </c>
      <c r="K266" s="9" t="s">
        <v>335</v>
      </c>
      <c r="L266" s="9" t="s">
        <v>335</v>
      </c>
      <c r="M266" s="9" t="s">
        <v>335</v>
      </c>
      <c r="N266" s="9" t="s">
        <v>335</v>
      </c>
      <c r="O266" s="9" t="s">
        <v>335</v>
      </c>
      <c r="P266" s="9" t="s">
        <v>335</v>
      </c>
      <c r="Q266" s="9" t="s">
        <v>335</v>
      </c>
      <c r="R266" s="9" t="s">
        <v>335</v>
      </c>
      <c r="S266" s="9" t="s">
        <v>335</v>
      </c>
      <c r="T266" s="9" t="s">
        <v>335</v>
      </c>
      <c r="U266" s="9" t="s">
        <v>335</v>
      </c>
      <c r="V266" s="9" t="s">
        <v>335</v>
      </c>
      <c r="W266" s="9" t="s">
        <v>335</v>
      </c>
      <c r="X266" s="9" t="s">
        <v>335</v>
      </c>
      <c r="Y266" s="9" t="s">
        <v>335</v>
      </c>
      <c r="Z266" s="9" t="s">
        <v>335</v>
      </c>
      <c r="AA266" s="18">
        <f t="shared" si="4"/>
        <v>0</v>
      </c>
    </row>
    <row r="267" spans="1:27" ht="15" x14ac:dyDescent="0.25">
      <c r="A267" s="6" t="s">
        <v>281</v>
      </c>
      <c r="B267" s="8" t="s">
        <v>335</v>
      </c>
      <c r="C267" s="8" t="s">
        <v>335</v>
      </c>
      <c r="D267" s="8" t="s">
        <v>335</v>
      </c>
      <c r="E267" s="8" t="s">
        <v>335</v>
      </c>
      <c r="F267" s="8" t="s">
        <v>335</v>
      </c>
      <c r="G267" s="8" t="s">
        <v>335</v>
      </c>
      <c r="H267" s="8" t="s">
        <v>335</v>
      </c>
      <c r="I267" s="8" t="s">
        <v>335</v>
      </c>
      <c r="J267" s="8" t="s">
        <v>335</v>
      </c>
      <c r="K267" s="8" t="s">
        <v>335</v>
      </c>
      <c r="L267" s="8" t="s">
        <v>335</v>
      </c>
      <c r="M267" s="8" t="s">
        <v>335</v>
      </c>
      <c r="N267" s="8" t="s">
        <v>335</v>
      </c>
      <c r="O267" s="8" t="s">
        <v>335</v>
      </c>
      <c r="P267" s="8" t="s">
        <v>335</v>
      </c>
      <c r="Q267" s="8" t="s">
        <v>335</v>
      </c>
      <c r="R267" s="8" t="s">
        <v>335</v>
      </c>
      <c r="S267" s="8" t="s">
        <v>335</v>
      </c>
      <c r="T267" s="8" t="s">
        <v>335</v>
      </c>
      <c r="U267" s="8" t="s">
        <v>335</v>
      </c>
      <c r="V267" s="8" t="s">
        <v>335</v>
      </c>
      <c r="W267" s="8" t="s">
        <v>335</v>
      </c>
      <c r="X267" s="8" t="s">
        <v>335</v>
      </c>
      <c r="Y267" s="8" t="s">
        <v>335</v>
      </c>
      <c r="Z267" s="8" t="s">
        <v>335</v>
      </c>
      <c r="AA267" s="18">
        <f t="shared" si="4"/>
        <v>0</v>
      </c>
    </row>
    <row r="268" spans="1:27" ht="15" x14ac:dyDescent="0.25">
      <c r="A268" s="6" t="s">
        <v>284</v>
      </c>
      <c r="B268" s="9" t="s">
        <v>335</v>
      </c>
      <c r="C268" s="9" t="s">
        <v>335</v>
      </c>
      <c r="D268" s="9" t="s">
        <v>335</v>
      </c>
      <c r="E268" s="9" t="s">
        <v>335</v>
      </c>
      <c r="F268" s="9" t="s">
        <v>335</v>
      </c>
      <c r="G268" s="9" t="s">
        <v>335</v>
      </c>
      <c r="H268" s="9" t="s">
        <v>335</v>
      </c>
      <c r="I268" s="9" t="s">
        <v>335</v>
      </c>
      <c r="J268" s="9" t="s">
        <v>335</v>
      </c>
      <c r="K268" s="9" t="s">
        <v>335</v>
      </c>
      <c r="L268" s="9" t="s">
        <v>335</v>
      </c>
      <c r="M268" s="9" t="s">
        <v>335</v>
      </c>
      <c r="N268" s="9" t="s">
        <v>335</v>
      </c>
      <c r="O268" s="9" t="s">
        <v>335</v>
      </c>
      <c r="P268" s="9" t="s">
        <v>335</v>
      </c>
      <c r="Q268" s="9" t="s">
        <v>335</v>
      </c>
      <c r="R268" s="9" t="s">
        <v>335</v>
      </c>
      <c r="S268" s="9" t="s">
        <v>335</v>
      </c>
      <c r="T268" s="9" t="s">
        <v>335</v>
      </c>
      <c r="U268" s="9" t="s">
        <v>335</v>
      </c>
      <c r="V268" s="9" t="s">
        <v>335</v>
      </c>
      <c r="W268" s="9" t="s">
        <v>335</v>
      </c>
      <c r="X268" s="9" t="s">
        <v>335</v>
      </c>
      <c r="Y268" s="9" t="s">
        <v>335</v>
      </c>
      <c r="Z268" s="9" t="s">
        <v>335</v>
      </c>
      <c r="AA268" s="18">
        <f t="shared" si="4"/>
        <v>0</v>
      </c>
    </row>
    <row r="269" spans="1:27" ht="15" x14ac:dyDescent="0.25">
      <c r="A269" s="6" t="s">
        <v>285</v>
      </c>
      <c r="B269" s="8" t="s">
        <v>335</v>
      </c>
      <c r="C269" s="8" t="s">
        <v>335</v>
      </c>
      <c r="D269" s="8" t="s">
        <v>335</v>
      </c>
      <c r="E269" s="8" t="s">
        <v>335</v>
      </c>
      <c r="F269" s="8" t="s">
        <v>335</v>
      </c>
      <c r="G269" s="8" t="s">
        <v>335</v>
      </c>
      <c r="H269" s="8" t="s">
        <v>335</v>
      </c>
      <c r="I269" s="8" t="s">
        <v>335</v>
      </c>
      <c r="J269" s="8" t="s">
        <v>335</v>
      </c>
      <c r="K269" s="8" t="s">
        <v>335</v>
      </c>
      <c r="L269" s="8" t="s">
        <v>335</v>
      </c>
      <c r="M269" s="8" t="s">
        <v>335</v>
      </c>
      <c r="N269" s="8" t="s">
        <v>335</v>
      </c>
      <c r="O269" s="8" t="s">
        <v>335</v>
      </c>
      <c r="P269" s="8" t="s">
        <v>335</v>
      </c>
      <c r="Q269" s="8" t="s">
        <v>335</v>
      </c>
      <c r="R269" s="8" t="s">
        <v>335</v>
      </c>
      <c r="S269" s="8" t="s">
        <v>335</v>
      </c>
      <c r="T269" s="8" t="s">
        <v>335</v>
      </c>
      <c r="U269" s="8" t="s">
        <v>335</v>
      </c>
      <c r="V269" s="8" t="s">
        <v>335</v>
      </c>
      <c r="W269" s="8" t="s">
        <v>335</v>
      </c>
      <c r="X269" s="8" t="s">
        <v>335</v>
      </c>
      <c r="Y269" s="8" t="s">
        <v>335</v>
      </c>
      <c r="Z269" s="8" t="s">
        <v>335</v>
      </c>
      <c r="AA269" s="18">
        <f t="shared" si="4"/>
        <v>0</v>
      </c>
    </row>
    <row r="270" spans="1:27" ht="15" x14ac:dyDescent="0.25">
      <c r="A270" s="6" t="s">
        <v>289</v>
      </c>
      <c r="B270" s="9" t="s">
        <v>335</v>
      </c>
      <c r="C270" s="9" t="s">
        <v>335</v>
      </c>
      <c r="D270" s="9" t="s">
        <v>335</v>
      </c>
      <c r="E270" s="9" t="s">
        <v>335</v>
      </c>
      <c r="F270" s="9" t="s">
        <v>335</v>
      </c>
      <c r="G270" s="9" t="s">
        <v>335</v>
      </c>
      <c r="H270" s="9" t="s">
        <v>335</v>
      </c>
      <c r="I270" s="9" t="s">
        <v>335</v>
      </c>
      <c r="J270" s="9" t="s">
        <v>335</v>
      </c>
      <c r="K270" s="9" t="s">
        <v>335</v>
      </c>
      <c r="L270" s="9" t="s">
        <v>335</v>
      </c>
      <c r="M270" s="9" t="s">
        <v>335</v>
      </c>
      <c r="N270" s="9" t="s">
        <v>335</v>
      </c>
      <c r="O270" s="9" t="s">
        <v>335</v>
      </c>
      <c r="P270" s="9" t="s">
        <v>335</v>
      </c>
      <c r="Q270" s="9" t="s">
        <v>335</v>
      </c>
      <c r="R270" s="9" t="s">
        <v>335</v>
      </c>
      <c r="S270" s="9" t="s">
        <v>335</v>
      </c>
      <c r="T270" s="9" t="s">
        <v>335</v>
      </c>
      <c r="U270" s="9" t="s">
        <v>335</v>
      </c>
      <c r="V270" s="9" t="s">
        <v>335</v>
      </c>
      <c r="W270" s="9" t="s">
        <v>335</v>
      </c>
      <c r="X270" s="9" t="s">
        <v>335</v>
      </c>
      <c r="Y270" s="9" t="s">
        <v>335</v>
      </c>
      <c r="Z270" s="9" t="s">
        <v>335</v>
      </c>
      <c r="AA270" s="18">
        <f t="shared" si="4"/>
        <v>0</v>
      </c>
    </row>
    <row r="271" spans="1:27" ht="15" x14ac:dyDescent="0.25">
      <c r="A271" s="6" t="s">
        <v>290</v>
      </c>
      <c r="B271" s="8" t="s">
        <v>335</v>
      </c>
      <c r="C271" s="8" t="s">
        <v>335</v>
      </c>
      <c r="D271" s="8" t="s">
        <v>335</v>
      </c>
      <c r="E271" s="8" t="s">
        <v>335</v>
      </c>
      <c r="F271" s="8" t="s">
        <v>335</v>
      </c>
      <c r="G271" s="8" t="s">
        <v>335</v>
      </c>
      <c r="H271" s="8" t="s">
        <v>335</v>
      </c>
      <c r="I271" s="8" t="s">
        <v>335</v>
      </c>
      <c r="J271" s="8" t="s">
        <v>335</v>
      </c>
      <c r="K271" s="8" t="s">
        <v>335</v>
      </c>
      <c r="L271" s="8" t="s">
        <v>335</v>
      </c>
      <c r="M271" s="8" t="s">
        <v>335</v>
      </c>
      <c r="N271" s="8" t="s">
        <v>335</v>
      </c>
      <c r="O271" s="8" t="s">
        <v>335</v>
      </c>
      <c r="P271" s="8" t="s">
        <v>335</v>
      </c>
      <c r="Q271" s="8" t="s">
        <v>335</v>
      </c>
      <c r="R271" s="8" t="s">
        <v>335</v>
      </c>
      <c r="S271" s="8" t="s">
        <v>335</v>
      </c>
      <c r="T271" s="8" t="s">
        <v>335</v>
      </c>
      <c r="U271" s="8" t="s">
        <v>335</v>
      </c>
      <c r="V271" s="8" t="s">
        <v>335</v>
      </c>
      <c r="W271" s="8" t="s">
        <v>335</v>
      </c>
      <c r="X271" s="8" t="s">
        <v>335</v>
      </c>
      <c r="Y271" s="8" t="s">
        <v>335</v>
      </c>
      <c r="Z271" s="8" t="s">
        <v>335</v>
      </c>
      <c r="AA271" s="18">
        <f t="shared" si="4"/>
        <v>0</v>
      </c>
    </row>
    <row r="272" spans="1:27" ht="15" x14ac:dyDescent="0.25">
      <c r="A272" s="6" t="s">
        <v>291</v>
      </c>
      <c r="B272" s="9" t="s">
        <v>335</v>
      </c>
      <c r="C272" s="9" t="s">
        <v>335</v>
      </c>
      <c r="D272" s="9" t="s">
        <v>335</v>
      </c>
      <c r="E272" s="9" t="s">
        <v>335</v>
      </c>
      <c r="F272" s="9" t="s">
        <v>335</v>
      </c>
      <c r="G272" s="9" t="s">
        <v>335</v>
      </c>
      <c r="H272" s="9" t="s">
        <v>335</v>
      </c>
      <c r="I272" s="9" t="s">
        <v>335</v>
      </c>
      <c r="J272" s="9" t="s">
        <v>335</v>
      </c>
      <c r="K272" s="9" t="s">
        <v>335</v>
      </c>
      <c r="L272" s="9" t="s">
        <v>335</v>
      </c>
      <c r="M272" s="9" t="s">
        <v>335</v>
      </c>
      <c r="N272" s="9" t="s">
        <v>335</v>
      </c>
      <c r="O272" s="9" t="s">
        <v>335</v>
      </c>
      <c r="P272" s="9" t="s">
        <v>335</v>
      </c>
      <c r="Q272" s="9" t="s">
        <v>335</v>
      </c>
      <c r="R272" s="9" t="s">
        <v>335</v>
      </c>
      <c r="S272" s="9" t="s">
        <v>335</v>
      </c>
      <c r="T272" s="9" t="s">
        <v>335</v>
      </c>
      <c r="U272" s="9" t="s">
        <v>335</v>
      </c>
      <c r="V272" s="9" t="s">
        <v>335</v>
      </c>
      <c r="W272" s="9" t="s">
        <v>335</v>
      </c>
      <c r="X272" s="9" t="s">
        <v>335</v>
      </c>
      <c r="Y272" s="9" t="s">
        <v>335</v>
      </c>
      <c r="Z272" s="9" t="s">
        <v>335</v>
      </c>
      <c r="AA272" s="18">
        <f t="shared" si="4"/>
        <v>0</v>
      </c>
    </row>
    <row r="273" spans="1:29" ht="15" x14ac:dyDescent="0.25">
      <c r="A273" s="6" t="s">
        <v>293</v>
      </c>
      <c r="B273" s="9" t="s">
        <v>335</v>
      </c>
      <c r="C273" s="9" t="s">
        <v>335</v>
      </c>
      <c r="D273" s="9" t="s">
        <v>335</v>
      </c>
      <c r="E273" s="9" t="s">
        <v>335</v>
      </c>
      <c r="F273" s="9" t="s">
        <v>335</v>
      </c>
      <c r="G273" s="9" t="s">
        <v>335</v>
      </c>
      <c r="H273" s="9" t="s">
        <v>335</v>
      </c>
      <c r="I273" s="9" t="s">
        <v>335</v>
      </c>
      <c r="J273" s="9" t="s">
        <v>335</v>
      </c>
      <c r="K273" s="9" t="s">
        <v>335</v>
      </c>
      <c r="L273" s="9" t="s">
        <v>335</v>
      </c>
      <c r="M273" s="9" t="s">
        <v>335</v>
      </c>
      <c r="N273" s="9" t="s">
        <v>335</v>
      </c>
      <c r="O273" s="9" t="s">
        <v>335</v>
      </c>
      <c r="P273" s="9" t="s">
        <v>335</v>
      </c>
      <c r="Q273" s="9" t="s">
        <v>335</v>
      </c>
      <c r="R273" s="9" t="s">
        <v>335</v>
      </c>
      <c r="S273" s="9" t="s">
        <v>335</v>
      </c>
      <c r="T273" s="9" t="s">
        <v>335</v>
      </c>
      <c r="U273" s="9" t="s">
        <v>335</v>
      </c>
      <c r="V273" s="9" t="s">
        <v>335</v>
      </c>
      <c r="W273" s="9" t="s">
        <v>335</v>
      </c>
      <c r="X273" s="9" t="s">
        <v>335</v>
      </c>
      <c r="Y273" s="9" t="s">
        <v>335</v>
      </c>
      <c r="Z273" s="9" t="s">
        <v>335</v>
      </c>
      <c r="AA273" s="18">
        <f t="shared" si="4"/>
        <v>0</v>
      </c>
    </row>
    <row r="274" spans="1:29" ht="15" x14ac:dyDescent="0.25">
      <c r="A274" s="6" t="s">
        <v>294</v>
      </c>
      <c r="B274" s="8" t="s">
        <v>335</v>
      </c>
      <c r="C274" s="8" t="s">
        <v>335</v>
      </c>
      <c r="D274" s="8" t="s">
        <v>335</v>
      </c>
      <c r="E274" s="8" t="s">
        <v>335</v>
      </c>
      <c r="F274" s="8" t="s">
        <v>335</v>
      </c>
      <c r="G274" s="8" t="s">
        <v>335</v>
      </c>
      <c r="H274" s="8" t="s">
        <v>335</v>
      </c>
      <c r="I274" s="8" t="s">
        <v>335</v>
      </c>
      <c r="J274" s="8" t="s">
        <v>335</v>
      </c>
      <c r="K274" s="8" t="s">
        <v>335</v>
      </c>
      <c r="L274" s="8" t="s">
        <v>335</v>
      </c>
      <c r="M274" s="8" t="s">
        <v>335</v>
      </c>
      <c r="N274" s="8" t="s">
        <v>335</v>
      </c>
      <c r="O274" s="8" t="s">
        <v>335</v>
      </c>
      <c r="P274" s="8" t="s">
        <v>335</v>
      </c>
      <c r="Q274" s="8" t="s">
        <v>335</v>
      </c>
      <c r="R274" s="8" t="s">
        <v>335</v>
      </c>
      <c r="S274" s="8" t="s">
        <v>335</v>
      </c>
      <c r="T274" s="8" t="s">
        <v>335</v>
      </c>
      <c r="U274" s="8" t="s">
        <v>335</v>
      </c>
      <c r="V274" s="8" t="s">
        <v>335</v>
      </c>
      <c r="W274" s="8" t="s">
        <v>335</v>
      </c>
      <c r="X274" s="8" t="s">
        <v>335</v>
      </c>
      <c r="Y274" s="8" t="s">
        <v>335</v>
      </c>
      <c r="Z274" s="8" t="s">
        <v>335</v>
      </c>
      <c r="AA274" s="18">
        <f t="shared" si="4"/>
        <v>0</v>
      </c>
    </row>
    <row r="275" spans="1:29" ht="15" x14ac:dyDescent="0.25">
      <c r="A275" s="6" t="s">
        <v>296</v>
      </c>
      <c r="B275" s="8" t="s">
        <v>335</v>
      </c>
      <c r="C275" s="8" t="s">
        <v>335</v>
      </c>
      <c r="D275" s="8" t="s">
        <v>335</v>
      </c>
      <c r="E275" s="8" t="s">
        <v>335</v>
      </c>
      <c r="F275" s="8" t="s">
        <v>335</v>
      </c>
      <c r="G275" s="8" t="s">
        <v>335</v>
      </c>
      <c r="H275" s="8" t="s">
        <v>335</v>
      </c>
      <c r="I275" s="8" t="s">
        <v>335</v>
      </c>
      <c r="J275" s="8" t="s">
        <v>335</v>
      </c>
      <c r="K275" s="8" t="s">
        <v>335</v>
      </c>
      <c r="L275" s="8" t="s">
        <v>335</v>
      </c>
      <c r="M275" s="8" t="s">
        <v>335</v>
      </c>
      <c r="N275" s="8" t="s">
        <v>335</v>
      </c>
      <c r="O275" s="8" t="s">
        <v>335</v>
      </c>
      <c r="P275" s="8" t="s">
        <v>335</v>
      </c>
      <c r="Q275" s="8" t="s">
        <v>335</v>
      </c>
      <c r="R275" s="8" t="s">
        <v>335</v>
      </c>
      <c r="S275" s="8" t="s">
        <v>335</v>
      </c>
      <c r="T275" s="8" t="s">
        <v>335</v>
      </c>
      <c r="U275" s="8" t="s">
        <v>335</v>
      </c>
      <c r="V275" s="8" t="s">
        <v>335</v>
      </c>
      <c r="W275" s="8" t="s">
        <v>335</v>
      </c>
      <c r="X275" s="8" t="s">
        <v>335</v>
      </c>
      <c r="Y275" s="8" t="s">
        <v>335</v>
      </c>
      <c r="Z275" s="8" t="s">
        <v>335</v>
      </c>
      <c r="AA275" s="18">
        <f t="shared" si="4"/>
        <v>0</v>
      </c>
    </row>
    <row r="278" spans="1:29" ht="11.45" customHeight="1" x14ac:dyDescent="0.25">
      <c r="A278" s="23" t="s">
        <v>339</v>
      </c>
      <c r="B278" s="18">
        <f>SUM(B8:B32)</f>
        <v>2729352316</v>
      </c>
      <c r="C278" s="18">
        <f t="shared" ref="C278:Z278" si="5">SUM(C8:C32)</f>
        <v>3740524542</v>
      </c>
      <c r="D278" s="18">
        <f t="shared" si="5"/>
        <v>4341910401</v>
      </c>
      <c r="E278" s="18">
        <f t="shared" si="5"/>
        <v>4832553295</v>
      </c>
      <c r="F278" s="18">
        <f t="shared" si="5"/>
        <v>5363778985</v>
      </c>
      <c r="G278" s="18">
        <f t="shared" si="5"/>
        <v>6034337082</v>
      </c>
      <c r="H278" s="18">
        <f t="shared" si="5"/>
        <v>7153878659</v>
      </c>
      <c r="I278" s="18">
        <f t="shared" si="5"/>
        <v>8355206706</v>
      </c>
      <c r="J278" s="18">
        <f t="shared" si="5"/>
        <v>9386974830</v>
      </c>
      <c r="K278" s="18">
        <f t="shared" si="5"/>
        <v>10138005958</v>
      </c>
      <c r="L278" s="18">
        <f t="shared" si="5"/>
        <v>9055605722</v>
      </c>
      <c r="M278" s="18">
        <f t="shared" si="5"/>
        <v>10061809680</v>
      </c>
      <c r="N278" s="18">
        <f t="shared" si="5"/>
        <v>10992514334</v>
      </c>
      <c r="O278" s="18">
        <f t="shared" si="5"/>
        <v>11083988887</v>
      </c>
      <c r="P278" s="18">
        <f t="shared" si="5"/>
        <v>11033642621</v>
      </c>
      <c r="Q278" s="18">
        <f t="shared" si="5"/>
        <v>12585195504</v>
      </c>
      <c r="R278" s="18">
        <f t="shared" si="5"/>
        <v>14332976304</v>
      </c>
      <c r="S278" s="18">
        <f t="shared" si="5"/>
        <v>15507400199</v>
      </c>
      <c r="T278" s="18">
        <f t="shared" si="5"/>
        <v>16209685869</v>
      </c>
      <c r="U278" s="18">
        <f t="shared" si="5"/>
        <v>16724583154</v>
      </c>
      <c r="V278" s="18">
        <f t="shared" si="5"/>
        <v>17852247136</v>
      </c>
      <c r="W278" s="18">
        <f t="shared" si="5"/>
        <v>15104640366</v>
      </c>
      <c r="X278" s="18">
        <f t="shared" si="5"/>
        <v>16655966228</v>
      </c>
      <c r="Y278" s="18">
        <f t="shared" si="5"/>
        <v>21602925285</v>
      </c>
      <c r="Z278" s="18">
        <f t="shared" si="5"/>
        <v>19323269364</v>
      </c>
    </row>
    <row r="281" spans="1:29" ht="11.45" customHeight="1" x14ac:dyDescent="0.25">
      <c r="AB281" s="18">
        <f>SUM(AA8:AA32)</f>
        <v>280202973427</v>
      </c>
      <c r="AC281">
        <f>AB281/AA3</f>
        <v>0.96460728902591597</v>
      </c>
    </row>
    <row r="558" spans="1:1" ht="15" x14ac:dyDescent="0.25">
      <c r="A558" s="2" t="s">
        <v>336</v>
      </c>
    </row>
  </sheetData>
  <sortState ref="A2:AA574">
    <sortCondition descending="1" ref="AA1"/>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106"/>
  <sheetViews>
    <sheetView workbookViewId="0">
      <selection activeCell="A74" sqref="A74"/>
    </sheetView>
  </sheetViews>
  <sheetFormatPr baseColWidth="10" defaultRowHeight="15" x14ac:dyDescent="0.25"/>
  <cols>
    <col min="1" max="1" width="21" customWidth="1"/>
    <col min="2" max="2" width="12.7109375" customWidth="1"/>
    <col min="3" max="25" width="12.5703125" bestFit="1" customWidth="1"/>
    <col min="26" max="26" width="13.7109375" bestFit="1" customWidth="1"/>
    <col min="27" max="27" width="22.42578125" customWidth="1"/>
    <col min="28" max="28" width="12" customWidth="1"/>
    <col min="29" max="29" width="12.5703125" customWidth="1"/>
    <col min="30" max="30" width="12.42578125" customWidth="1"/>
  </cols>
  <sheetData>
    <row r="1" spans="1:53" ht="11.45" customHeight="1" x14ac:dyDescent="0.25">
      <c r="A1" s="4" t="s">
        <v>332</v>
      </c>
      <c r="B1" s="3">
        <v>1999</v>
      </c>
      <c r="C1" s="3" t="s">
        <v>330</v>
      </c>
      <c r="D1" s="3" t="s">
        <v>329</v>
      </c>
      <c r="E1" s="3" t="s">
        <v>328</v>
      </c>
      <c r="F1" s="3" t="s">
        <v>327</v>
      </c>
      <c r="G1" s="3" t="s">
        <v>326</v>
      </c>
      <c r="H1" s="3" t="s">
        <v>325</v>
      </c>
      <c r="I1" s="3" t="s">
        <v>324</v>
      </c>
      <c r="J1" s="3" t="s">
        <v>323</v>
      </c>
      <c r="K1" s="3" t="s">
        <v>322</v>
      </c>
      <c r="L1" s="3" t="s">
        <v>321</v>
      </c>
      <c r="M1" s="3" t="s">
        <v>320</v>
      </c>
      <c r="N1" s="3" t="s">
        <v>319</v>
      </c>
      <c r="O1" s="3" t="s">
        <v>318</v>
      </c>
      <c r="P1" s="3" t="s">
        <v>317</v>
      </c>
      <c r="Q1" s="3" t="s">
        <v>316</v>
      </c>
      <c r="R1" s="3" t="s">
        <v>315</v>
      </c>
      <c r="S1" s="3" t="s">
        <v>314</v>
      </c>
      <c r="T1" s="3" t="s">
        <v>313</v>
      </c>
      <c r="U1" s="3" t="s">
        <v>312</v>
      </c>
      <c r="V1" s="3" t="s">
        <v>311</v>
      </c>
      <c r="W1" s="3" t="s">
        <v>310</v>
      </c>
      <c r="X1" s="3" t="s">
        <v>309</v>
      </c>
      <c r="Y1" s="3" t="s">
        <v>308</v>
      </c>
      <c r="Z1" s="3" t="s">
        <v>307</v>
      </c>
      <c r="AA1" s="17" t="s">
        <v>337</v>
      </c>
      <c r="AB1" s="17">
        <v>1999</v>
      </c>
      <c r="AC1" s="17">
        <v>2000</v>
      </c>
      <c r="AD1" s="17">
        <v>2001</v>
      </c>
      <c r="AE1" s="17">
        <v>2002</v>
      </c>
      <c r="AF1" s="17">
        <v>2003</v>
      </c>
      <c r="AG1" s="17">
        <v>2004</v>
      </c>
      <c r="AH1" s="17">
        <v>2005</v>
      </c>
      <c r="AI1" s="17">
        <v>2006</v>
      </c>
      <c r="AJ1" s="3" t="s">
        <v>323</v>
      </c>
      <c r="AK1" s="3" t="s">
        <v>322</v>
      </c>
      <c r="AL1" s="3" t="s">
        <v>321</v>
      </c>
      <c r="AM1" s="3" t="s">
        <v>320</v>
      </c>
      <c r="AN1" s="3" t="s">
        <v>319</v>
      </c>
      <c r="AO1" s="3" t="s">
        <v>318</v>
      </c>
      <c r="AP1" s="3" t="s">
        <v>317</v>
      </c>
      <c r="AQ1" s="3" t="s">
        <v>316</v>
      </c>
      <c r="AR1" s="3" t="s">
        <v>315</v>
      </c>
      <c r="AS1" s="3" t="s">
        <v>314</v>
      </c>
      <c r="AT1" s="3" t="s">
        <v>313</v>
      </c>
      <c r="AU1" s="3" t="s">
        <v>312</v>
      </c>
      <c r="AV1" s="3" t="s">
        <v>311</v>
      </c>
      <c r="AW1" s="3" t="s">
        <v>310</v>
      </c>
      <c r="AX1" s="3" t="s">
        <v>309</v>
      </c>
      <c r="AY1" s="3" t="s">
        <v>308</v>
      </c>
      <c r="AZ1" s="3" t="s">
        <v>307</v>
      </c>
      <c r="BA1" s="17" t="s">
        <v>337</v>
      </c>
    </row>
    <row r="2" spans="1:53" x14ac:dyDescent="0.25">
      <c r="A2" s="5" t="s">
        <v>338</v>
      </c>
      <c r="B2" s="7" t="s">
        <v>334</v>
      </c>
      <c r="C2" s="7" t="s">
        <v>334</v>
      </c>
      <c r="D2" s="7" t="s">
        <v>334</v>
      </c>
      <c r="E2" s="7" t="s">
        <v>334</v>
      </c>
      <c r="F2" s="7" t="s">
        <v>334</v>
      </c>
      <c r="G2" s="7" t="s">
        <v>334</v>
      </c>
      <c r="H2" s="7" t="s">
        <v>334</v>
      </c>
      <c r="I2" s="7" t="s">
        <v>334</v>
      </c>
      <c r="J2" s="7" t="s">
        <v>334</v>
      </c>
      <c r="K2" s="7" t="s">
        <v>334</v>
      </c>
      <c r="L2" s="7" t="s">
        <v>334</v>
      </c>
      <c r="M2" s="7" t="s">
        <v>334</v>
      </c>
      <c r="N2" s="7" t="s">
        <v>334</v>
      </c>
      <c r="O2" s="7" t="s">
        <v>334</v>
      </c>
      <c r="P2" s="7" t="s">
        <v>334</v>
      </c>
      <c r="Q2" s="7" t="s">
        <v>334</v>
      </c>
      <c r="R2" s="7" t="s">
        <v>334</v>
      </c>
      <c r="S2" s="7" t="s">
        <v>334</v>
      </c>
      <c r="T2" s="7" t="s">
        <v>334</v>
      </c>
      <c r="U2" s="7" t="s">
        <v>334</v>
      </c>
      <c r="V2" s="7" t="s">
        <v>334</v>
      </c>
      <c r="W2" s="7" t="s">
        <v>334</v>
      </c>
      <c r="X2" s="7" t="s">
        <v>334</v>
      </c>
      <c r="Y2" s="7" t="s">
        <v>334</v>
      </c>
      <c r="Z2" s="7" t="s">
        <v>334</v>
      </c>
      <c r="AA2" t="s">
        <v>337</v>
      </c>
      <c r="AB2" s="6" t="s">
        <v>70</v>
      </c>
      <c r="AC2" s="6" t="s">
        <v>41</v>
      </c>
      <c r="AD2" s="6" t="s">
        <v>263</v>
      </c>
      <c r="AE2" s="6" t="s">
        <v>167</v>
      </c>
      <c r="AF2" s="6" t="s">
        <v>141</v>
      </c>
      <c r="AG2" s="6" t="s">
        <v>108</v>
      </c>
      <c r="AH2" s="6" t="s">
        <v>211</v>
      </c>
      <c r="AI2" s="6" t="s">
        <v>81</v>
      </c>
      <c r="AJ2" s="6" t="s">
        <v>136</v>
      </c>
      <c r="AK2" s="6" t="s">
        <v>194</v>
      </c>
      <c r="AL2" s="6" t="s">
        <v>42</v>
      </c>
      <c r="AM2" s="6" t="s">
        <v>206</v>
      </c>
      <c r="AN2" s="6" t="s">
        <v>147</v>
      </c>
      <c r="AO2" s="6" t="s">
        <v>279</v>
      </c>
      <c r="AP2" s="6" t="s">
        <v>110</v>
      </c>
      <c r="AQ2" s="6" t="s">
        <v>174</v>
      </c>
      <c r="AR2" s="6" t="s">
        <v>83</v>
      </c>
      <c r="AS2" s="6" t="s">
        <v>260</v>
      </c>
      <c r="AT2" s="6" t="s">
        <v>186</v>
      </c>
      <c r="AU2" s="6" t="s">
        <v>133</v>
      </c>
      <c r="AV2" s="6" t="s">
        <v>255</v>
      </c>
      <c r="AW2" s="6" t="s">
        <v>93</v>
      </c>
      <c r="AX2" s="6" t="s">
        <v>127</v>
      </c>
      <c r="AY2" s="6" t="s">
        <v>207</v>
      </c>
      <c r="AZ2" s="6" t="s">
        <v>226</v>
      </c>
      <c r="BA2" s="30" t="s">
        <v>340</v>
      </c>
    </row>
    <row r="3" spans="1:53" x14ac:dyDescent="0.25">
      <c r="A3" s="6" t="s">
        <v>70</v>
      </c>
      <c r="B3" s="19">
        <v>425608643</v>
      </c>
      <c r="C3" s="8">
        <v>579156470</v>
      </c>
      <c r="D3" s="8">
        <v>639034333</v>
      </c>
      <c r="E3" s="8">
        <v>730574787</v>
      </c>
      <c r="F3" s="8">
        <v>814180486</v>
      </c>
      <c r="G3" s="8">
        <v>987232500</v>
      </c>
      <c r="H3" s="8">
        <v>1500495618</v>
      </c>
      <c r="I3" s="8">
        <v>1711147034</v>
      </c>
      <c r="J3" s="8">
        <v>1963669930</v>
      </c>
      <c r="K3" s="8">
        <v>2165188799</v>
      </c>
      <c r="L3" s="8">
        <v>2199110831</v>
      </c>
      <c r="M3" s="8">
        <v>2490448079</v>
      </c>
      <c r="N3" s="8">
        <v>2609777573</v>
      </c>
      <c r="O3" s="8">
        <v>2519113824</v>
      </c>
      <c r="P3" s="8">
        <v>2382268038</v>
      </c>
      <c r="Q3" s="8">
        <v>2725151713</v>
      </c>
      <c r="R3" s="8">
        <v>3111488118</v>
      </c>
      <c r="S3" s="8">
        <v>3040465462</v>
      </c>
      <c r="T3" s="8">
        <v>3091323065</v>
      </c>
      <c r="U3" s="8">
        <v>2942240411</v>
      </c>
      <c r="V3" s="8">
        <v>2975590592</v>
      </c>
      <c r="W3" s="8">
        <v>2723095311</v>
      </c>
      <c r="X3" s="8">
        <v>2614362222</v>
      </c>
      <c r="Y3" s="8">
        <v>3552071725</v>
      </c>
      <c r="Z3" s="8">
        <v>3115131375</v>
      </c>
      <c r="AA3" s="18">
        <f t="shared" ref="AA3:AA32" si="0">SUM(B3:Z3)</f>
        <v>53607926939</v>
      </c>
      <c r="AB3" s="21">
        <f>B3/B32</f>
        <v>0.13968546723413924</v>
      </c>
      <c r="AC3" s="21">
        <f>C3/C32</f>
        <v>0.13903981222683268</v>
      </c>
      <c r="AD3" s="22">
        <f>D3/D32</f>
        <v>0.13376233079150585</v>
      </c>
      <c r="AE3" s="22">
        <f>E3/E32</f>
        <v>0.13914296122632</v>
      </c>
      <c r="AF3" s="22">
        <f t="shared" ref="AF3:AZ3" si="1">F3/F32</f>
        <v>0.13981656567298231</v>
      </c>
      <c r="AG3" s="22">
        <f t="shared" si="1"/>
        <v>0.15096748212420161</v>
      </c>
      <c r="AH3" s="22">
        <f t="shared" si="1"/>
        <v>0.19709872374411433</v>
      </c>
      <c r="AI3" s="22">
        <f t="shared" si="1"/>
        <v>0.19352202483309033</v>
      </c>
      <c r="AJ3" s="22">
        <f t="shared" si="1"/>
        <v>0.20099833632592132</v>
      </c>
      <c r="AK3" s="22">
        <f t="shared" si="1"/>
        <v>0.20674446161647886</v>
      </c>
      <c r="AL3" s="22">
        <f t="shared" si="1"/>
        <v>0.23366584187925532</v>
      </c>
      <c r="AM3" s="22">
        <f t="shared" si="1"/>
        <v>0.23788083019876413</v>
      </c>
      <c r="AN3" s="22">
        <f t="shared" si="1"/>
        <v>0.22944070755791196</v>
      </c>
      <c r="AO3" s="22">
        <f t="shared" si="1"/>
        <v>0.22027970928662571</v>
      </c>
      <c r="AP3" s="22">
        <f t="shared" si="1"/>
        <v>0.20939145363868342</v>
      </c>
      <c r="AQ3" s="22">
        <f t="shared" si="1"/>
        <v>0.21044469931107537</v>
      </c>
      <c r="AR3" s="22">
        <f t="shared" si="1"/>
        <v>0.21092670298610092</v>
      </c>
      <c r="AS3" s="22">
        <f t="shared" si="1"/>
        <v>0.19086905269221024</v>
      </c>
      <c r="AT3" s="22">
        <f t="shared" si="1"/>
        <v>0.1866579852606767</v>
      </c>
      <c r="AU3" s="22">
        <f t="shared" si="1"/>
        <v>0.17250282266135109</v>
      </c>
      <c r="AV3" s="22">
        <f t="shared" si="1"/>
        <v>0.16334224633498767</v>
      </c>
      <c r="AW3" s="22">
        <f t="shared" si="1"/>
        <v>0.17668325814791461</v>
      </c>
      <c r="AX3" s="22">
        <f t="shared" si="1"/>
        <v>0.15345754481189633</v>
      </c>
      <c r="AY3" s="22">
        <f t="shared" si="1"/>
        <v>0.15986522773809617</v>
      </c>
      <c r="AZ3" s="22">
        <f t="shared" si="1"/>
        <v>0.1558925516168958</v>
      </c>
      <c r="BA3" s="22">
        <f>AA3/AA32</f>
        <v>0.1845469248326877</v>
      </c>
    </row>
    <row r="4" spans="1:53" x14ac:dyDescent="0.25">
      <c r="A4" s="6" t="s">
        <v>41</v>
      </c>
      <c r="B4" s="20">
        <v>55992061</v>
      </c>
      <c r="C4" s="9">
        <v>83917553</v>
      </c>
      <c r="D4" s="9">
        <v>102213839</v>
      </c>
      <c r="E4" s="9">
        <v>137839183</v>
      </c>
      <c r="F4" s="9">
        <v>192802164</v>
      </c>
      <c r="G4" s="9">
        <v>266552842</v>
      </c>
      <c r="H4" s="9">
        <v>283880089</v>
      </c>
      <c r="I4" s="9">
        <v>366555307</v>
      </c>
      <c r="J4" s="9">
        <v>340393895</v>
      </c>
      <c r="K4" s="9">
        <v>400898736</v>
      </c>
      <c r="L4" s="9">
        <v>438669001</v>
      </c>
      <c r="M4" s="9">
        <v>528397663</v>
      </c>
      <c r="N4" s="9">
        <v>774885808</v>
      </c>
      <c r="O4" s="9">
        <v>936324221</v>
      </c>
      <c r="P4" s="9">
        <v>1057396999</v>
      </c>
      <c r="Q4" s="9">
        <v>1243248941</v>
      </c>
      <c r="R4" s="9">
        <v>1644278952</v>
      </c>
      <c r="S4" s="9">
        <v>1912752322</v>
      </c>
      <c r="T4" s="9">
        <v>2087509311</v>
      </c>
      <c r="U4" s="9">
        <v>2302305156</v>
      </c>
      <c r="V4" s="9">
        <v>2526269978</v>
      </c>
      <c r="W4" s="9">
        <v>2096639001</v>
      </c>
      <c r="X4" s="9">
        <v>2442051354</v>
      </c>
      <c r="Y4" s="9">
        <v>3410354428</v>
      </c>
      <c r="Z4" s="9">
        <v>2979948668</v>
      </c>
      <c r="AA4" s="18">
        <f t="shared" si="0"/>
        <v>28612077472</v>
      </c>
      <c r="AB4" s="21">
        <f>B4/B33</f>
        <v>1.8376687905248736E-2</v>
      </c>
      <c r="AC4" s="21">
        <f>C4/C33</f>
        <v>2.0146335948997132E-2</v>
      </c>
      <c r="AD4" s="22">
        <f t="shared" ref="AD4:AD31" si="2">D4/D33</f>
        <v>2.1395347069384642E-2</v>
      </c>
      <c r="AE4" s="22">
        <f t="shared" ref="AE4:AE31" si="3">E4/E33</f>
        <v>2.6252414450810529E-2</v>
      </c>
      <c r="AF4" s="22">
        <f t="shared" ref="AF4:AF31" si="4">F4/F33</f>
        <v>3.3109288282302439E-2</v>
      </c>
      <c r="AG4" s="22">
        <f t="shared" ref="AG4:AG31" si="5">G4/G33</f>
        <v>4.076123041916685E-2</v>
      </c>
      <c r="AH4" s="22">
        <f t="shared" ref="AH4:AH31" si="6">H4/H33</f>
        <v>3.7289281332819987E-2</v>
      </c>
      <c r="AI4" s="22">
        <f t="shared" ref="AI4:AI31" si="7">I4/I33</f>
        <v>4.1455540531857682E-2</v>
      </c>
      <c r="AJ4" s="22">
        <f t="shared" ref="AJ4:AJ31" si="8">J4/J33</f>
        <v>3.484221331967962E-2</v>
      </c>
      <c r="AK4" s="22">
        <f t="shared" ref="AK4:AK31" si="9">K4/K33</f>
        <v>3.82800767190958E-2</v>
      </c>
      <c r="AL4" s="22">
        <f t="shared" ref="AL4:AL31" si="10">L4/L33</f>
        <v>4.6610639163823429E-2</v>
      </c>
      <c r="AM4" s="22">
        <f t="shared" ref="AM4:AM31" si="11">M4/M33</f>
        <v>5.0471108315575844E-2</v>
      </c>
      <c r="AN4" s="22">
        <f t="shared" ref="AN4:AN31" si="12">N4/N33</f>
        <v>6.8124712965377421E-2</v>
      </c>
      <c r="AO4" s="22">
        <f t="shared" ref="AO4:AO31" si="13">O4/O33</f>
        <v>8.1875310767976758E-2</v>
      </c>
      <c r="AP4" s="22">
        <f t="shared" ref="AP4:AP31" si="14">P4/P33</f>
        <v>9.2940798920205916E-2</v>
      </c>
      <c r="AQ4" s="22">
        <f t="shared" ref="AQ4:AQ31" si="15">Q4/Q33</f>
        <v>9.6007553748093985E-2</v>
      </c>
      <c r="AR4" s="22">
        <f t="shared" ref="AR4:AR31" si="16">R4/R33</f>
        <v>0.11146510125763601</v>
      </c>
      <c r="AS4" s="22">
        <f t="shared" ref="AS4:AS31" si="17">S4/S33</f>
        <v>0.12007543854644367</v>
      </c>
      <c r="AT4" s="22">
        <f t="shared" ref="AT4:AT31" si="18">T4/T33</f>
        <v>0.12604644484291821</v>
      </c>
      <c r="AU4" s="22">
        <f t="shared" ref="AU4:AU31" si="19">U4/U33</f>
        <v>0.13498357800843294</v>
      </c>
      <c r="AV4" s="22">
        <f t="shared" ref="AV4:AV31" si="20">V4/V33</f>
        <v>0.13867721391665158</v>
      </c>
      <c r="AW4" s="22">
        <f t="shared" ref="AW4:AW31" si="21">W4/W33</f>
        <v>0.13603674038153002</v>
      </c>
      <c r="AX4" s="22">
        <f t="shared" ref="AX4:AX31" si="22">X4/X33</f>
        <v>0.14334326052291277</v>
      </c>
      <c r="AY4" s="22">
        <f t="shared" ref="AY4:AY31" si="23">Y4/Y33</f>
        <v>0.15348707163277925</v>
      </c>
      <c r="AZ4" s="22">
        <f t="shared" ref="AZ4:AZ31" si="24">Z4/Z33</f>
        <v>0.14912751522137327</v>
      </c>
      <c r="BA4" s="22">
        <f>AA4/AA32</f>
        <v>9.8497950061389172E-2</v>
      </c>
    </row>
    <row r="5" spans="1:53" x14ac:dyDescent="0.25">
      <c r="A5" s="6" t="s">
        <v>263</v>
      </c>
      <c r="B5" s="19">
        <v>72500482</v>
      </c>
      <c r="C5" s="8">
        <v>98420529</v>
      </c>
      <c r="D5" s="8">
        <v>109725489</v>
      </c>
      <c r="E5" s="8">
        <v>158158631</v>
      </c>
      <c r="F5" s="8">
        <v>238976521</v>
      </c>
      <c r="G5" s="8">
        <v>360693298</v>
      </c>
      <c r="H5" s="8">
        <v>466922291</v>
      </c>
      <c r="I5" s="8">
        <v>597304522</v>
      </c>
      <c r="J5" s="8">
        <v>754832986</v>
      </c>
      <c r="K5" s="8">
        <v>744391896</v>
      </c>
      <c r="L5" s="8">
        <v>759983172</v>
      </c>
      <c r="M5" s="8">
        <v>914060143</v>
      </c>
      <c r="N5" s="8">
        <v>1078861182</v>
      </c>
      <c r="O5" s="8">
        <v>1172031472</v>
      </c>
      <c r="P5" s="8">
        <v>1200637478</v>
      </c>
      <c r="Q5" s="8">
        <v>1281923033</v>
      </c>
      <c r="R5" s="8">
        <v>1531247415</v>
      </c>
      <c r="S5" s="8">
        <v>1673043859</v>
      </c>
      <c r="T5" s="8">
        <v>2018350533</v>
      </c>
      <c r="U5" s="8">
        <v>2254100545</v>
      </c>
      <c r="V5" s="8">
        <v>2315824510</v>
      </c>
      <c r="W5" s="8">
        <v>1899030651</v>
      </c>
      <c r="X5" s="8">
        <v>2355717172</v>
      </c>
      <c r="Y5" s="8">
        <v>2528514048</v>
      </c>
      <c r="Z5" s="8">
        <v>1606902443</v>
      </c>
      <c r="AA5" s="18">
        <f t="shared" si="0"/>
        <v>28192154301</v>
      </c>
      <c r="AB5" s="21">
        <f t="shared" ref="AB5:AB31" si="25">B5/B34</f>
        <v>2.3794779240115908E-2</v>
      </c>
      <c r="AC5" s="21">
        <f t="shared" ref="AC5:AC31" si="26">C5/C34</f>
        <v>2.3628108430568926E-2</v>
      </c>
      <c r="AD5" s="22">
        <f t="shared" si="2"/>
        <v>2.2967681700253397E-2</v>
      </c>
      <c r="AE5" s="22">
        <f t="shared" si="3"/>
        <v>3.0122392193697275E-2</v>
      </c>
      <c r="AF5" s="22">
        <f t="shared" si="4"/>
        <v>4.1038660367373796E-2</v>
      </c>
      <c r="AG5" s="22">
        <f t="shared" si="5"/>
        <v>5.5157178291977138E-2</v>
      </c>
      <c r="AH5" s="22">
        <f t="shared" si="6"/>
        <v>6.1332926627565773E-2</v>
      </c>
      <c r="AI5" s="22">
        <f t="shared" si="7"/>
        <v>6.7552102912625075E-2</v>
      </c>
      <c r="AJ5" s="22">
        <f t="shared" si="8"/>
        <v>7.7263582882245108E-2</v>
      </c>
      <c r="AK5" s="22">
        <f t="shared" si="9"/>
        <v>7.1078744653246248E-2</v>
      </c>
      <c r="AL5" s="22">
        <f t="shared" si="10"/>
        <v>8.075177712561904E-2</v>
      </c>
      <c r="AM5" s="22">
        <f t="shared" si="11"/>
        <v>8.73085399779744E-2</v>
      </c>
      <c r="AN5" s="22">
        <f t="shared" si="12"/>
        <v>9.4848953993538362E-2</v>
      </c>
      <c r="AO5" s="22">
        <f t="shared" si="13"/>
        <v>0.1024863384366613</v>
      </c>
      <c r="AP5" s="22">
        <f t="shared" si="14"/>
        <v>0.10553104134435051</v>
      </c>
      <c r="AQ5" s="22">
        <f t="shared" si="15"/>
        <v>9.8994087533807243E-2</v>
      </c>
      <c r="AR5" s="22">
        <f t="shared" si="16"/>
        <v>0.10380273247180043</v>
      </c>
      <c r="AS5" s="22">
        <f t="shared" si="17"/>
        <v>0.10502743756536372</v>
      </c>
      <c r="AT5" s="22">
        <f t="shared" si="18"/>
        <v>0.12187055060826939</v>
      </c>
      <c r="AU5" s="22">
        <f t="shared" si="19"/>
        <v>0.13215735366874132</v>
      </c>
      <c r="AV5" s="22">
        <f t="shared" si="20"/>
        <v>0.12712500792213222</v>
      </c>
      <c r="AW5" s="22">
        <f t="shared" si="21"/>
        <v>0.12321526954494297</v>
      </c>
      <c r="AX5" s="22">
        <f t="shared" si="22"/>
        <v>0.13827562624806919</v>
      </c>
      <c r="AY5" s="22">
        <f t="shared" si="23"/>
        <v>0.1137987927657895</v>
      </c>
      <c r="AZ5" s="22">
        <f t="shared" si="24"/>
        <v>8.0415267249745917E-2</v>
      </c>
      <c r="BA5" s="22">
        <f>AA5/AA33</f>
        <v>9.705235172735506E-2</v>
      </c>
    </row>
    <row r="6" spans="1:53" x14ac:dyDescent="0.25">
      <c r="A6" s="6" t="s">
        <v>167</v>
      </c>
      <c r="B6" s="19">
        <v>167313213</v>
      </c>
      <c r="C6" s="8">
        <v>262014068</v>
      </c>
      <c r="D6" s="8">
        <v>423035746</v>
      </c>
      <c r="E6" s="8">
        <v>478181235</v>
      </c>
      <c r="F6" s="8">
        <v>594290736</v>
      </c>
      <c r="G6" s="8">
        <v>601601296</v>
      </c>
      <c r="H6" s="8">
        <v>635015357</v>
      </c>
      <c r="I6" s="8">
        <v>803913256</v>
      </c>
      <c r="J6" s="8">
        <v>925722607</v>
      </c>
      <c r="K6" s="8">
        <v>890112534</v>
      </c>
      <c r="L6" s="8">
        <v>781055398</v>
      </c>
      <c r="M6" s="8">
        <v>897096382</v>
      </c>
      <c r="N6" s="8">
        <v>932425114</v>
      </c>
      <c r="O6" s="8">
        <v>993748365</v>
      </c>
      <c r="P6" s="8">
        <v>997523774</v>
      </c>
      <c r="Q6" s="8">
        <v>1168942171</v>
      </c>
      <c r="R6" s="8">
        <v>1199061913</v>
      </c>
      <c r="S6" s="8">
        <v>1474072663</v>
      </c>
      <c r="T6" s="8">
        <v>1602206402</v>
      </c>
      <c r="U6" s="8">
        <v>1663800392</v>
      </c>
      <c r="V6" s="8">
        <v>1652788067</v>
      </c>
      <c r="W6" s="8">
        <v>1217908936</v>
      </c>
      <c r="X6" s="8">
        <v>1658551060</v>
      </c>
      <c r="Y6" s="8">
        <v>1887272615</v>
      </c>
      <c r="Z6" s="8">
        <v>1403668712</v>
      </c>
      <c r="AA6" s="18">
        <f t="shared" si="0"/>
        <v>25311322012</v>
      </c>
      <c r="AB6" s="21">
        <f t="shared" si="25"/>
        <v>5.4912475854843157E-2</v>
      </c>
      <c r="AC6" s="21">
        <f t="shared" si="26"/>
        <v>6.2902494753289323E-2</v>
      </c>
      <c r="AD6" s="22">
        <f t="shared" si="2"/>
        <v>8.8549620060998258E-2</v>
      </c>
      <c r="AE6" s="22">
        <f t="shared" si="3"/>
        <v>9.1072884288790554E-2</v>
      </c>
      <c r="AF6" s="22">
        <f t="shared" si="4"/>
        <v>0.10205561438473115</v>
      </c>
      <c r="AG6" s="22">
        <f t="shared" si="5"/>
        <v>9.1996802070207898E-2</v>
      </c>
      <c r="AH6" s="22">
        <f t="shared" si="6"/>
        <v>8.3412916986348132E-2</v>
      </c>
      <c r="AI6" s="22">
        <f t="shared" si="7"/>
        <v>9.0918499696433744E-2</v>
      </c>
      <c r="AJ6" s="22">
        <f t="shared" si="8"/>
        <v>9.4755590572339551E-2</v>
      </c>
      <c r="AK6" s="22">
        <f t="shared" si="9"/>
        <v>8.4992974610298519E-2</v>
      </c>
      <c r="AL6" s="22">
        <f t="shared" si="10"/>
        <v>8.2990799988473529E-2</v>
      </c>
      <c r="AM6" s="22">
        <f t="shared" si="11"/>
        <v>8.5688207643403611E-2</v>
      </c>
      <c r="AN6" s="22">
        <f t="shared" si="12"/>
        <v>8.1974908557054527E-2</v>
      </c>
      <c r="AO6" s="22">
        <f t="shared" si="13"/>
        <v>8.689666932106821E-2</v>
      </c>
      <c r="AP6" s="22">
        <f t="shared" si="14"/>
        <v>8.7678191431540972E-2</v>
      </c>
      <c r="AQ6" s="22">
        <f t="shared" si="15"/>
        <v>9.0269353634378977E-2</v>
      </c>
      <c r="AR6" s="22">
        <f t="shared" si="16"/>
        <v>8.1283992222944745E-2</v>
      </c>
      <c r="AS6" s="22">
        <f t="shared" si="17"/>
        <v>9.253676988036566E-2</v>
      </c>
      <c r="AT6" s="22">
        <f t="shared" si="18"/>
        <v>9.6743243161832984E-2</v>
      </c>
      <c r="AU6" s="22">
        <f t="shared" si="19"/>
        <v>9.7548202686643895E-2</v>
      </c>
      <c r="AV6" s="22">
        <f t="shared" si="20"/>
        <v>9.0728246118692568E-2</v>
      </c>
      <c r="AW6" s="22">
        <f t="shared" si="21"/>
        <v>7.9021882954555173E-2</v>
      </c>
      <c r="AX6" s="22">
        <f t="shared" si="22"/>
        <v>9.7353446844891015E-2</v>
      </c>
      <c r="AY6" s="22">
        <f t="shared" si="23"/>
        <v>8.493895668755036E-2</v>
      </c>
      <c r="AZ6" s="22">
        <f t="shared" si="24"/>
        <v>7.0244709065755431E-2</v>
      </c>
      <c r="BA6" s="22">
        <f t="shared" ref="BA6:BA31" si="27">AA6/AA34</f>
        <v>8.7134998637043964E-2</v>
      </c>
    </row>
    <row r="7" spans="1:53" x14ac:dyDescent="0.25">
      <c r="A7" s="6" t="s">
        <v>141</v>
      </c>
      <c r="B7" s="19">
        <v>461519402</v>
      </c>
      <c r="C7" s="8">
        <v>615504336</v>
      </c>
      <c r="D7" s="8">
        <v>707820385</v>
      </c>
      <c r="E7" s="8">
        <v>675689984</v>
      </c>
      <c r="F7" s="8">
        <v>737685797</v>
      </c>
      <c r="G7" s="8">
        <v>842309270</v>
      </c>
      <c r="H7" s="8">
        <v>908228136</v>
      </c>
      <c r="I7" s="8">
        <v>989531086</v>
      </c>
      <c r="J7" s="8">
        <v>1140183014</v>
      </c>
      <c r="K7" s="8">
        <v>1077433138</v>
      </c>
      <c r="L7" s="8">
        <v>888598015</v>
      </c>
      <c r="M7" s="8">
        <v>904929197</v>
      </c>
      <c r="N7" s="8">
        <v>949225414</v>
      </c>
      <c r="O7" s="8">
        <v>996624532</v>
      </c>
      <c r="P7" s="8">
        <v>873730213</v>
      </c>
      <c r="Q7" s="8">
        <v>950933662</v>
      </c>
      <c r="R7" s="8">
        <v>1051673920</v>
      </c>
      <c r="S7" s="8">
        <v>1074284718</v>
      </c>
      <c r="T7" s="8">
        <v>1076553785</v>
      </c>
      <c r="U7" s="8">
        <v>1101808362</v>
      </c>
      <c r="V7" s="8">
        <v>1233812949</v>
      </c>
      <c r="W7" s="8">
        <v>1001958062</v>
      </c>
      <c r="X7" s="8">
        <v>1150482831</v>
      </c>
      <c r="Y7" s="8">
        <v>1464366505</v>
      </c>
      <c r="Z7" s="8">
        <v>1591577149</v>
      </c>
      <c r="AA7" s="18">
        <f t="shared" si="0"/>
        <v>24466463862</v>
      </c>
      <c r="AB7" s="21">
        <f t="shared" si="25"/>
        <v>0.15147143829499379</v>
      </c>
      <c r="AC7" s="21">
        <f t="shared" si="26"/>
        <v>0.14776595226889433</v>
      </c>
      <c r="AD7" s="22">
        <f t="shared" si="2"/>
        <v>0.14816059105128082</v>
      </c>
      <c r="AE7" s="22">
        <f t="shared" si="3"/>
        <v>0.12868977539013371</v>
      </c>
      <c r="AF7" s="22">
        <f t="shared" si="4"/>
        <v>0.12668038163012027</v>
      </c>
      <c r="AG7" s="22">
        <f t="shared" si="5"/>
        <v>0.12880583820100563</v>
      </c>
      <c r="AH7" s="22">
        <f t="shared" si="6"/>
        <v>0.11930098583873099</v>
      </c>
      <c r="AI7" s="22">
        <f t="shared" si="7"/>
        <v>0.11191093201988792</v>
      </c>
      <c r="AJ7" s="22">
        <f t="shared" si="8"/>
        <v>0.11670743917796544</v>
      </c>
      <c r="AK7" s="22">
        <f t="shared" si="9"/>
        <v>0.10287940439486976</v>
      </c>
      <c r="AL7" s="22">
        <f t="shared" si="10"/>
        <v>9.4417707529907635E-2</v>
      </c>
      <c r="AM7" s="22">
        <f t="shared" si="11"/>
        <v>8.6436376838619877E-2</v>
      </c>
      <c r="AN7" s="22">
        <f t="shared" si="12"/>
        <v>8.3451920528903975E-2</v>
      </c>
      <c r="AO7" s="22">
        <f t="shared" si="13"/>
        <v>8.7148170950166415E-2</v>
      </c>
      <c r="AP7" s="22">
        <f t="shared" si="14"/>
        <v>7.6797252227629675E-2</v>
      </c>
      <c r="AQ7" s="22">
        <f t="shared" si="15"/>
        <v>7.343405785803668E-2</v>
      </c>
      <c r="AR7" s="22">
        <f t="shared" si="16"/>
        <v>7.1292611171741738E-2</v>
      </c>
      <c r="AS7" s="22">
        <f t="shared" si="17"/>
        <v>6.7439577593984265E-2</v>
      </c>
      <c r="AT7" s="22">
        <f t="shared" si="18"/>
        <v>6.5003675225014282E-2</v>
      </c>
      <c r="AU7" s="22">
        <f t="shared" si="19"/>
        <v>6.4598749907143371E-2</v>
      </c>
      <c r="AV7" s="22">
        <f t="shared" si="20"/>
        <v>6.7729001156505736E-2</v>
      </c>
      <c r="AW7" s="22">
        <f t="shared" si="21"/>
        <v>6.5010289653328335E-2</v>
      </c>
      <c r="AX7" s="22">
        <f t="shared" si="22"/>
        <v>6.753091408214966E-2</v>
      </c>
      <c r="AY7" s="22">
        <f t="shared" si="23"/>
        <v>6.5905562426069805E-2</v>
      </c>
      <c r="AZ7" s="22">
        <f t="shared" si="24"/>
        <v>7.9648333564344254E-2</v>
      </c>
      <c r="BA7" s="22">
        <f t="shared" si="27"/>
        <v>8.4226548666953741E-2</v>
      </c>
    </row>
    <row r="8" spans="1:53" x14ac:dyDescent="0.25">
      <c r="A8" s="6" t="s">
        <v>108</v>
      </c>
      <c r="B8" s="20">
        <v>303399355</v>
      </c>
      <c r="C8" s="9">
        <v>385488708</v>
      </c>
      <c r="D8" s="9">
        <v>428632802</v>
      </c>
      <c r="E8" s="9">
        <v>472090107</v>
      </c>
      <c r="F8" s="9">
        <v>513101086</v>
      </c>
      <c r="G8" s="9">
        <v>594569417</v>
      </c>
      <c r="H8" s="9">
        <v>708714436</v>
      </c>
      <c r="I8" s="9">
        <v>785979772</v>
      </c>
      <c r="J8" s="9">
        <v>939849131</v>
      </c>
      <c r="K8" s="9">
        <v>1335533757</v>
      </c>
      <c r="L8" s="9">
        <v>765417717</v>
      </c>
      <c r="M8" s="9">
        <v>841443688</v>
      </c>
      <c r="N8" s="9">
        <v>855648729</v>
      </c>
      <c r="O8" s="9">
        <v>753034515</v>
      </c>
      <c r="P8" s="9">
        <v>728831583</v>
      </c>
      <c r="Q8" s="9">
        <v>826271413</v>
      </c>
      <c r="R8" s="9">
        <v>959127417</v>
      </c>
      <c r="S8" s="9">
        <v>1060955679</v>
      </c>
      <c r="T8" s="9">
        <v>1038945940</v>
      </c>
      <c r="U8" s="9">
        <v>1052924992</v>
      </c>
      <c r="V8" s="9">
        <v>1242677380</v>
      </c>
      <c r="W8" s="9">
        <v>1040278083</v>
      </c>
      <c r="X8" s="9">
        <v>1196529516</v>
      </c>
      <c r="Y8" s="9">
        <v>1455530817</v>
      </c>
      <c r="Z8" s="9">
        <v>1297108779</v>
      </c>
      <c r="AA8" s="18">
        <f t="shared" si="0"/>
        <v>21582084819</v>
      </c>
      <c r="AB8" s="21">
        <f t="shared" si="25"/>
        <v>9.9576174870376122E-2</v>
      </c>
      <c r="AC8" s="21">
        <f t="shared" si="26"/>
        <v>9.2545417952223402E-2</v>
      </c>
      <c r="AD8" s="22">
        <f t="shared" si="2"/>
        <v>8.9721192881844769E-2</v>
      </c>
      <c r="AE8" s="22">
        <f t="shared" si="3"/>
        <v>8.9912787331969959E-2</v>
      </c>
      <c r="AF8" s="22">
        <f t="shared" si="4"/>
        <v>8.8113179965845501E-2</v>
      </c>
      <c r="AG8" s="22">
        <f t="shared" si="5"/>
        <v>9.092148792968674E-2</v>
      </c>
      <c r="AH8" s="22">
        <f t="shared" si="6"/>
        <v>9.3093714609321698E-2</v>
      </c>
      <c r="AI8" s="22">
        <f t="shared" si="7"/>
        <v>8.8890313884791905E-2</v>
      </c>
      <c r="AJ8" s="22">
        <f t="shared" si="8"/>
        <v>9.6201560579156437E-2</v>
      </c>
      <c r="AK8" s="22">
        <f t="shared" si="9"/>
        <v>0.12752430997662773</v>
      </c>
      <c r="AL8" s="22">
        <f t="shared" si="10"/>
        <v>8.1329223025459502E-2</v>
      </c>
      <c r="AM8" s="22">
        <f t="shared" si="11"/>
        <v>8.0372413604913318E-2</v>
      </c>
      <c r="AN8" s="22">
        <f t="shared" si="12"/>
        <v>7.522505053069059E-2</v>
      </c>
      <c r="AO8" s="22">
        <f t="shared" si="13"/>
        <v>6.5847847948213717E-2</v>
      </c>
      <c r="AP8" s="22">
        <f t="shared" si="14"/>
        <v>6.4061265226172989E-2</v>
      </c>
      <c r="AQ8" s="22">
        <f t="shared" si="15"/>
        <v>6.3807250887584765E-2</v>
      </c>
      <c r="AR8" s="22">
        <f t="shared" si="16"/>
        <v>6.50189157532194E-2</v>
      </c>
      <c r="AS8" s="22">
        <f t="shared" si="17"/>
        <v>6.6602830365961485E-2</v>
      </c>
      <c r="AT8" s="22">
        <f t="shared" si="18"/>
        <v>6.2732866115098165E-2</v>
      </c>
      <c r="AU8" s="22">
        <f t="shared" si="19"/>
        <v>6.1732730096296852E-2</v>
      </c>
      <c r="AV8" s="22">
        <f t="shared" si="20"/>
        <v>6.8215605757257713E-2</v>
      </c>
      <c r="AW8" s="22">
        <f t="shared" si="21"/>
        <v>6.7496616935089987E-2</v>
      </c>
      <c r="AX8" s="22">
        <f t="shared" si="22"/>
        <v>7.0233757309979453E-2</v>
      </c>
      <c r="AY8" s="22">
        <f t="shared" si="23"/>
        <v>6.5507901741348476E-2</v>
      </c>
      <c r="AZ8" s="22">
        <f t="shared" si="24"/>
        <v>6.4912060822149495E-2</v>
      </c>
      <c r="BA8" s="22">
        <f t="shared" si="27"/>
        <v>7.4296985767735427E-2</v>
      </c>
    </row>
    <row r="9" spans="1:53" x14ac:dyDescent="0.25">
      <c r="A9" s="6" t="s">
        <v>211</v>
      </c>
      <c r="B9" s="19">
        <v>287128941</v>
      </c>
      <c r="C9" s="8">
        <v>419150876</v>
      </c>
      <c r="D9" s="8">
        <v>482927469</v>
      </c>
      <c r="E9" s="8">
        <v>540816349</v>
      </c>
      <c r="F9" s="8">
        <v>632301031</v>
      </c>
      <c r="G9" s="8">
        <v>594574142</v>
      </c>
      <c r="H9" s="8">
        <v>619629739</v>
      </c>
      <c r="I9" s="8">
        <v>648993454</v>
      </c>
      <c r="J9" s="8">
        <v>742422940</v>
      </c>
      <c r="K9" s="8">
        <v>704139900</v>
      </c>
      <c r="L9" s="8">
        <v>679122190</v>
      </c>
      <c r="M9" s="8">
        <v>719926804</v>
      </c>
      <c r="N9" s="8">
        <v>762578675</v>
      </c>
      <c r="O9" s="8">
        <v>840293388</v>
      </c>
      <c r="P9" s="8">
        <v>879917154</v>
      </c>
      <c r="Q9" s="8">
        <v>950217799</v>
      </c>
      <c r="R9" s="8">
        <v>1012471631</v>
      </c>
      <c r="S9" s="8">
        <v>1078976242</v>
      </c>
      <c r="T9" s="8">
        <v>733468194</v>
      </c>
      <c r="U9" s="8">
        <v>535726975</v>
      </c>
      <c r="V9" s="8">
        <v>521031009</v>
      </c>
      <c r="W9" s="8">
        <v>609617546</v>
      </c>
      <c r="X9" s="8">
        <v>415429718</v>
      </c>
      <c r="Y9" s="8">
        <v>691919630</v>
      </c>
      <c r="Z9" s="8">
        <v>711193341</v>
      </c>
      <c r="AA9" s="18">
        <f t="shared" si="0"/>
        <v>16813975137</v>
      </c>
      <c r="AB9" s="21">
        <f t="shared" si="25"/>
        <v>9.4236197830288429E-2</v>
      </c>
      <c r="AC9" s="21">
        <f t="shared" si="26"/>
        <v>0.10062679450641797</v>
      </c>
      <c r="AD9" s="22">
        <f t="shared" si="2"/>
        <v>0.10108612404817799</v>
      </c>
      <c r="AE9" s="22">
        <f t="shared" si="3"/>
        <v>0.10300216982367191</v>
      </c>
      <c r="AF9" s="22">
        <f t="shared" si="4"/>
        <v>0.10858299866684096</v>
      </c>
      <c r="AG9" s="22">
        <f t="shared" si="5"/>
        <v>9.0922210476151774E-2</v>
      </c>
      <c r="AH9" s="22">
        <f t="shared" si="6"/>
        <v>8.1391927630940053E-2</v>
      </c>
      <c r="AI9" s="22">
        <f t="shared" si="7"/>
        <v>7.3397858176985312E-2</v>
      </c>
      <c r="AJ9" s="22">
        <f t="shared" si="8"/>
        <v>7.5993309013088206E-2</v>
      </c>
      <c r="AK9" s="22">
        <f t="shared" si="9"/>
        <v>6.7235256618460484E-2</v>
      </c>
      <c r="AL9" s="22">
        <f t="shared" si="10"/>
        <v>7.2159918467171416E-2</v>
      </c>
      <c r="AM9" s="22">
        <f t="shared" si="11"/>
        <v>6.8765451190063914E-2</v>
      </c>
      <c r="AN9" s="22">
        <f t="shared" si="12"/>
        <v>6.7042721406884803E-2</v>
      </c>
      <c r="AO9" s="22">
        <f t="shared" si="13"/>
        <v>7.3478054647884691E-2</v>
      </c>
      <c r="AP9" s="22">
        <f t="shared" si="14"/>
        <v>7.7341058612512545E-2</v>
      </c>
      <c r="AQ9" s="22">
        <f t="shared" si="15"/>
        <v>7.3378776688528116E-2</v>
      </c>
      <c r="AR9" s="22">
        <f t="shared" si="16"/>
        <v>6.863510156389746E-2</v>
      </c>
      <c r="AS9" s="22">
        <f t="shared" si="17"/>
        <v>6.7734093927997716E-2</v>
      </c>
      <c r="AT9" s="22">
        <f t="shared" si="18"/>
        <v>4.4287734560938603E-2</v>
      </c>
      <c r="AU9" s="22">
        <f t="shared" si="19"/>
        <v>3.1409539145007367E-2</v>
      </c>
      <c r="AV9" s="22">
        <f t="shared" si="20"/>
        <v>2.8601507092090302E-2</v>
      </c>
      <c r="AW9" s="22">
        <f t="shared" si="21"/>
        <v>3.9553964129100658E-2</v>
      </c>
      <c r="AX9" s="22">
        <f t="shared" si="22"/>
        <v>2.4384847680903515E-2</v>
      </c>
      <c r="AY9" s="22">
        <f t="shared" si="23"/>
        <v>3.1140668823743767E-2</v>
      </c>
      <c r="AZ9" s="22">
        <f t="shared" si="24"/>
        <v>3.5590712324752305E-2</v>
      </c>
      <c r="BA9" s="22">
        <f t="shared" si="27"/>
        <v>5.7882622644174597E-2</v>
      </c>
    </row>
    <row r="10" spans="1:53" x14ac:dyDescent="0.25">
      <c r="A10" s="6" t="s">
        <v>81</v>
      </c>
      <c r="B10" s="20">
        <v>140969869</v>
      </c>
      <c r="C10" s="9">
        <v>198559939</v>
      </c>
      <c r="D10" s="9">
        <v>251532551</v>
      </c>
      <c r="E10" s="9">
        <v>242942483</v>
      </c>
      <c r="F10" s="9">
        <v>284244168</v>
      </c>
      <c r="G10" s="9">
        <v>352906302</v>
      </c>
      <c r="H10" s="9">
        <v>410569663</v>
      </c>
      <c r="I10" s="9">
        <v>491203572</v>
      </c>
      <c r="J10" s="9">
        <v>543984733</v>
      </c>
      <c r="K10" s="9">
        <v>565576928</v>
      </c>
      <c r="L10" s="9">
        <v>436424685</v>
      </c>
      <c r="M10" s="9">
        <v>478158547</v>
      </c>
      <c r="N10" s="9">
        <v>480136100</v>
      </c>
      <c r="O10" s="9">
        <v>421613476</v>
      </c>
      <c r="P10" s="9">
        <v>427308061</v>
      </c>
      <c r="Q10" s="9">
        <v>497735401</v>
      </c>
      <c r="R10" s="9">
        <v>551251671</v>
      </c>
      <c r="S10" s="9">
        <v>584788194</v>
      </c>
      <c r="T10" s="9">
        <v>645243596</v>
      </c>
      <c r="U10" s="9">
        <v>669978114</v>
      </c>
      <c r="V10" s="9">
        <v>729185270</v>
      </c>
      <c r="W10" s="9">
        <v>618838916</v>
      </c>
      <c r="X10" s="9">
        <v>825820312</v>
      </c>
      <c r="Y10" s="9">
        <v>1056720392</v>
      </c>
      <c r="Z10" s="9">
        <v>1093976953</v>
      </c>
      <c r="AA10" s="18">
        <f t="shared" si="0"/>
        <v>12999669896</v>
      </c>
      <c r="AB10" s="21">
        <f t="shared" si="25"/>
        <v>4.6266546370864942E-2</v>
      </c>
      <c r="AC10" s="21">
        <f t="shared" si="26"/>
        <v>4.7668873723074094E-2</v>
      </c>
      <c r="AD10" s="22">
        <f t="shared" si="2"/>
        <v>5.2650661403028737E-2</v>
      </c>
      <c r="AE10" s="22">
        <f t="shared" si="3"/>
        <v>4.6270056254069582E-2</v>
      </c>
      <c r="AF10" s="22">
        <f t="shared" si="4"/>
        <v>4.8812326094406319E-2</v>
      </c>
      <c r="AG10" s="22">
        <f t="shared" si="5"/>
        <v>5.3966391745311357E-2</v>
      </c>
      <c r="AH10" s="22">
        <f t="shared" si="6"/>
        <v>5.3930685044727082E-2</v>
      </c>
      <c r="AI10" s="22">
        <f t="shared" si="7"/>
        <v>5.5552625209813897E-2</v>
      </c>
      <c r="AJ10" s="22">
        <f t="shared" si="8"/>
        <v>5.5681468992958762E-2</v>
      </c>
      <c r="AK10" s="22">
        <f t="shared" si="9"/>
        <v>5.4004481057756487E-2</v>
      </c>
      <c r="AL10" s="22">
        <f t="shared" si="10"/>
        <v>4.6372170060679313E-2</v>
      </c>
      <c r="AM10" s="22">
        <f t="shared" si="11"/>
        <v>4.5672404530781134E-2</v>
      </c>
      <c r="AN10" s="22">
        <f t="shared" si="12"/>
        <v>4.2211553830413868E-2</v>
      </c>
      <c r="AO10" s="22">
        <f t="shared" si="13"/>
        <v>3.6867287630987074E-2</v>
      </c>
      <c r="AP10" s="22">
        <f t="shared" si="14"/>
        <v>3.7558601558300889E-2</v>
      </c>
      <c r="AQ10" s="22">
        <f t="shared" si="15"/>
        <v>3.8436677231673273E-2</v>
      </c>
      <c r="AR10" s="22">
        <f t="shared" si="16"/>
        <v>3.736916005141204E-2</v>
      </c>
      <c r="AS10" s="22">
        <f t="shared" si="17"/>
        <v>3.6710816159360955E-2</v>
      </c>
      <c r="AT10" s="22">
        <f t="shared" si="18"/>
        <v>3.8960622069991908E-2</v>
      </c>
      <c r="AU10" s="22">
        <f t="shared" si="19"/>
        <v>3.9280649995235374E-2</v>
      </c>
      <c r="AV10" s="22">
        <f t="shared" si="20"/>
        <v>4.0027939433740653E-2</v>
      </c>
      <c r="AW10" s="22">
        <f t="shared" si="21"/>
        <v>4.0152276531022837E-2</v>
      </c>
      <c r="AX10" s="22">
        <f t="shared" si="22"/>
        <v>4.8473909418093715E-2</v>
      </c>
      <c r="AY10" s="22">
        <f t="shared" si="23"/>
        <v>4.7558962543913792E-2</v>
      </c>
      <c r="AZ10" s="22">
        <f t="shared" si="24"/>
        <v>5.4746602336553755E-2</v>
      </c>
      <c r="BA10" s="22">
        <f t="shared" si="27"/>
        <v>4.4751760422982269E-2</v>
      </c>
    </row>
    <row r="11" spans="1:53" x14ac:dyDescent="0.25">
      <c r="A11" s="6" t="s">
        <v>136</v>
      </c>
      <c r="B11" s="20">
        <v>95023528</v>
      </c>
      <c r="C11" s="9">
        <v>136956813</v>
      </c>
      <c r="D11" s="9">
        <v>148507633</v>
      </c>
      <c r="E11" s="9">
        <v>187066708</v>
      </c>
      <c r="F11" s="9">
        <v>212965030</v>
      </c>
      <c r="G11" s="9">
        <v>227076920</v>
      </c>
      <c r="H11" s="9">
        <v>349273030</v>
      </c>
      <c r="I11" s="9">
        <v>346015040</v>
      </c>
      <c r="J11" s="9">
        <v>325906619</v>
      </c>
      <c r="K11" s="9">
        <v>383713037</v>
      </c>
      <c r="L11" s="9">
        <v>448795616</v>
      </c>
      <c r="M11" s="9">
        <v>486455731</v>
      </c>
      <c r="N11" s="9">
        <v>508085167</v>
      </c>
      <c r="O11" s="9">
        <v>467172288</v>
      </c>
      <c r="P11" s="9">
        <v>450740349</v>
      </c>
      <c r="Q11" s="9">
        <v>509474181</v>
      </c>
      <c r="R11" s="9">
        <v>638354931</v>
      </c>
      <c r="S11" s="9">
        <v>700912409</v>
      </c>
      <c r="T11" s="9">
        <v>742579033</v>
      </c>
      <c r="U11" s="9">
        <v>702843892</v>
      </c>
      <c r="V11" s="9">
        <v>702347377</v>
      </c>
      <c r="W11" s="9">
        <v>477983100</v>
      </c>
      <c r="X11" s="9">
        <v>479005561</v>
      </c>
      <c r="Y11" s="9">
        <v>619905696</v>
      </c>
      <c r="Z11" s="9">
        <v>550597757</v>
      </c>
      <c r="AA11" s="18">
        <f t="shared" si="0"/>
        <v>10897757446</v>
      </c>
      <c r="AB11" s="21">
        <f t="shared" si="25"/>
        <v>3.1186880542076571E-2</v>
      </c>
      <c r="AC11" s="21">
        <f t="shared" si="26"/>
        <v>3.2879628475367698E-2</v>
      </c>
      <c r="AD11" s="22">
        <f t="shared" si="2"/>
        <v>3.1085539703560101E-2</v>
      </c>
      <c r="AE11" s="22">
        <f t="shared" si="3"/>
        <v>3.5628133027781755E-2</v>
      </c>
      <c r="AF11" s="22">
        <f t="shared" si="4"/>
        <v>3.6571791654367469E-2</v>
      </c>
      <c r="AG11" s="22">
        <f t="shared" si="5"/>
        <v>3.4724576896444106E-2</v>
      </c>
      <c r="AH11" s="22">
        <f t="shared" si="6"/>
        <v>4.5879019988740652E-2</v>
      </c>
      <c r="AI11" s="22">
        <f t="shared" si="7"/>
        <v>3.9132540823784485E-2</v>
      </c>
      <c r="AJ11" s="22">
        <f t="shared" si="8"/>
        <v>3.3359317274164246E-2</v>
      </c>
      <c r="AK11" s="22">
        <f t="shared" si="9"/>
        <v>3.6639089065317591E-2</v>
      </c>
      <c r="AL11" s="22">
        <f t="shared" si="10"/>
        <v>4.768663951178502E-2</v>
      </c>
      <c r="AM11" s="22">
        <f t="shared" si="11"/>
        <v>4.6464928990485758E-2</v>
      </c>
      <c r="AN11" s="22">
        <f t="shared" si="12"/>
        <v>4.4668718676340563E-2</v>
      </c>
      <c r="AO11" s="22">
        <f t="shared" si="13"/>
        <v>4.0851102005388301E-2</v>
      </c>
      <c r="AP11" s="22">
        <f t="shared" si="14"/>
        <v>3.9618202227971744E-2</v>
      </c>
      <c r="AQ11" s="22">
        <f t="shared" si="15"/>
        <v>3.9343182368834738E-2</v>
      </c>
      <c r="AR11" s="22">
        <f t="shared" si="16"/>
        <v>4.3273859910253384E-2</v>
      </c>
      <c r="AS11" s="22">
        <f t="shared" si="17"/>
        <v>4.4000660161435841E-2</v>
      </c>
      <c r="AT11" s="22">
        <f t="shared" si="18"/>
        <v>4.4837858509816267E-2</v>
      </c>
      <c r="AU11" s="22">
        <f t="shared" si="19"/>
        <v>4.120756237559875E-2</v>
      </c>
      <c r="AV11" s="22">
        <f t="shared" si="20"/>
        <v>3.855469854458609E-2</v>
      </c>
      <c r="AW11" s="22">
        <f t="shared" si="21"/>
        <v>3.1013094219102959E-2</v>
      </c>
      <c r="AX11" s="22">
        <f t="shared" si="22"/>
        <v>2.8116615487991489E-2</v>
      </c>
      <c r="AY11" s="22">
        <f t="shared" si="23"/>
        <v>2.7899595768208486E-2</v>
      </c>
      <c r="AZ11" s="22">
        <f t="shared" si="24"/>
        <v>2.7553922746924135E-2</v>
      </c>
      <c r="BA11" s="22">
        <f t="shared" si="27"/>
        <v>3.7515862654422215E-2</v>
      </c>
    </row>
    <row r="12" spans="1:53" x14ac:dyDescent="0.25">
      <c r="A12" s="6" t="s">
        <v>194</v>
      </c>
      <c r="B12" s="20">
        <v>94591723</v>
      </c>
      <c r="C12" s="9">
        <v>110345978</v>
      </c>
      <c r="D12" s="9">
        <v>139431793</v>
      </c>
      <c r="E12" s="9">
        <v>139736549</v>
      </c>
      <c r="F12" s="9">
        <v>159732775</v>
      </c>
      <c r="G12" s="9">
        <v>135789833</v>
      </c>
      <c r="H12" s="9">
        <v>157427144</v>
      </c>
      <c r="I12" s="9">
        <v>186092877</v>
      </c>
      <c r="J12" s="9">
        <v>228402776</v>
      </c>
      <c r="K12" s="9">
        <v>247227875</v>
      </c>
      <c r="L12" s="9">
        <v>230200302</v>
      </c>
      <c r="M12" s="9">
        <v>243297338</v>
      </c>
      <c r="N12" s="9">
        <v>319380858</v>
      </c>
      <c r="O12" s="9">
        <v>323490035</v>
      </c>
      <c r="P12" s="9">
        <v>306066869</v>
      </c>
      <c r="Q12" s="9">
        <v>304049079</v>
      </c>
      <c r="R12" s="9">
        <v>336888315</v>
      </c>
      <c r="S12" s="9">
        <v>438725820</v>
      </c>
      <c r="T12" s="9">
        <v>406585337</v>
      </c>
      <c r="U12" s="9">
        <v>487370425</v>
      </c>
      <c r="V12" s="9">
        <v>541358844</v>
      </c>
      <c r="W12" s="9">
        <v>422689196</v>
      </c>
      <c r="X12" s="9">
        <v>529521959</v>
      </c>
      <c r="Y12" s="9">
        <v>835633101</v>
      </c>
      <c r="Z12" s="9">
        <v>943303529</v>
      </c>
      <c r="AA12" s="18">
        <f t="shared" si="0"/>
        <v>8267340330</v>
      </c>
      <c r="AB12" s="21">
        <f t="shared" si="25"/>
        <v>3.1045161420129516E-2</v>
      </c>
      <c r="AC12" s="21">
        <f t="shared" si="26"/>
        <v>2.6491086357208801E-2</v>
      </c>
      <c r="AD12" s="22">
        <f t="shared" si="2"/>
        <v>2.9185789643823047E-2</v>
      </c>
      <c r="AE12" s="22">
        <f t="shared" si="3"/>
        <v>2.6613780772873515E-2</v>
      </c>
      <c r="AF12" s="22">
        <f t="shared" si="4"/>
        <v>2.7430389710808186E-2</v>
      </c>
      <c r="AG12" s="22">
        <f t="shared" si="5"/>
        <v>2.0764965888051518E-2</v>
      </c>
      <c r="AH12" s="22">
        <f t="shared" si="6"/>
        <v>2.0678960200122963E-2</v>
      </c>
      <c r="AI12" s="22">
        <f t="shared" si="7"/>
        <v>2.1046157722560285E-2</v>
      </c>
      <c r="AJ12" s="22">
        <f t="shared" si="8"/>
        <v>2.337896878026852E-2</v>
      </c>
      <c r="AK12" s="22">
        <f t="shared" si="9"/>
        <v>2.3606714544739862E-2</v>
      </c>
      <c r="AL12" s="22">
        <f t="shared" si="10"/>
        <v>2.4459861963041198E-2</v>
      </c>
      <c r="AM12" s="22">
        <f t="shared" si="11"/>
        <v>2.3239100319581214E-2</v>
      </c>
      <c r="AN12" s="22">
        <f t="shared" si="12"/>
        <v>2.8078626622473856E-2</v>
      </c>
      <c r="AO12" s="22">
        <f t="shared" si="13"/>
        <v>2.8287046892455297E-2</v>
      </c>
      <c r="AP12" s="22">
        <f t="shared" si="14"/>
        <v>2.6902004975206107E-2</v>
      </c>
      <c r="AQ12" s="22">
        <f t="shared" si="15"/>
        <v>2.3479616456114863E-2</v>
      </c>
      <c r="AR12" s="22">
        <f t="shared" si="16"/>
        <v>2.2837542315015523E-2</v>
      </c>
      <c r="AS12" s="22">
        <f t="shared" si="17"/>
        <v>2.754156648105123E-2</v>
      </c>
      <c r="AT12" s="22">
        <f t="shared" si="18"/>
        <v>2.4550135409724078E-2</v>
      </c>
      <c r="AU12" s="22">
        <f t="shared" si="19"/>
        <v>2.8574406659579495E-2</v>
      </c>
      <c r="AV12" s="22">
        <f t="shared" si="20"/>
        <v>2.9717384471510039E-2</v>
      </c>
      <c r="AW12" s="22">
        <f t="shared" si="21"/>
        <v>2.7425446340979164E-2</v>
      </c>
      <c r="AX12" s="22">
        <f t="shared" si="22"/>
        <v>3.108182143557827E-2</v>
      </c>
      <c r="AY12" s="22">
        <f t="shared" si="23"/>
        <v>3.7608665122564923E-2</v>
      </c>
      <c r="AZ12" s="22">
        <f t="shared" si="24"/>
        <v>4.7206353884523565E-2</v>
      </c>
      <c r="BA12" s="22">
        <f t="shared" si="27"/>
        <v>2.846057144091493E-2</v>
      </c>
    </row>
    <row r="13" spans="1:53" x14ac:dyDescent="0.25">
      <c r="A13" s="6" t="s">
        <v>42</v>
      </c>
      <c r="B13" s="19">
        <v>163375827</v>
      </c>
      <c r="C13" s="8">
        <v>187929924</v>
      </c>
      <c r="D13" s="8">
        <v>215469024</v>
      </c>
      <c r="E13" s="8">
        <v>267704665</v>
      </c>
      <c r="F13" s="8">
        <v>286497365</v>
      </c>
      <c r="G13" s="8">
        <v>280085583</v>
      </c>
      <c r="H13" s="8">
        <v>335082132</v>
      </c>
      <c r="I13" s="8">
        <v>380837548</v>
      </c>
      <c r="J13" s="8">
        <v>438750394</v>
      </c>
      <c r="K13" s="8">
        <v>445778183</v>
      </c>
      <c r="L13" s="8">
        <v>355733284</v>
      </c>
      <c r="M13" s="8">
        <v>334443576</v>
      </c>
      <c r="N13" s="8">
        <v>332820182</v>
      </c>
      <c r="O13" s="8">
        <v>294358219</v>
      </c>
      <c r="P13" s="8">
        <v>254377599</v>
      </c>
      <c r="Q13" s="8">
        <v>220376834</v>
      </c>
      <c r="R13" s="8">
        <v>215153282</v>
      </c>
      <c r="S13" s="8">
        <v>235903466</v>
      </c>
      <c r="T13" s="8">
        <v>291783228</v>
      </c>
      <c r="U13" s="8">
        <v>324357476</v>
      </c>
      <c r="V13" s="8">
        <v>366624442</v>
      </c>
      <c r="W13" s="8">
        <v>326655830</v>
      </c>
      <c r="X13" s="8">
        <v>414227115</v>
      </c>
      <c r="Y13" s="8">
        <v>637482287</v>
      </c>
      <c r="Z13" s="8">
        <v>600224873</v>
      </c>
      <c r="AA13" s="18">
        <f t="shared" si="0"/>
        <v>8206032338</v>
      </c>
      <c r="AB13" s="21">
        <f t="shared" si="25"/>
        <v>5.3620219195734009E-2</v>
      </c>
      <c r="AC13" s="21">
        <f t="shared" si="26"/>
        <v>4.5116894480627896E-2</v>
      </c>
      <c r="AD13" s="22">
        <f t="shared" si="2"/>
        <v>4.5101862881615953E-2</v>
      </c>
      <c r="AE13" s="22">
        <f t="shared" si="3"/>
        <v>5.0986183050688805E-2</v>
      </c>
      <c r="AF13" s="22">
        <f t="shared" si="4"/>
        <v>4.9199260283743627E-2</v>
      </c>
      <c r="AG13" s="22">
        <f t="shared" si="5"/>
        <v>4.2830655640691613E-2</v>
      </c>
      <c r="AH13" s="22">
        <f t="shared" si="6"/>
        <v>4.4014963972161932E-2</v>
      </c>
      <c r="AI13" s="22">
        <f t="shared" si="7"/>
        <v>4.3070789334301723E-2</v>
      </c>
      <c r="AJ13" s="22">
        <f t="shared" si="8"/>
        <v>4.490983841482081E-2</v>
      </c>
      <c r="AK13" s="22">
        <f t="shared" si="9"/>
        <v>4.2565419924245222E-2</v>
      </c>
      <c r="AL13" s="22">
        <f t="shared" si="10"/>
        <v>3.7798330178990522E-2</v>
      </c>
      <c r="AM13" s="22">
        <f t="shared" si="11"/>
        <v>3.1945141191407053E-2</v>
      </c>
      <c r="AN13" s="22">
        <f t="shared" si="12"/>
        <v>2.9260155669072044E-2</v>
      </c>
      <c r="AO13" s="22">
        <f t="shared" si="13"/>
        <v>2.5739663801491213E-2</v>
      </c>
      <c r="AP13" s="22">
        <f t="shared" si="14"/>
        <v>2.2358733097240211E-2</v>
      </c>
      <c r="AQ13" s="22">
        <f t="shared" si="15"/>
        <v>1.7018185205990684E-2</v>
      </c>
      <c r="AR13" s="22">
        <f t="shared" si="16"/>
        <v>1.4585166546632724E-2</v>
      </c>
      <c r="AS13" s="22">
        <f t="shared" si="17"/>
        <v>1.480913749719451E-2</v>
      </c>
      <c r="AT13" s="22">
        <f t="shared" si="18"/>
        <v>1.7618239286593833E-2</v>
      </c>
      <c r="AU13" s="22">
        <f t="shared" si="19"/>
        <v>1.9016998050915373E-2</v>
      </c>
      <c r="AV13" s="22">
        <f t="shared" si="20"/>
        <v>2.0125503850763417E-2</v>
      </c>
      <c r="AW13" s="22">
        <f t="shared" si="21"/>
        <v>2.1194489999770451E-2</v>
      </c>
      <c r="AX13" s="22">
        <f t="shared" si="22"/>
        <v>2.4314257422900842E-2</v>
      </c>
      <c r="AY13" s="22">
        <f t="shared" si="23"/>
        <v>2.8690651225590717E-2</v>
      </c>
      <c r="AZ13" s="22">
        <f t="shared" si="24"/>
        <v>3.0037444888146084E-2</v>
      </c>
      <c r="BA13" s="22">
        <f t="shared" si="27"/>
        <v>2.8249516807070548E-2</v>
      </c>
    </row>
    <row r="14" spans="1:53" x14ac:dyDescent="0.25">
      <c r="A14" s="6" t="s">
        <v>206</v>
      </c>
      <c r="B14" s="20">
        <v>35307530</v>
      </c>
      <c r="C14" s="9">
        <v>48062726</v>
      </c>
      <c r="D14" s="9">
        <v>62193468</v>
      </c>
      <c r="E14" s="9">
        <v>59098689</v>
      </c>
      <c r="F14" s="9">
        <v>70511086</v>
      </c>
      <c r="G14" s="9">
        <v>83808180</v>
      </c>
      <c r="H14" s="9">
        <v>96104353</v>
      </c>
      <c r="I14" s="9">
        <v>117523503</v>
      </c>
      <c r="J14" s="9">
        <v>128682716</v>
      </c>
      <c r="K14" s="9">
        <v>128619109</v>
      </c>
      <c r="L14" s="9">
        <v>129222355</v>
      </c>
      <c r="M14" s="9">
        <v>141434100</v>
      </c>
      <c r="N14" s="9">
        <v>172261244</v>
      </c>
      <c r="O14" s="9">
        <v>190928300</v>
      </c>
      <c r="P14" s="9">
        <v>213553623</v>
      </c>
      <c r="Q14" s="9">
        <v>367274584</v>
      </c>
      <c r="R14" s="9">
        <v>469855444</v>
      </c>
      <c r="S14" s="9">
        <v>496656517</v>
      </c>
      <c r="T14" s="9">
        <v>561534488</v>
      </c>
      <c r="U14" s="9">
        <v>552981673</v>
      </c>
      <c r="V14" s="9">
        <v>572627252</v>
      </c>
      <c r="W14" s="9">
        <v>459215624</v>
      </c>
      <c r="X14" s="9">
        <v>531405135</v>
      </c>
      <c r="Y14" s="9">
        <v>839797235</v>
      </c>
      <c r="Z14" s="9">
        <v>748875836</v>
      </c>
      <c r="AA14" s="18">
        <f t="shared" si="0"/>
        <v>7277534770</v>
      </c>
      <c r="AB14" s="21">
        <f t="shared" si="25"/>
        <v>1.1587990295895821E-2</v>
      </c>
      <c r="AC14" s="21">
        <f t="shared" si="26"/>
        <v>1.1538561242611533E-2</v>
      </c>
      <c r="AD14" s="22">
        <f t="shared" si="2"/>
        <v>1.3018304041086526E-2</v>
      </c>
      <c r="AE14" s="22">
        <f t="shared" si="3"/>
        <v>1.1255749224279408E-2</v>
      </c>
      <c r="AF14" s="22">
        <f t="shared" si="4"/>
        <v>1.2108639369173365E-2</v>
      </c>
      <c r="AG14" s="22">
        <f t="shared" si="5"/>
        <v>1.281593739672455E-2</v>
      </c>
      <c r="AH14" s="22">
        <f t="shared" si="6"/>
        <v>1.2623859140489569E-2</v>
      </c>
      <c r="AI14" s="22">
        <f t="shared" si="7"/>
        <v>1.3291310339867477E-2</v>
      </c>
      <c r="AJ14" s="22">
        <f t="shared" si="8"/>
        <v>1.3171771607207438E-2</v>
      </c>
      <c r="AK14" s="22">
        <f t="shared" si="9"/>
        <v>1.2281279330503414E-2</v>
      </c>
      <c r="AL14" s="22">
        <f t="shared" si="10"/>
        <v>1.3730481404143017E-2</v>
      </c>
      <c r="AM14" s="22">
        <f t="shared" si="11"/>
        <v>1.3509400742024072E-2</v>
      </c>
      <c r="AN14" s="22">
        <f t="shared" si="12"/>
        <v>1.514448668617098E-2</v>
      </c>
      <c r="AO14" s="22">
        <f t="shared" si="13"/>
        <v>1.6695406939495904E-2</v>
      </c>
      <c r="AP14" s="22">
        <f t="shared" si="14"/>
        <v>1.8770475377455145E-2</v>
      </c>
      <c r="AQ14" s="22">
        <f t="shared" si="15"/>
        <v>2.8362086787966031E-2</v>
      </c>
      <c r="AR14" s="22">
        <f t="shared" si="16"/>
        <v>3.185133798508389E-2</v>
      </c>
      <c r="AS14" s="22">
        <f t="shared" si="17"/>
        <v>3.1178239022273298E-2</v>
      </c>
      <c r="AT14" s="22">
        <f t="shared" si="18"/>
        <v>3.3906160559917291E-2</v>
      </c>
      <c r="AU14" s="22">
        <f t="shared" si="19"/>
        <v>3.2421177792223671E-2</v>
      </c>
      <c r="AV14" s="22">
        <f t="shared" si="20"/>
        <v>3.1433834313692795E-2</v>
      </c>
      <c r="AW14" s="22">
        <f t="shared" si="21"/>
        <v>2.9795399490057616E-2</v>
      </c>
      <c r="AX14" s="22">
        <f t="shared" si="22"/>
        <v>3.1192359892329533E-2</v>
      </c>
      <c r="AY14" s="22">
        <f t="shared" si="23"/>
        <v>3.779607694354721E-2</v>
      </c>
      <c r="AZ14" s="22">
        <f t="shared" si="24"/>
        <v>3.7476482004960704E-2</v>
      </c>
      <c r="BA14" s="22">
        <f t="shared" si="27"/>
        <v>2.5053135587479486E-2</v>
      </c>
    </row>
    <row r="15" spans="1:53" x14ac:dyDescent="0.25">
      <c r="A15" s="6" t="s">
        <v>147</v>
      </c>
      <c r="B15" s="19">
        <v>12989401</v>
      </c>
      <c r="C15" s="8">
        <v>8795685</v>
      </c>
      <c r="D15" s="8">
        <v>9242532</v>
      </c>
      <c r="E15" s="8">
        <v>15239225</v>
      </c>
      <c r="F15" s="8">
        <v>16189087</v>
      </c>
      <c r="G15" s="8">
        <v>26319582</v>
      </c>
      <c r="H15" s="8">
        <v>32139629</v>
      </c>
      <c r="I15" s="8">
        <v>70380752</v>
      </c>
      <c r="J15" s="8">
        <v>82787224</v>
      </c>
      <c r="K15" s="8">
        <v>99201134</v>
      </c>
      <c r="L15" s="8">
        <v>93639947</v>
      </c>
      <c r="M15" s="8">
        <v>78122898</v>
      </c>
      <c r="N15" s="8">
        <v>113999242</v>
      </c>
      <c r="O15" s="8">
        <v>149351438</v>
      </c>
      <c r="P15" s="8">
        <v>193697077</v>
      </c>
      <c r="Q15" s="8">
        <v>256848839</v>
      </c>
      <c r="R15" s="8">
        <v>347154836</v>
      </c>
      <c r="S15" s="8">
        <v>482147950</v>
      </c>
      <c r="T15" s="8">
        <v>572869233</v>
      </c>
      <c r="U15" s="8">
        <v>635600124</v>
      </c>
      <c r="V15" s="8">
        <v>674470852</v>
      </c>
      <c r="W15" s="8">
        <v>466317384</v>
      </c>
      <c r="X15" s="8">
        <v>417357683</v>
      </c>
      <c r="Y15" s="8">
        <v>767334123</v>
      </c>
      <c r="Z15" s="8">
        <v>837236481</v>
      </c>
      <c r="AA15" s="18">
        <f t="shared" si="0"/>
        <v>6459432358</v>
      </c>
      <c r="AB15" s="21">
        <f t="shared" si="25"/>
        <v>4.2631430954671555E-3</v>
      </c>
      <c r="AC15" s="21">
        <f t="shared" si="26"/>
        <v>2.1116061965195153E-3</v>
      </c>
      <c r="AD15" s="22">
        <f t="shared" si="2"/>
        <v>1.9346419415857551E-3</v>
      </c>
      <c r="AE15" s="22">
        <f t="shared" si="3"/>
        <v>2.9024145522478402E-3</v>
      </c>
      <c r="AF15" s="22">
        <f t="shared" si="4"/>
        <v>2.7800992343129239E-3</v>
      </c>
      <c r="AG15" s="22">
        <f t="shared" si="5"/>
        <v>4.0247874995013415E-3</v>
      </c>
      <c r="AH15" s="22">
        <f t="shared" si="6"/>
        <v>4.2217249964067042E-3</v>
      </c>
      <c r="AI15" s="22">
        <f t="shared" si="7"/>
        <v>7.9597050198992846E-3</v>
      </c>
      <c r="AJ15" s="22">
        <f t="shared" si="8"/>
        <v>8.4739772396684732E-3</v>
      </c>
      <c r="AK15" s="22">
        <f t="shared" si="9"/>
        <v>9.4722848418791281E-3</v>
      </c>
      <c r="AL15" s="22">
        <f t="shared" si="10"/>
        <v>9.9496836361513269E-3</v>
      </c>
      <c r="AM15" s="22">
        <f t="shared" si="11"/>
        <v>7.4620868391022457E-3</v>
      </c>
      <c r="AN15" s="22">
        <f t="shared" si="12"/>
        <v>1.0022335625897277E-2</v>
      </c>
      <c r="AO15" s="22">
        <f t="shared" si="13"/>
        <v>1.3059787545423555E-2</v>
      </c>
      <c r="AP15" s="22">
        <f t="shared" si="14"/>
        <v>1.7025167559501123E-2</v>
      </c>
      <c r="AQ15" s="22">
        <f t="shared" si="15"/>
        <v>1.9834666977953243E-2</v>
      </c>
      <c r="AR15" s="22">
        <f t="shared" si="16"/>
        <v>2.3533506221527077E-2</v>
      </c>
      <c r="AS15" s="22">
        <f t="shared" si="17"/>
        <v>3.0267445436941834E-2</v>
      </c>
      <c r="AT15" s="22">
        <f t="shared" si="18"/>
        <v>3.4590566757735225E-2</v>
      </c>
      <c r="AU15" s="22">
        <f t="shared" si="19"/>
        <v>3.7265077001861886E-2</v>
      </c>
      <c r="AV15" s="22">
        <f t="shared" si="20"/>
        <v>3.7024442928858745E-2</v>
      </c>
      <c r="AW15" s="22">
        <f t="shared" si="21"/>
        <v>3.0256184718659752E-2</v>
      </c>
      <c r="AX15" s="22">
        <f t="shared" si="22"/>
        <v>2.4498015157427458E-2</v>
      </c>
      <c r="AY15" s="22">
        <f t="shared" si="23"/>
        <v>3.4534788095982857E-2</v>
      </c>
      <c r="AZ15" s="22">
        <f t="shared" si="24"/>
        <v>4.189837140651595E-2</v>
      </c>
      <c r="BA15" s="22">
        <f t="shared" si="27"/>
        <v>2.22367930621548E-2</v>
      </c>
    </row>
    <row r="16" spans="1:53" x14ac:dyDescent="0.25">
      <c r="A16" s="6" t="s">
        <v>279</v>
      </c>
      <c r="B16" s="19">
        <v>33517814</v>
      </c>
      <c r="C16" s="8">
        <v>56066501</v>
      </c>
      <c r="D16" s="8">
        <v>70925653</v>
      </c>
      <c r="E16" s="8">
        <v>68683553</v>
      </c>
      <c r="F16" s="8">
        <v>44080984</v>
      </c>
      <c r="G16" s="8">
        <v>63361804</v>
      </c>
      <c r="H16" s="8">
        <v>66943523</v>
      </c>
      <c r="I16" s="8">
        <v>86560244</v>
      </c>
      <c r="J16" s="8">
        <v>99282156</v>
      </c>
      <c r="K16" s="8">
        <v>151758038</v>
      </c>
      <c r="L16" s="8">
        <v>187516280</v>
      </c>
      <c r="M16" s="8">
        <v>231639788</v>
      </c>
      <c r="N16" s="8">
        <v>272617333</v>
      </c>
      <c r="O16" s="8">
        <v>294001121</v>
      </c>
      <c r="P16" s="8">
        <v>335556335</v>
      </c>
      <c r="Q16" s="8">
        <v>452136234</v>
      </c>
      <c r="R16" s="8">
        <v>391611649</v>
      </c>
      <c r="S16" s="8">
        <v>325299985</v>
      </c>
      <c r="T16" s="8">
        <v>318018009</v>
      </c>
      <c r="U16" s="8">
        <v>348929384</v>
      </c>
      <c r="V16" s="8">
        <v>337821506</v>
      </c>
      <c r="W16" s="8">
        <v>235622355</v>
      </c>
      <c r="X16" s="8">
        <v>226422688</v>
      </c>
      <c r="Y16" s="8">
        <v>341441559</v>
      </c>
      <c r="Z16" s="8">
        <v>491447448</v>
      </c>
      <c r="AA16" s="18">
        <f t="shared" si="0"/>
        <v>5531261944</v>
      </c>
      <c r="AB16" s="21">
        <f t="shared" si="25"/>
        <v>1.1000602516563495E-2</v>
      </c>
      <c r="AC16" s="21">
        <f t="shared" si="26"/>
        <v>1.3460051255674527E-2</v>
      </c>
      <c r="AD16" s="22">
        <f t="shared" si="2"/>
        <v>1.4846120416803268E-2</v>
      </c>
      <c r="AE16" s="22">
        <f t="shared" si="3"/>
        <v>1.3081252079898145E-2</v>
      </c>
      <c r="AF16" s="22">
        <f t="shared" si="4"/>
        <v>7.5698839512172772E-3</v>
      </c>
      <c r="AG16" s="22">
        <f t="shared" si="5"/>
        <v>9.6892798937708857E-3</v>
      </c>
      <c r="AH16" s="22">
        <f t="shared" si="6"/>
        <v>8.7934165138193448E-3</v>
      </c>
      <c r="AI16" s="22">
        <f t="shared" si="7"/>
        <v>9.7895232590084705E-3</v>
      </c>
      <c r="AJ16" s="22">
        <f t="shared" si="8"/>
        <v>1.0162373970278492E-2</v>
      </c>
      <c r="AK16" s="22">
        <f t="shared" si="9"/>
        <v>1.4490715025301191E-2</v>
      </c>
      <c r="AL16" s="22">
        <f t="shared" si="10"/>
        <v>1.9924484393695464E-2</v>
      </c>
      <c r="AM16" s="22">
        <f t="shared" si="11"/>
        <v>2.212560283474423E-2</v>
      </c>
      <c r="AN16" s="22">
        <f t="shared" si="12"/>
        <v>2.3967373473965745E-2</v>
      </c>
      <c r="AO16" s="22">
        <f t="shared" si="13"/>
        <v>2.570843796211968E-2</v>
      </c>
      <c r="AP16" s="22">
        <f t="shared" si="14"/>
        <v>2.9494006401692328E-2</v>
      </c>
      <c r="AQ16" s="22">
        <f t="shared" si="15"/>
        <v>3.4915367595085525E-2</v>
      </c>
      <c r="AR16" s="22">
        <f t="shared" si="16"/>
        <v>2.6547218193336584E-2</v>
      </c>
      <c r="AS16" s="22">
        <f t="shared" si="17"/>
        <v>2.0421116685501822E-2</v>
      </c>
      <c r="AT16" s="22">
        <f t="shared" si="18"/>
        <v>1.9202328449146336E-2</v>
      </c>
      <c r="AU16" s="22">
        <f t="shared" si="19"/>
        <v>2.0457642898402323E-2</v>
      </c>
      <c r="AV16" s="22">
        <f t="shared" si="20"/>
        <v>1.8544393774689187E-2</v>
      </c>
      <c r="AW16" s="22">
        <f t="shared" si="21"/>
        <v>1.5287942807479858E-2</v>
      </c>
      <c r="AX16" s="22">
        <f t="shared" si="22"/>
        <v>1.3290533919821162E-2</v>
      </c>
      <c r="AY16" s="22">
        <f t="shared" si="23"/>
        <v>1.5366984907599409E-2</v>
      </c>
      <c r="AZ16" s="22">
        <f t="shared" si="24"/>
        <v>2.4593825245759249E-2</v>
      </c>
      <c r="BA16" s="22">
        <f t="shared" si="27"/>
        <v>1.9041538080194893E-2</v>
      </c>
    </row>
    <row r="17" spans="1:53" x14ac:dyDescent="0.25">
      <c r="A17" s="6" t="s">
        <v>110</v>
      </c>
      <c r="B17" s="20">
        <v>135276556</v>
      </c>
      <c r="C17" s="9">
        <v>170974683</v>
      </c>
      <c r="D17" s="9">
        <v>163906634</v>
      </c>
      <c r="E17" s="9">
        <v>132364275</v>
      </c>
      <c r="F17" s="9">
        <v>136342772</v>
      </c>
      <c r="G17" s="9">
        <v>137256764</v>
      </c>
      <c r="H17" s="9">
        <v>130282634</v>
      </c>
      <c r="I17" s="9">
        <v>129864179</v>
      </c>
      <c r="J17" s="9">
        <v>150947811</v>
      </c>
      <c r="K17" s="9">
        <v>195881792</v>
      </c>
      <c r="L17" s="9">
        <v>108578524</v>
      </c>
      <c r="M17" s="9">
        <v>117575952</v>
      </c>
      <c r="N17" s="9">
        <v>139554828</v>
      </c>
      <c r="O17" s="9">
        <v>139325085</v>
      </c>
      <c r="P17" s="9">
        <v>153526741</v>
      </c>
      <c r="Q17" s="9">
        <v>204375547</v>
      </c>
      <c r="R17" s="9">
        <v>219909629</v>
      </c>
      <c r="S17" s="9">
        <v>240216715</v>
      </c>
      <c r="T17" s="9">
        <v>254038318</v>
      </c>
      <c r="U17" s="9">
        <v>243155115</v>
      </c>
      <c r="V17" s="9">
        <v>290894536</v>
      </c>
      <c r="W17" s="9">
        <v>233901567</v>
      </c>
      <c r="X17" s="9">
        <v>68239585</v>
      </c>
      <c r="Y17" s="9">
        <v>61182019</v>
      </c>
      <c r="Z17" s="9">
        <v>56553326</v>
      </c>
      <c r="AA17" s="18">
        <f t="shared" si="0"/>
        <v>4014125587</v>
      </c>
      <c r="AB17" s="21">
        <f t="shared" si="25"/>
        <v>4.4397991538638007E-2</v>
      </c>
      <c r="AC17" s="21">
        <f t="shared" si="26"/>
        <v>4.1046399464141771E-2</v>
      </c>
      <c r="AD17" s="22">
        <f t="shared" si="2"/>
        <v>3.4308850501198779E-2</v>
      </c>
      <c r="AE17" s="22">
        <f t="shared" si="3"/>
        <v>2.5209680804485463E-2</v>
      </c>
      <c r="AF17" s="22">
        <f t="shared" si="4"/>
        <v>2.3413700602220592E-2</v>
      </c>
      <c r="AG17" s="22">
        <f t="shared" si="5"/>
        <v>2.0989288810483609E-2</v>
      </c>
      <c r="AH17" s="22">
        <f t="shared" si="6"/>
        <v>1.7113372794549248E-2</v>
      </c>
      <c r="AI17" s="22">
        <f t="shared" si="7"/>
        <v>1.4686978017674482E-2</v>
      </c>
      <c r="AJ17" s="22">
        <f t="shared" si="8"/>
        <v>1.5450793648930402E-2</v>
      </c>
      <c r="AK17" s="22">
        <f t="shared" si="9"/>
        <v>1.8703900392526968E-2</v>
      </c>
      <c r="AL17" s="22">
        <f t="shared" si="10"/>
        <v>1.1536977519650498E-2</v>
      </c>
      <c r="AM17" s="22">
        <f t="shared" si="11"/>
        <v>1.1230535303671367E-2</v>
      </c>
      <c r="AN17" s="22">
        <f t="shared" si="12"/>
        <v>1.2269075652541329E-2</v>
      </c>
      <c r="AO17" s="22">
        <f t="shared" si="13"/>
        <v>1.2183049820036405E-2</v>
      </c>
      <c r="AP17" s="22">
        <f t="shared" si="14"/>
        <v>1.34943620774883E-2</v>
      </c>
      <c r="AQ17" s="22">
        <f t="shared" si="15"/>
        <v>1.5782516008110245E-2</v>
      </c>
      <c r="AR17" s="22">
        <f t="shared" si="16"/>
        <v>1.4907597664130513E-2</v>
      </c>
      <c r="AS17" s="22">
        <f t="shared" si="17"/>
        <v>1.5079907141166747E-2</v>
      </c>
      <c r="AT17" s="22">
        <f t="shared" si="18"/>
        <v>1.5339154019119351E-2</v>
      </c>
      <c r="AU17" s="22">
        <f t="shared" si="19"/>
        <v>1.4256123845362217E-2</v>
      </c>
      <c r="AV17" s="22">
        <f t="shared" si="20"/>
        <v>1.5968381901919234E-2</v>
      </c>
      <c r="AW17" s="22">
        <f t="shared" si="21"/>
        <v>1.5176292499393439E-2</v>
      </c>
      <c r="AX17" s="22">
        <f t="shared" si="22"/>
        <v>4.005519619646152E-3</v>
      </c>
      <c r="AY17" s="22">
        <f t="shared" si="23"/>
        <v>2.7535697919814743E-3</v>
      </c>
      <c r="AZ17" s="22">
        <f t="shared" si="24"/>
        <v>2.8301349867024903E-3</v>
      </c>
      <c r="BA17" s="22">
        <f t="shared" si="27"/>
        <v>1.3818749861676262E-2</v>
      </c>
    </row>
    <row r="18" spans="1:53" x14ac:dyDescent="0.25">
      <c r="A18" s="6" t="s">
        <v>174</v>
      </c>
      <c r="B18" s="20">
        <v>7223913</v>
      </c>
      <c r="C18" s="9">
        <v>18281684</v>
      </c>
      <c r="D18" s="9">
        <v>29786896</v>
      </c>
      <c r="E18" s="9">
        <v>21649900</v>
      </c>
      <c r="F18" s="9">
        <v>21619110</v>
      </c>
      <c r="G18" s="9">
        <v>35272901</v>
      </c>
      <c r="H18" s="9">
        <v>15758676</v>
      </c>
      <c r="I18" s="9">
        <v>33791927</v>
      </c>
      <c r="J18" s="9">
        <v>33195445</v>
      </c>
      <c r="K18" s="9">
        <v>36714500</v>
      </c>
      <c r="L18" s="9">
        <v>31911465</v>
      </c>
      <c r="M18" s="9">
        <v>35716165</v>
      </c>
      <c r="N18" s="9">
        <v>30897905</v>
      </c>
      <c r="O18" s="9">
        <v>24790606</v>
      </c>
      <c r="P18" s="9">
        <v>29143700</v>
      </c>
      <c r="Q18" s="9">
        <v>38056810</v>
      </c>
      <c r="R18" s="9">
        <v>58870818</v>
      </c>
      <c r="S18" s="9">
        <v>78917330</v>
      </c>
      <c r="T18" s="9">
        <v>154811138</v>
      </c>
      <c r="U18" s="9">
        <v>290580516</v>
      </c>
      <c r="V18" s="9">
        <v>530993691</v>
      </c>
      <c r="W18" s="9">
        <v>522266954</v>
      </c>
      <c r="X18" s="9">
        <v>439913562</v>
      </c>
      <c r="Y18" s="9">
        <v>636071809</v>
      </c>
      <c r="Z18" s="9">
        <v>455466004</v>
      </c>
      <c r="AA18" s="18">
        <f t="shared" si="0"/>
        <v>3611703425</v>
      </c>
      <c r="AB18" s="21">
        <f t="shared" si="25"/>
        <v>2.3709003077359327E-3</v>
      </c>
      <c r="AC18" s="21">
        <f t="shared" si="26"/>
        <v>4.3889381233197505E-3</v>
      </c>
      <c r="AD18" s="22">
        <f t="shared" si="2"/>
        <v>6.2349774186611379E-3</v>
      </c>
      <c r="AE18" s="22">
        <f t="shared" si="3"/>
        <v>4.1233714191312564E-3</v>
      </c>
      <c r="AF18" s="22">
        <f t="shared" si="4"/>
        <v>3.7125794158451848E-3</v>
      </c>
      <c r="AG18" s="22">
        <f t="shared" si="5"/>
        <v>5.3939280272744597E-3</v>
      </c>
      <c r="AH18" s="22">
        <f t="shared" si="6"/>
        <v>2.0699926679139456E-3</v>
      </c>
      <c r="AI18" s="22">
        <f t="shared" si="7"/>
        <v>3.8216950420474362E-3</v>
      </c>
      <c r="AJ18" s="22">
        <f t="shared" si="8"/>
        <v>3.3978364269185621E-3</v>
      </c>
      <c r="AK18" s="22">
        <f t="shared" si="9"/>
        <v>3.5057079269594968E-3</v>
      </c>
      <c r="AL18" s="22">
        <f t="shared" si="10"/>
        <v>3.3907428537535995E-3</v>
      </c>
      <c r="AM18" s="22">
        <f t="shared" si="11"/>
        <v>3.4115109860582008E-3</v>
      </c>
      <c r="AN18" s="22">
        <f t="shared" si="12"/>
        <v>2.7164143253434058E-3</v>
      </c>
      <c r="AO18" s="22">
        <f t="shared" si="13"/>
        <v>2.1677732187774614E-3</v>
      </c>
      <c r="AP18" s="22">
        <f t="shared" si="14"/>
        <v>2.5616100329889486E-3</v>
      </c>
      <c r="AQ18" s="22">
        <f t="shared" si="15"/>
        <v>2.938865347930347E-3</v>
      </c>
      <c r="AR18" s="22">
        <f t="shared" si="16"/>
        <v>3.9908323837072749E-3</v>
      </c>
      <c r="AS18" s="22">
        <f t="shared" si="17"/>
        <v>4.9541348870282102E-3</v>
      </c>
      <c r="AT18" s="22">
        <f t="shared" si="18"/>
        <v>9.3476917511992833E-3</v>
      </c>
      <c r="AU18" s="22">
        <f t="shared" si="19"/>
        <v>1.7036663296781798E-2</v>
      </c>
      <c r="AV18" s="22">
        <f t="shared" si="20"/>
        <v>2.9148399148334964E-2</v>
      </c>
      <c r="AW18" s="22">
        <f t="shared" si="21"/>
        <v>3.3886374334000324E-2</v>
      </c>
      <c r="AX18" s="22">
        <f t="shared" si="22"/>
        <v>2.582199765047551E-2</v>
      </c>
      <c r="AY18" s="22">
        <f t="shared" si="23"/>
        <v>2.8627170979653518E-2</v>
      </c>
      <c r="AZ18" s="22">
        <f t="shared" si="24"/>
        <v>2.2793182370458222E-2</v>
      </c>
      <c r="BA18" s="22">
        <f t="shared" si="27"/>
        <v>1.2433399285330937E-2</v>
      </c>
    </row>
    <row r="19" spans="1:53" x14ac:dyDescent="0.25">
      <c r="A19" s="6" t="s">
        <v>83</v>
      </c>
      <c r="B19" s="20">
        <v>13764203</v>
      </c>
      <c r="C19" s="9">
        <v>46046583</v>
      </c>
      <c r="D19" s="9">
        <v>45558070</v>
      </c>
      <c r="E19" s="9">
        <v>163434604</v>
      </c>
      <c r="F19" s="9">
        <v>71974249</v>
      </c>
      <c r="G19" s="9">
        <v>78987766</v>
      </c>
      <c r="H19" s="9">
        <v>92449487</v>
      </c>
      <c r="I19" s="9">
        <v>121103374</v>
      </c>
      <c r="J19" s="9">
        <v>128507094</v>
      </c>
      <c r="K19" s="9">
        <v>115786179</v>
      </c>
      <c r="L19" s="9">
        <v>105729422</v>
      </c>
      <c r="M19" s="9">
        <v>128510545</v>
      </c>
      <c r="N19" s="9">
        <v>128489773</v>
      </c>
      <c r="O19" s="9">
        <v>88303462</v>
      </c>
      <c r="P19" s="9">
        <v>92322817</v>
      </c>
      <c r="Q19" s="9">
        <v>121314912</v>
      </c>
      <c r="R19" s="9">
        <v>128216066</v>
      </c>
      <c r="S19" s="9">
        <v>128210359</v>
      </c>
      <c r="T19" s="9">
        <v>128635349</v>
      </c>
      <c r="U19" s="9">
        <v>130029206</v>
      </c>
      <c r="V19" s="9">
        <v>131767561</v>
      </c>
      <c r="W19" s="9">
        <v>100010467</v>
      </c>
      <c r="X19" s="9">
        <v>128954808</v>
      </c>
      <c r="Y19" s="9">
        <v>183519489</v>
      </c>
      <c r="Z19" s="9">
        <v>187942968</v>
      </c>
      <c r="AA19" s="18">
        <f t="shared" si="0"/>
        <v>2789568813</v>
      </c>
      <c r="AB19" s="21">
        <f t="shared" si="25"/>
        <v>4.5174344054863128E-3</v>
      </c>
      <c r="AC19" s="21">
        <f t="shared" si="26"/>
        <v>1.1054539810299047E-2</v>
      </c>
      <c r="AD19" s="22">
        <f t="shared" si="2"/>
        <v>9.5361912730948344E-3</v>
      </c>
      <c r="AE19" s="22">
        <f t="shared" si="3"/>
        <v>3.1127237309670475E-2</v>
      </c>
      <c r="AF19" s="22">
        <f t="shared" si="4"/>
        <v>1.2359903590310419E-2</v>
      </c>
      <c r="AG19" s="22">
        <f t="shared" si="5"/>
        <v>1.2078800233618341E-2</v>
      </c>
      <c r="AH19" s="22">
        <f t="shared" si="6"/>
        <v>1.214377148450832E-2</v>
      </c>
      <c r="AI19" s="22">
        <f t="shared" si="7"/>
        <v>1.3696175538939119E-2</v>
      </c>
      <c r="AJ19" s="22">
        <f t="shared" si="8"/>
        <v>1.3153795200234485E-2</v>
      </c>
      <c r="AK19" s="22">
        <f t="shared" si="9"/>
        <v>1.1055918657550866E-2</v>
      </c>
      <c r="AL19" s="22">
        <f t="shared" si="10"/>
        <v>1.1234247066939691E-2</v>
      </c>
      <c r="AM19" s="22">
        <f t="shared" si="11"/>
        <v>1.2274977901233988E-2</v>
      </c>
      <c r="AN19" s="22">
        <f t="shared" si="12"/>
        <v>1.129628238669652E-2</v>
      </c>
      <c r="AO19" s="22">
        <f t="shared" si="13"/>
        <v>7.7215490435745401E-3</v>
      </c>
      <c r="AP19" s="22">
        <f t="shared" si="14"/>
        <v>8.1147916805691337E-3</v>
      </c>
      <c r="AQ19" s="22">
        <f t="shared" si="15"/>
        <v>9.3683151862707214E-3</v>
      </c>
      <c r="AR19" s="22">
        <f t="shared" si="16"/>
        <v>8.6917227531023832E-3</v>
      </c>
      <c r="AS19" s="22">
        <f t="shared" si="17"/>
        <v>8.0485669294730472E-3</v>
      </c>
      <c r="AT19" s="22">
        <f t="shared" si="18"/>
        <v>7.7671646000040447E-3</v>
      </c>
      <c r="AU19" s="22">
        <f t="shared" si="19"/>
        <v>7.6235799697247407E-3</v>
      </c>
      <c r="AV19" s="22">
        <f t="shared" si="20"/>
        <v>7.2332563040387902E-3</v>
      </c>
      <c r="AW19" s="22">
        <f t="shared" si="21"/>
        <v>6.4890035567522937E-3</v>
      </c>
      <c r="AX19" s="22">
        <f t="shared" si="22"/>
        <v>7.5693750700814282E-3</v>
      </c>
      <c r="AY19" s="22">
        <f t="shared" si="23"/>
        <v>8.2595136513928455E-3</v>
      </c>
      <c r="AZ19" s="22">
        <f t="shared" si="24"/>
        <v>9.4053525559488153E-3</v>
      </c>
      <c r="BA19" s="22">
        <f t="shared" si="27"/>
        <v>9.6031757884261146E-3</v>
      </c>
    </row>
    <row r="20" spans="1:53" x14ac:dyDescent="0.25">
      <c r="A20" s="6" t="s">
        <v>260</v>
      </c>
      <c r="B20" s="20">
        <v>24429645</v>
      </c>
      <c r="C20" s="9">
        <v>36834196</v>
      </c>
      <c r="D20" s="9">
        <v>37996998</v>
      </c>
      <c r="E20" s="9">
        <v>49959660</v>
      </c>
      <c r="F20" s="9">
        <v>55591424</v>
      </c>
      <c r="G20" s="9">
        <v>77264919</v>
      </c>
      <c r="H20" s="9">
        <v>88696975</v>
      </c>
      <c r="I20" s="9">
        <v>92815752</v>
      </c>
      <c r="J20" s="9">
        <v>93752830</v>
      </c>
      <c r="K20" s="9">
        <v>92959503</v>
      </c>
      <c r="L20" s="9">
        <v>81619532</v>
      </c>
      <c r="M20" s="9">
        <v>106500748</v>
      </c>
      <c r="N20" s="9">
        <v>103495166</v>
      </c>
      <c r="O20" s="9">
        <v>90964726</v>
      </c>
      <c r="P20" s="9">
        <v>87422014</v>
      </c>
      <c r="Q20" s="9">
        <v>102878017</v>
      </c>
      <c r="R20" s="9">
        <v>101434060</v>
      </c>
      <c r="S20" s="9">
        <v>89749332</v>
      </c>
      <c r="T20" s="9">
        <v>102312871</v>
      </c>
      <c r="U20" s="9">
        <v>100710198</v>
      </c>
      <c r="V20" s="9">
        <v>79344026</v>
      </c>
      <c r="W20" s="9">
        <v>76114044</v>
      </c>
      <c r="X20" s="9">
        <v>79337085</v>
      </c>
      <c r="Y20" s="9">
        <v>85666790</v>
      </c>
      <c r="Z20" s="9">
        <v>71980113</v>
      </c>
      <c r="AA20" s="18">
        <f t="shared" si="0"/>
        <v>2009830624</v>
      </c>
      <c r="AB20" s="21">
        <f t="shared" si="25"/>
        <v>8.0178502770423161E-3</v>
      </c>
      <c r="AC20" s="21">
        <f t="shared" si="26"/>
        <v>8.8428947282007415E-3</v>
      </c>
      <c r="AD20" s="22">
        <f t="shared" si="2"/>
        <v>7.9535116551557577E-3</v>
      </c>
      <c r="AE20" s="22">
        <f t="shared" si="3"/>
        <v>9.5151586914265212E-3</v>
      </c>
      <c r="AF20" s="22">
        <f t="shared" si="4"/>
        <v>9.5465343596439437E-3</v>
      </c>
      <c r="AG20" s="22">
        <f t="shared" si="5"/>
        <v>1.1815342665441408E-2</v>
      </c>
      <c r="AH20" s="22">
        <f t="shared" si="6"/>
        <v>1.1650857465192288E-2</v>
      </c>
      <c r="AI20" s="22">
        <f t="shared" si="7"/>
        <v>1.049698939164684E-2</v>
      </c>
      <c r="AJ20" s="22">
        <f t="shared" si="8"/>
        <v>9.5964003766391259E-3</v>
      </c>
      <c r="AK20" s="22">
        <f t="shared" si="9"/>
        <v>8.8762986436779785E-3</v>
      </c>
      <c r="AL20" s="22">
        <f t="shared" si="10"/>
        <v>8.6724581543252011E-3</v>
      </c>
      <c r="AM20" s="22">
        <f t="shared" si="11"/>
        <v>1.0172661925641119E-2</v>
      </c>
      <c r="AN20" s="22">
        <f t="shared" si="12"/>
        <v>9.0988612828667107E-3</v>
      </c>
      <c r="AO20" s="22">
        <f t="shared" si="13"/>
        <v>7.9542588380546175E-3</v>
      </c>
      <c r="AP20" s="22">
        <f t="shared" si="14"/>
        <v>7.6840314773518915E-3</v>
      </c>
      <c r="AQ20" s="22">
        <f t="shared" si="15"/>
        <v>7.9445607560142111E-3</v>
      </c>
      <c r="AR20" s="22">
        <f t="shared" si="16"/>
        <v>6.876179832576928E-3</v>
      </c>
      <c r="AS20" s="22">
        <f t="shared" si="17"/>
        <v>5.6341274691969088E-3</v>
      </c>
      <c r="AT20" s="22">
        <f t="shared" si="18"/>
        <v>6.1777801819932129E-3</v>
      </c>
      <c r="AU20" s="22">
        <f t="shared" si="19"/>
        <v>5.904613831294276E-3</v>
      </c>
      <c r="AV20" s="22">
        <f t="shared" si="20"/>
        <v>4.3555156663506707E-3</v>
      </c>
      <c r="AW20" s="22">
        <f t="shared" si="21"/>
        <v>4.9385261068204053E-3</v>
      </c>
      <c r="AX20" s="22">
        <f t="shared" si="22"/>
        <v>4.6569194483382986E-3</v>
      </c>
      <c r="AY20" s="22">
        <f t="shared" si="23"/>
        <v>3.855536135870584E-3</v>
      </c>
      <c r="AZ20" s="22">
        <f t="shared" si="24"/>
        <v>3.6021477525141274E-3</v>
      </c>
      <c r="BA20" s="22">
        <f t="shared" si="27"/>
        <v>6.9189032718205076E-3</v>
      </c>
    </row>
    <row r="21" spans="1:53" x14ac:dyDescent="0.25">
      <c r="A21" s="6" t="s">
        <v>186</v>
      </c>
      <c r="B21" s="20">
        <v>19056070</v>
      </c>
      <c r="C21" s="9">
        <v>28664451</v>
      </c>
      <c r="D21" s="9">
        <v>30237641</v>
      </c>
      <c r="E21" s="9">
        <v>27684053</v>
      </c>
      <c r="F21" s="9">
        <v>30877052</v>
      </c>
      <c r="G21" s="9">
        <v>30388961</v>
      </c>
      <c r="H21" s="9">
        <v>38940176</v>
      </c>
      <c r="I21" s="9">
        <v>59498686</v>
      </c>
      <c r="J21" s="9">
        <v>49391385</v>
      </c>
      <c r="K21" s="9">
        <v>51560636</v>
      </c>
      <c r="L21" s="9">
        <v>40020496</v>
      </c>
      <c r="M21" s="9">
        <v>52946290</v>
      </c>
      <c r="N21" s="9">
        <v>52637020</v>
      </c>
      <c r="O21" s="9">
        <v>52539040</v>
      </c>
      <c r="P21" s="9">
        <v>57830144</v>
      </c>
      <c r="Q21" s="9">
        <v>56460835</v>
      </c>
      <c r="R21" s="9">
        <v>70781952</v>
      </c>
      <c r="S21" s="9">
        <v>72593617</v>
      </c>
      <c r="T21" s="9">
        <v>88170862</v>
      </c>
      <c r="U21" s="9">
        <v>94128155</v>
      </c>
      <c r="V21" s="9">
        <v>91867193</v>
      </c>
      <c r="W21" s="9">
        <v>266099811</v>
      </c>
      <c r="X21" s="9">
        <v>289121546</v>
      </c>
      <c r="Y21" s="9">
        <v>92259940</v>
      </c>
      <c r="Z21" s="9">
        <v>44308988</v>
      </c>
      <c r="AA21" s="18">
        <f t="shared" si="0"/>
        <v>1788065000</v>
      </c>
      <c r="AB21" s="21">
        <f t="shared" si="25"/>
        <v>6.2542339902539618E-3</v>
      </c>
      <c r="AC21" s="21">
        <f t="shared" si="26"/>
        <v>6.8815598047713188E-3</v>
      </c>
      <c r="AD21" s="22">
        <f t="shared" si="2"/>
        <v>6.3293271252090914E-3</v>
      </c>
      <c r="AE21" s="22">
        <f t="shared" si="3"/>
        <v>5.2726170978117642E-3</v>
      </c>
      <c r="AF21" s="22">
        <f t="shared" si="4"/>
        <v>5.30241567193013E-3</v>
      </c>
      <c r="AG21" s="22">
        <f t="shared" si="5"/>
        <v>4.6470764754407493E-3</v>
      </c>
      <c r="AH21" s="22">
        <f t="shared" si="6"/>
        <v>5.1150159320033362E-3</v>
      </c>
      <c r="AI21" s="22">
        <f t="shared" si="7"/>
        <v>6.7289987130517061E-3</v>
      </c>
      <c r="AJ21" s="22">
        <f t="shared" si="8"/>
        <v>5.055628780664307E-3</v>
      </c>
      <c r="AK21" s="22">
        <f t="shared" si="9"/>
        <v>4.9233008850528594E-3</v>
      </c>
      <c r="AL21" s="22">
        <f t="shared" si="10"/>
        <v>4.2523654371767177E-3</v>
      </c>
      <c r="AM21" s="22">
        <f t="shared" si="11"/>
        <v>5.0572856857958705E-3</v>
      </c>
      <c r="AN21" s="22">
        <f t="shared" si="12"/>
        <v>4.6276262151556018E-3</v>
      </c>
      <c r="AO21" s="22">
        <f t="shared" si="13"/>
        <v>4.5941887766792712E-3</v>
      </c>
      <c r="AP21" s="22">
        <f t="shared" si="14"/>
        <v>5.0830291651230161E-3</v>
      </c>
      <c r="AQ21" s="22">
        <f t="shared" si="15"/>
        <v>4.3600814544548774E-3</v>
      </c>
      <c r="AR21" s="22">
        <f t="shared" si="16"/>
        <v>4.7982840364748109E-3</v>
      </c>
      <c r="AS21" s="22">
        <f t="shared" si="17"/>
        <v>4.5571558307315281E-3</v>
      </c>
      <c r="AT21" s="22">
        <f t="shared" si="18"/>
        <v>5.323867843497994E-3</v>
      </c>
      <c r="AU21" s="22">
        <f t="shared" si="19"/>
        <v>5.5187102891726169E-3</v>
      </c>
      <c r="AV21" s="22">
        <f t="shared" si="20"/>
        <v>5.0429631379577417E-3</v>
      </c>
      <c r="AW21" s="22">
        <f t="shared" si="21"/>
        <v>1.7265419028891379E-2</v>
      </c>
      <c r="AX21" s="22">
        <f t="shared" si="22"/>
        <v>1.6970824558288675E-2</v>
      </c>
      <c r="AY21" s="22">
        <f t="shared" si="23"/>
        <v>4.1522687212075058E-3</v>
      </c>
      <c r="AZ21" s="22">
        <f t="shared" si="24"/>
        <v>2.2173835923316129E-3</v>
      </c>
      <c r="BA21" s="22">
        <f t="shared" si="27"/>
        <v>6.1554683419570268E-3</v>
      </c>
    </row>
    <row r="22" spans="1:53" x14ac:dyDescent="0.25">
      <c r="A22" s="6" t="s">
        <v>133</v>
      </c>
      <c r="B22" s="19">
        <v>45240606</v>
      </c>
      <c r="C22" s="8">
        <v>60763720</v>
      </c>
      <c r="D22" s="8">
        <v>59840072</v>
      </c>
      <c r="E22" s="8">
        <v>52049027</v>
      </c>
      <c r="F22" s="8">
        <v>50785946</v>
      </c>
      <c r="G22" s="8">
        <v>79443474</v>
      </c>
      <c r="H22" s="8">
        <v>41338532</v>
      </c>
      <c r="I22" s="8">
        <v>61926489</v>
      </c>
      <c r="J22" s="8">
        <v>55046572</v>
      </c>
      <c r="K22" s="8">
        <v>56480077</v>
      </c>
      <c r="L22" s="8">
        <v>59161152</v>
      </c>
      <c r="M22" s="8">
        <v>68831876</v>
      </c>
      <c r="N22" s="8">
        <v>104577566</v>
      </c>
      <c r="O22" s="8">
        <v>97955591</v>
      </c>
      <c r="P22" s="8">
        <v>76523191</v>
      </c>
      <c r="Q22" s="8">
        <v>61794692</v>
      </c>
      <c r="R22" s="8">
        <v>64645335</v>
      </c>
      <c r="S22" s="8">
        <v>71361326</v>
      </c>
      <c r="T22" s="8">
        <v>77765153</v>
      </c>
      <c r="U22" s="8">
        <v>71917555</v>
      </c>
      <c r="V22" s="8">
        <v>71622284</v>
      </c>
      <c r="W22" s="8">
        <v>56452094</v>
      </c>
      <c r="X22" s="8">
        <v>64016526</v>
      </c>
      <c r="Y22" s="8">
        <v>72873422</v>
      </c>
      <c r="Z22" s="8">
        <v>64911803</v>
      </c>
      <c r="AA22" s="18">
        <f t="shared" si="0"/>
        <v>1647324081</v>
      </c>
      <c r="AB22" s="21">
        <f t="shared" si="25"/>
        <v>1.4848042423484345E-2</v>
      </c>
      <c r="AC22" s="21">
        <f t="shared" si="26"/>
        <v>1.4587726558599677E-2</v>
      </c>
      <c r="AD22" s="22">
        <f t="shared" si="2"/>
        <v>1.2525692427000672E-2</v>
      </c>
      <c r="AE22" s="22">
        <f t="shared" si="3"/>
        <v>9.9130929161516251E-3</v>
      </c>
      <c r="AF22" s="22">
        <f t="shared" si="4"/>
        <v>8.7213052588115385E-3</v>
      </c>
      <c r="AG22" s="22">
        <f t="shared" si="5"/>
        <v>1.2148487049382465E-2</v>
      </c>
      <c r="AH22" s="22">
        <f t="shared" si="6"/>
        <v>5.4300537775080863E-3</v>
      </c>
      <c r="AI22" s="22">
        <f t="shared" si="7"/>
        <v>7.0035708819655386E-3</v>
      </c>
      <c r="AJ22" s="22">
        <f t="shared" si="8"/>
        <v>5.6344853192537517E-3</v>
      </c>
      <c r="AK22" s="22">
        <f t="shared" si="9"/>
        <v>5.3930369105988848E-3</v>
      </c>
      <c r="AL22" s="22">
        <f t="shared" si="10"/>
        <v>6.286149926486624E-3</v>
      </c>
      <c r="AM22" s="22">
        <f t="shared" si="11"/>
        <v>6.5746336753958832E-3</v>
      </c>
      <c r="AN22" s="22">
        <f t="shared" si="12"/>
        <v>9.1940213549088681E-3</v>
      </c>
      <c r="AO22" s="22">
        <f t="shared" si="13"/>
        <v>8.5655633750670937E-3</v>
      </c>
      <c r="AP22" s="22">
        <f t="shared" si="14"/>
        <v>6.7260702595047855E-3</v>
      </c>
      <c r="AQ22" s="22">
        <f t="shared" si="15"/>
        <v>4.7719784975364101E-3</v>
      </c>
      <c r="AR22" s="22">
        <f t="shared" si="16"/>
        <v>4.3822848932319122E-3</v>
      </c>
      <c r="AS22" s="22">
        <f t="shared" si="17"/>
        <v>4.479797209576062E-3</v>
      </c>
      <c r="AT22" s="22">
        <f t="shared" si="18"/>
        <v>4.695558011005966E-3</v>
      </c>
      <c r="AU22" s="22">
        <f t="shared" si="19"/>
        <v>4.2165083417457566E-3</v>
      </c>
      <c r="AV22" s="22">
        <f t="shared" si="20"/>
        <v>3.9316379032974325E-3</v>
      </c>
      <c r="AW22" s="22">
        <f t="shared" si="21"/>
        <v>3.6627950027682088E-3</v>
      </c>
      <c r="AX22" s="22">
        <f t="shared" si="22"/>
        <v>3.7576349691251492E-3</v>
      </c>
      <c r="AY22" s="22">
        <f t="shared" si="23"/>
        <v>3.2797553388605599E-3</v>
      </c>
      <c r="AZ22" s="22">
        <f t="shared" si="24"/>
        <v>3.2484237040318314E-3</v>
      </c>
      <c r="BA22" s="22">
        <f t="shared" si="27"/>
        <v>5.6709634322795605E-3</v>
      </c>
    </row>
    <row r="23" spans="1:53" x14ac:dyDescent="0.25">
      <c r="A23" s="6" t="s">
        <v>255</v>
      </c>
      <c r="B23" s="19">
        <v>42289867</v>
      </c>
      <c r="C23" s="8">
        <v>60037013</v>
      </c>
      <c r="D23" s="8">
        <v>54973541</v>
      </c>
      <c r="E23" s="8">
        <v>70490293</v>
      </c>
      <c r="F23" s="8">
        <v>65480486</v>
      </c>
      <c r="G23" s="8">
        <v>61601329</v>
      </c>
      <c r="H23" s="8">
        <v>46636275</v>
      </c>
      <c r="I23" s="8">
        <v>53514725</v>
      </c>
      <c r="J23" s="8">
        <v>47901848</v>
      </c>
      <c r="K23" s="8">
        <v>106442332</v>
      </c>
      <c r="L23" s="8">
        <v>122223653</v>
      </c>
      <c r="M23" s="8">
        <v>146609248</v>
      </c>
      <c r="N23" s="8">
        <v>128861170</v>
      </c>
      <c r="O23" s="8">
        <v>86061520</v>
      </c>
      <c r="P23" s="8">
        <v>78370282</v>
      </c>
      <c r="Q23" s="8">
        <v>66680833</v>
      </c>
      <c r="R23" s="8">
        <v>36919778</v>
      </c>
      <c r="S23" s="8">
        <v>33522068</v>
      </c>
      <c r="T23" s="8">
        <v>27962259</v>
      </c>
      <c r="U23" s="8">
        <v>27491259</v>
      </c>
      <c r="V23" s="8">
        <v>29485531</v>
      </c>
      <c r="W23" s="8">
        <v>37984415</v>
      </c>
      <c r="X23" s="8">
        <v>37531276</v>
      </c>
      <c r="Y23" s="8">
        <v>28717665</v>
      </c>
      <c r="Z23" s="8">
        <v>29514849</v>
      </c>
      <c r="AA23" s="18">
        <f t="shared" si="0"/>
        <v>1527303515</v>
      </c>
      <c r="AB23" s="21">
        <f t="shared" si="25"/>
        <v>1.3879604957093427E-2</v>
      </c>
      <c r="AC23" s="21">
        <f t="shared" si="26"/>
        <v>1.4413263852823594E-2</v>
      </c>
      <c r="AD23" s="22">
        <f t="shared" si="2"/>
        <v>1.150703271528669E-2</v>
      </c>
      <c r="AE23" s="22">
        <f t="shared" si="3"/>
        <v>1.3425358060886565E-2</v>
      </c>
      <c r="AF23" s="22">
        <f t="shared" si="4"/>
        <v>1.124475079978495E-2</v>
      </c>
      <c r="AG23" s="22">
        <f t="shared" si="5"/>
        <v>9.420068256094245E-3</v>
      </c>
      <c r="AH23" s="22">
        <f t="shared" si="6"/>
        <v>6.1259427701171373E-3</v>
      </c>
      <c r="AI23" s="22">
        <f t="shared" si="7"/>
        <v>6.0522431647367127E-3</v>
      </c>
      <c r="AJ23" s="22">
        <f t="shared" si="8"/>
        <v>4.9031619865652068E-3</v>
      </c>
      <c r="AK23" s="22">
        <f t="shared" si="9"/>
        <v>1.0163715345611531E-2</v>
      </c>
      <c r="AL23" s="22">
        <f t="shared" si="10"/>
        <v>1.2986836485551814E-2</v>
      </c>
      <c r="AM23" s="22">
        <f t="shared" si="11"/>
        <v>1.4003716810293918E-2</v>
      </c>
      <c r="AN23" s="22">
        <f t="shared" si="12"/>
        <v>1.1328934054542271E-2</v>
      </c>
      <c r="AO23" s="22">
        <f t="shared" si="13"/>
        <v>7.5255061624262378E-3</v>
      </c>
      <c r="AP23" s="22">
        <f t="shared" si="14"/>
        <v>6.88842187709087E-3</v>
      </c>
      <c r="AQ23" s="22">
        <f t="shared" si="15"/>
        <v>5.1493015172535579E-3</v>
      </c>
      <c r="AR23" s="22">
        <f t="shared" si="16"/>
        <v>2.5027789768724364E-3</v>
      </c>
      <c r="AS23" s="22">
        <f t="shared" si="17"/>
        <v>2.1043900821800733E-3</v>
      </c>
      <c r="AT23" s="22">
        <f t="shared" si="18"/>
        <v>1.688396462786792E-3</v>
      </c>
      <c r="AU23" s="22">
        <f t="shared" si="19"/>
        <v>1.6118056696809717E-3</v>
      </c>
      <c r="AV23" s="22">
        <f t="shared" si="20"/>
        <v>1.6185804864649591E-3</v>
      </c>
      <c r="AW23" s="22">
        <f t="shared" si="21"/>
        <v>2.4645520756957887E-3</v>
      </c>
      <c r="AX23" s="22">
        <f t="shared" si="22"/>
        <v>2.2030066913266656E-3</v>
      </c>
      <c r="AY23" s="22">
        <f t="shared" si="23"/>
        <v>1.2924727907433664E-3</v>
      </c>
      <c r="AZ23" s="22">
        <f t="shared" si="24"/>
        <v>1.4770308431044535E-3</v>
      </c>
      <c r="BA23" s="22">
        <f t="shared" si="27"/>
        <v>5.2577889702791498E-3</v>
      </c>
    </row>
    <row r="24" spans="1:53" x14ac:dyDescent="0.25">
      <c r="A24" s="6" t="s">
        <v>93</v>
      </c>
      <c r="B24" s="20">
        <v>2429783</v>
      </c>
      <c r="C24" s="9">
        <v>5074445</v>
      </c>
      <c r="D24" s="9">
        <v>3215051</v>
      </c>
      <c r="E24" s="9">
        <v>3102976</v>
      </c>
      <c r="F24" s="9">
        <v>3037906</v>
      </c>
      <c r="G24" s="9">
        <v>2772628</v>
      </c>
      <c r="H24" s="9">
        <v>4271451</v>
      </c>
      <c r="I24" s="9">
        <v>7839155</v>
      </c>
      <c r="J24" s="9">
        <v>27301290</v>
      </c>
      <c r="K24" s="9">
        <v>56031335</v>
      </c>
      <c r="L24" s="9">
        <v>63662679</v>
      </c>
      <c r="M24" s="9">
        <v>60390739</v>
      </c>
      <c r="N24" s="9">
        <v>77531487</v>
      </c>
      <c r="O24" s="9">
        <v>69970411</v>
      </c>
      <c r="P24" s="9">
        <v>53535496</v>
      </c>
      <c r="Q24" s="9">
        <v>64289673</v>
      </c>
      <c r="R24" s="9">
        <v>79941480</v>
      </c>
      <c r="S24" s="9">
        <v>97103788</v>
      </c>
      <c r="T24" s="9">
        <v>113789086</v>
      </c>
      <c r="U24" s="9">
        <v>115165150</v>
      </c>
      <c r="V24" s="9">
        <v>135538161</v>
      </c>
      <c r="W24" s="9">
        <v>84450882</v>
      </c>
      <c r="X24" s="9">
        <v>108333892</v>
      </c>
      <c r="Y24" s="9">
        <v>93235482</v>
      </c>
      <c r="Z24" s="9">
        <v>90839593</v>
      </c>
      <c r="AA24" s="18">
        <f t="shared" si="0"/>
        <v>1422854019</v>
      </c>
      <c r="AB24" s="21">
        <f t="shared" si="25"/>
        <v>7.9745883739623343E-4</v>
      </c>
      <c r="AC24" s="21">
        <f t="shared" si="26"/>
        <v>1.2182370680506945E-3</v>
      </c>
      <c r="AD24" s="22">
        <f t="shared" si="2"/>
        <v>6.7297278591377599E-4</v>
      </c>
      <c r="AE24" s="22">
        <f t="shared" si="3"/>
        <v>5.9098298618701377E-4</v>
      </c>
      <c r="AF24" s="22">
        <f t="shared" si="4"/>
        <v>5.2168971261409847E-4</v>
      </c>
      <c r="AG24" s="22">
        <f t="shared" si="5"/>
        <v>4.2398995983930921E-4</v>
      </c>
      <c r="AH24" s="22">
        <f t="shared" si="6"/>
        <v>5.610796396444531E-4</v>
      </c>
      <c r="AI24" s="22">
        <f t="shared" si="7"/>
        <v>8.8656855222673061E-4</v>
      </c>
      <c r="AJ24" s="22">
        <f t="shared" si="8"/>
        <v>2.7945194789184922E-3</v>
      </c>
      <c r="AK24" s="22">
        <f t="shared" si="9"/>
        <v>5.3501884886794889E-3</v>
      </c>
      <c r="AL24" s="22">
        <f t="shared" si="10"/>
        <v>6.7644582870156345E-3</v>
      </c>
      <c r="AM24" s="22">
        <f t="shared" si="11"/>
        <v>5.768359216468886E-3</v>
      </c>
      <c r="AN24" s="22">
        <f t="shared" si="12"/>
        <v>6.8162434298369426E-3</v>
      </c>
      <c r="AO24" s="22">
        <f t="shared" si="13"/>
        <v>6.1184459578217613E-3</v>
      </c>
      <c r="AP24" s="22">
        <f t="shared" si="14"/>
        <v>4.7055474656491703E-3</v>
      </c>
      <c r="AQ24" s="22">
        <f t="shared" si="15"/>
        <v>4.9646486978144845E-3</v>
      </c>
      <c r="AR24" s="22">
        <f t="shared" si="16"/>
        <v>5.4192052705210837E-3</v>
      </c>
      <c r="AS24" s="22">
        <f t="shared" si="17"/>
        <v>6.0958127168442124E-3</v>
      </c>
      <c r="AT24" s="22">
        <f t="shared" si="18"/>
        <v>6.8707285168248412E-3</v>
      </c>
      <c r="AU24" s="22">
        <f t="shared" si="19"/>
        <v>6.7521040676841882E-3</v>
      </c>
      <c r="AV24" s="22">
        <f t="shared" si="20"/>
        <v>7.440239843940607E-3</v>
      </c>
      <c r="AW24" s="22">
        <f t="shared" si="21"/>
        <v>5.4794472029499504E-3</v>
      </c>
      <c r="AX24" s="22">
        <f t="shared" si="22"/>
        <v>6.358970821388016E-3</v>
      </c>
      <c r="AY24" s="22">
        <f t="shared" si="23"/>
        <v>4.1961741533248931E-3</v>
      </c>
      <c r="AZ24" s="22">
        <f t="shared" si="24"/>
        <v>4.5459450135101626E-3</v>
      </c>
      <c r="BA24" s="22">
        <f t="shared" si="27"/>
        <v>4.8982183920499656E-3</v>
      </c>
    </row>
    <row r="25" spans="1:53" x14ac:dyDescent="0.25">
      <c r="A25" s="6" t="s">
        <v>127</v>
      </c>
      <c r="B25" s="19">
        <v>84091607</v>
      </c>
      <c r="C25" s="8">
        <v>112188121</v>
      </c>
      <c r="D25" s="8">
        <v>109938368</v>
      </c>
      <c r="E25" s="8">
        <v>116793919</v>
      </c>
      <c r="F25" s="8">
        <v>100455850</v>
      </c>
      <c r="G25" s="8">
        <v>68276955</v>
      </c>
      <c r="H25" s="8">
        <v>73335692</v>
      </c>
      <c r="I25" s="8">
        <v>153535279</v>
      </c>
      <c r="J25" s="8">
        <v>116608316</v>
      </c>
      <c r="K25" s="8">
        <v>51547150</v>
      </c>
      <c r="L25" s="8">
        <v>18256204</v>
      </c>
      <c r="M25" s="8">
        <v>15029640</v>
      </c>
      <c r="N25" s="8">
        <v>16751605</v>
      </c>
      <c r="O25" s="8">
        <v>18912062</v>
      </c>
      <c r="P25" s="8">
        <v>15543300</v>
      </c>
      <c r="Q25" s="8">
        <v>13142774</v>
      </c>
      <c r="R25" s="8">
        <v>10026988</v>
      </c>
      <c r="S25" s="8">
        <v>9451233</v>
      </c>
      <c r="T25" s="8">
        <v>10594566</v>
      </c>
      <c r="U25" s="8">
        <v>8312044</v>
      </c>
      <c r="V25" s="8">
        <v>5757308</v>
      </c>
      <c r="W25" s="8">
        <v>5448202</v>
      </c>
      <c r="X25" s="8">
        <v>8311872</v>
      </c>
      <c r="Y25" s="8">
        <v>9896473</v>
      </c>
      <c r="Z25" s="8">
        <v>6449354</v>
      </c>
      <c r="AA25" s="18">
        <f t="shared" si="0"/>
        <v>1158654882</v>
      </c>
      <c r="AB25" s="21">
        <f t="shared" si="25"/>
        <v>2.7599005817803883E-2</v>
      </c>
      <c r="AC25" s="21">
        <f t="shared" si="26"/>
        <v>2.693333509322823E-2</v>
      </c>
      <c r="AD25" s="22">
        <f t="shared" si="2"/>
        <v>2.3012241420672305E-2</v>
      </c>
      <c r="AE25" s="22">
        <f t="shared" si="3"/>
        <v>2.2244200090205082E-2</v>
      </c>
      <c r="AF25" s="22">
        <f t="shared" si="4"/>
        <v>1.7250956256350584E-2</v>
      </c>
      <c r="AG25" s="22">
        <f t="shared" si="5"/>
        <v>1.0440904228190844E-2</v>
      </c>
      <c r="AH25" s="22">
        <f t="shared" si="6"/>
        <v>9.6330646519032052E-3</v>
      </c>
      <c r="AI25" s="22">
        <f t="shared" si="7"/>
        <v>1.7364059011303789E-2</v>
      </c>
      <c r="AJ25" s="22">
        <f t="shared" si="8"/>
        <v>1.1935853963892655E-2</v>
      </c>
      <c r="AK25" s="22">
        <f t="shared" si="9"/>
        <v>4.9220131655659275E-3</v>
      </c>
      <c r="AL25" s="22">
        <f t="shared" si="10"/>
        <v>1.9398073153228121E-3</v>
      </c>
      <c r="AM25" s="22">
        <f t="shared" si="11"/>
        <v>1.435590354577536E-3</v>
      </c>
      <c r="AN25" s="22">
        <f t="shared" si="12"/>
        <v>1.4727309115130692E-3</v>
      </c>
      <c r="AO25" s="22">
        <f t="shared" si="13"/>
        <v>1.6537337375076234E-3</v>
      </c>
      <c r="AP25" s="22">
        <f t="shared" si="14"/>
        <v>1.36619143162183E-3</v>
      </c>
      <c r="AQ25" s="22">
        <f t="shared" si="15"/>
        <v>1.0149259248024183E-3</v>
      </c>
      <c r="AR25" s="22">
        <f t="shared" si="16"/>
        <v>6.797260473167579E-4</v>
      </c>
      <c r="AS25" s="22">
        <f t="shared" si="17"/>
        <v>5.9331306736723466E-4</v>
      </c>
      <c r="AT25" s="22">
        <f t="shared" si="18"/>
        <v>6.3971325632743799E-4</v>
      </c>
      <c r="AU25" s="22">
        <f t="shared" si="19"/>
        <v>4.8733306997099341E-4</v>
      </c>
      <c r="AV25" s="22">
        <f t="shared" si="20"/>
        <v>3.1604200661567193E-4</v>
      </c>
      <c r="AW25" s="22">
        <f t="shared" si="21"/>
        <v>3.5349702102585882E-4</v>
      </c>
      <c r="AX25" s="22">
        <f t="shared" si="22"/>
        <v>4.8788934416860098E-4</v>
      </c>
      <c r="AY25" s="22">
        <f t="shared" si="23"/>
        <v>4.4540257979979836E-4</v>
      </c>
      <c r="AZ25" s="22">
        <f t="shared" si="24"/>
        <v>3.227492295860663E-4</v>
      </c>
      <c r="BA25" s="22">
        <f t="shared" si="27"/>
        <v>3.9887047984301207E-3</v>
      </c>
    </row>
    <row r="26" spans="1:53" x14ac:dyDescent="0.25">
      <c r="A26" s="6" t="s">
        <v>207</v>
      </c>
      <c r="B26" s="19">
        <v>3440221</v>
      </c>
      <c r="C26" s="8">
        <v>5329502</v>
      </c>
      <c r="D26" s="8">
        <v>7422846</v>
      </c>
      <c r="E26" s="8">
        <v>6745502</v>
      </c>
      <c r="F26" s="8">
        <v>6744197</v>
      </c>
      <c r="G26" s="8">
        <v>4829933</v>
      </c>
      <c r="H26" s="8">
        <v>3802863</v>
      </c>
      <c r="I26" s="8">
        <v>6344690</v>
      </c>
      <c r="J26" s="8">
        <v>6088911</v>
      </c>
      <c r="K26" s="8">
        <v>5655104</v>
      </c>
      <c r="L26" s="8">
        <v>2902417</v>
      </c>
      <c r="M26" s="8">
        <v>5183204</v>
      </c>
      <c r="N26" s="8">
        <v>6607047</v>
      </c>
      <c r="O26" s="8">
        <v>9180830</v>
      </c>
      <c r="P26" s="8">
        <v>7237289</v>
      </c>
      <c r="Q26" s="8">
        <v>8815543</v>
      </c>
      <c r="R26" s="8">
        <v>12244081</v>
      </c>
      <c r="S26" s="8">
        <v>21973663</v>
      </c>
      <c r="T26" s="8">
        <v>15808304</v>
      </c>
      <c r="U26" s="8">
        <v>36196424</v>
      </c>
      <c r="V26" s="8">
        <v>58373838</v>
      </c>
      <c r="W26" s="8">
        <v>83804221</v>
      </c>
      <c r="X26" s="8">
        <v>151624127</v>
      </c>
      <c r="Y26" s="8">
        <v>226174300</v>
      </c>
      <c r="Z26" s="8">
        <v>306111395</v>
      </c>
      <c r="AA26" s="18">
        <f t="shared" si="0"/>
        <v>1008640452</v>
      </c>
      <c r="AB26" s="21">
        <f t="shared" si="25"/>
        <v>1.1290862760362172E-3</v>
      </c>
      <c r="AC26" s="21">
        <f t="shared" si="26"/>
        <v>1.2794693588462013E-3</v>
      </c>
      <c r="AD26" s="22">
        <f t="shared" si="2"/>
        <v>1.5537462242524078E-3</v>
      </c>
      <c r="AE26" s="22">
        <f t="shared" si="3"/>
        <v>1.2847269573759105E-3</v>
      </c>
      <c r="AF26" s="22">
        <f t="shared" si="4"/>
        <v>1.1581590064810646E-3</v>
      </c>
      <c r="AG26" s="22">
        <f t="shared" si="5"/>
        <v>7.3859280750845566E-4</v>
      </c>
      <c r="AH26" s="22">
        <f t="shared" si="6"/>
        <v>4.9952791256582926E-4</v>
      </c>
      <c r="AI26" s="22">
        <f t="shared" si="7"/>
        <v>7.1755216316393992E-4</v>
      </c>
      <c r="AJ26" s="22">
        <f t="shared" si="8"/>
        <v>6.2325188278286765E-4</v>
      </c>
      <c r="AK26" s="22">
        <f t="shared" si="9"/>
        <v>5.3998128588378868E-4</v>
      </c>
      <c r="AL26" s="22">
        <f t="shared" si="10"/>
        <v>3.0839542156284463E-4</v>
      </c>
      <c r="AM26" s="22">
        <f t="shared" si="11"/>
        <v>4.9508555548953288E-4</v>
      </c>
      <c r="AN26" s="22">
        <f t="shared" si="12"/>
        <v>5.8086388442896608E-4</v>
      </c>
      <c r="AO26" s="22">
        <f t="shared" si="13"/>
        <v>8.0280237603504655E-4</v>
      </c>
      <c r="AP26" s="22">
        <f t="shared" si="14"/>
        <v>6.3612760610494055E-4</v>
      </c>
      <c r="AQ26" s="22">
        <f t="shared" si="15"/>
        <v>6.8076367530252627E-4</v>
      </c>
      <c r="AR26" s="22">
        <f t="shared" si="16"/>
        <v>8.30022014702343E-4</v>
      </c>
      <c r="AS26" s="22">
        <f t="shared" si="17"/>
        <v>1.3794243984699046E-3</v>
      </c>
      <c r="AT26" s="22">
        <f t="shared" si="18"/>
        <v>9.5452533202908588E-4</v>
      </c>
      <c r="AU26" s="22">
        <f t="shared" si="19"/>
        <v>2.1221873259924689E-3</v>
      </c>
      <c r="AV26" s="22">
        <f t="shared" si="20"/>
        <v>3.2043769232735445E-3</v>
      </c>
      <c r="AW26" s="22">
        <f t="shared" si="21"/>
        <v>5.4374897393475357E-3</v>
      </c>
      <c r="AX26" s="22">
        <f t="shared" si="22"/>
        <v>8.9000162517140144E-3</v>
      </c>
      <c r="AY26" s="22">
        <f t="shared" si="23"/>
        <v>1.0179244333250192E-2</v>
      </c>
      <c r="AZ26" s="22">
        <f t="shared" si="24"/>
        <v>1.5318932237828166E-2</v>
      </c>
      <c r="BA26" s="22">
        <f t="shared" si="27"/>
        <v>3.4722755440675956E-3</v>
      </c>
    </row>
    <row r="27" spans="1:53" x14ac:dyDescent="0.25">
      <c r="A27" s="6" t="s">
        <v>226</v>
      </c>
      <c r="B27" s="20">
        <v>2872056</v>
      </c>
      <c r="C27" s="9">
        <v>5960038</v>
      </c>
      <c r="D27" s="9">
        <v>8341567</v>
      </c>
      <c r="E27" s="9">
        <v>14456938</v>
      </c>
      <c r="F27" s="9">
        <v>23311677</v>
      </c>
      <c r="G27" s="9">
        <v>41360483</v>
      </c>
      <c r="H27" s="9">
        <v>47940758</v>
      </c>
      <c r="I27" s="9">
        <v>52934483</v>
      </c>
      <c r="J27" s="9">
        <v>23362207</v>
      </c>
      <c r="K27" s="9">
        <v>29374286</v>
      </c>
      <c r="L27" s="9">
        <v>28051385</v>
      </c>
      <c r="M27" s="9">
        <v>34661339</v>
      </c>
      <c r="N27" s="9">
        <v>40408146</v>
      </c>
      <c r="O27" s="9">
        <v>53900360</v>
      </c>
      <c r="P27" s="9">
        <v>80582495</v>
      </c>
      <c r="Q27" s="9">
        <v>92801984</v>
      </c>
      <c r="R27" s="9">
        <v>90366623</v>
      </c>
      <c r="S27" s="9">
        <v>85315482</v>
      </c>
      <c r="T27" s="9">
        <v>48827809</v>
      </c>
      <c r="U27" s="9">
        <v>31929611</v>
      </c>
      <c r="V27" s="9">
        <v>34172979</v>
      </c>
      <c r="W27" s="9">
        <v>42257714</v>
      </c>
      <c r="X27" s="9">
        <v>23697623</v>
      </c>
      <c r="Y27" s="9">
        <v>24983735</v>
      </c>
      <c r="Z27" s="9">
        <v>37997627</v>
      </c>
      <c r="AA27" s="18">
        <f t="shared" si="0"/>
        <v>999869405</v>
      </c>
      <c r="AB27" s="21">
        <f t="shared" si="25"/>
        <v>9.4261357442079264E-4</v>
      </c>
      <c r="AC27" s="21">
        <f t="shared" si="26"/>
        <v>1.4308440072935511E-3</v>
      </c>
      <c r="AD27" s="22">
        <f t="shared" si="2"/>
        <v>1.7460524212139772E-3</v>
      </c>
      <c r="AE27" s="22">
        <f t="shared" si="3"/>
        <v>2.753422646633591E-3</v>
      </c>
      <c r="AF27" s="22">
        <f t="shared" si="4"/>
        <v>4.0032384394654372E-3</v>
      </c>
      <c r="AG27" s="22">
        <f t="shared" si="5"/>
        <v>6.3248403774701948E-3</v>
      </c>
      <c r="AH27" s="22">
        <f t="shared" si="6"/>
        <v>6.2972941098755272E-3</v>
      </c>
      <c r="AI27" s="22">
        <f t="shared" si="7"/>
        <v>5.9866207462641683E-3</v>
      </c>
      <c r="AJ27" s="22">
        <f t="shared" si="8"/>
        <v>2.3913207959047338E-3</v>
      </c>
      <c r="AK27" s="22">
        <f t="shared" si="9"/>
        <v>2.8048228160256947E-3</v>
      </c>
      <c r="AL27" s="22">
        <f t="shared" si="10"/>
        <v>2.9805912460189755E-3</v>
      </c>
      <c r="AM27" s="22">
        <f t="shared" si="11"/>
        <v>3.3107568740929371E-3</v>
      </c>
      <c r="AN27" s="22">
        <f t="shared" si="12"/>
        <v>3.5525148599870392E-3</v>
      </c>
      <c r="AO27" s="22">
        <f t="shared" si="13"/>
        <v>4.7132271349261869E-3</v>
      </c>
      <c r="AP27" s="22">
        <f t="shared" si="14"/>
        <v>7.0828662000803526E-3</v>
      </c>
      <c r="AQ27" s="22">
        <f t="shared" si="15"/>
        <v>7.16645811871217E-3</v>
      </c>
      <c r="AR27" s="22">
        <f t="shared" si="16"/>
        <v>6.1259221075315564E-3</v>
      </c>
      <c r="AS27" s="22">
        <f t="shared" si="17"/>
        <v>5.3557869454000442E-3</v>
      </c>
      <c r="AT27" s="22">
        <f t="shared" si="18"/>
        <v>2.9482846861989616E-3</v>
      </c>
      <c r="AU27" s="22">
        <f t="shared" si="19"/>
        <v>1.8720251422645984E-3</v>
      </c>
      <c r="AV27" s="22">
        <f t="shared" si="20"/>
        <v>1.8758935348248207E-3</v>
      </c>
      <c r="AW27" s="22">
        <f t="shared" si="21"/>
        <v>2.7418175784162794E-3</v>
      </c>
      <c r="AX27" s="22">
        <f t="shared" si="22"/>
        <v>1.3910004561938339E-3</v>
      </c>
      <c r="AY27" s="22">
        <f t="shared" si="23"/>
        <v>1.1244228142727733E-3</v>
      </c>
      <c r="AZ27" s="22">
        <f t="shared" si="24"/>
        <v>1.9015400364670186E-3</v>
      </c>
      <c r="BA27" s="22">
        <f t="shared" si="27"/>
        <v>3.4420809470399054E-3</v>
      </c>
    </row>
    <row r="28" spans="1:53" x14ac:dyDescent="0.25">
      <c r="A28" s="6" t="s">
        <v>99</v>
      </c>
      <c r="B28" s="19">
        <v>1568971824</v>
      </c>
      <c r="C28" s="8">
        <v>2216637493</v>
      </c>
      <c r="D28" s="8">
        <v>2503391082</v>
      </c>
      <c r="E28" s="8">
        <v>2868282224</v>
      </c>
      <c r="F28" s="8">
        <v>3165782347</v>
      </c>
      <c r="G28" s="8">
        <v>3685905954</v>
      </c>
      <c r="H28" s="8">
        <v>4400115066</v>
      </c>
      <c r="I28" s="8">
        <v>5282789812</v>
      </c>
      <c r="J28" s="8">
        <v>5665244927</v>
      </c>
      <c r="K28" s="8">
        <v>6035395110</v>
      </c>
      <c r="L28" s="8">
        <v>5910759499</v>
      </c>
      <c r="M28" s="8">
        <v>6767653171</v>
      </c>
      <c r="N28" s="8">
        <v>7551676992</v>
      </c>
      <c r="O28" s="8">
        <v>7704721400</v>
      </c>
      <c r="P28" s="8">
        <v>7794878848</v>
      </c>
      <c r="Q28" s="8">
        <v>9099030712</v>
      </c>
      <c r="R28" s="8">
        <v>10530070987</v>
      </c>
      <c r="S28" s="8">
        <v>11360338950</v>
      </c>
      <c r="T28" s="8">
        <v>12273300377</v>
      </c>
      <c r="U28" s="8">
        <v>12802171929</v>
      </c>
      <c r="V28" s="8">
        <v>13503761232</v>
      </c>
      <c r="W28" s="8">
        <v>11327988326</v>
      </c>
      <c r="X28" s="8">
        <v>12424701905</v>
      </c>
      <c r="Y28" s="8">
        <v>15943546813</v>
      </c>
      <c r="Z28" s="8">
        <v>13495783756</v>
      </c>
      <c r="AA28" s="18">
        <f t="shared" si="0"/>
        <v>195882900736</v>
      </c>
      <c r="AB28" s="21">
        <f t="shared" si="25"/>
        <v>0.51493917221187568</v>
      </c>
      <c r="AC28" s="21">
        <f t="shared" si="26"/>
        <v>0.53215474015455122</v>
      </c>
      <c r="AD28" s="22">
        <f t="shared" si="2"/>
        <v>0.52400850583248659</v>
      </c>
      <c r="AE28" s="22">
        <f t="shared" si="3"/>
        <v>0.54628395255607809</v>
      </c>
      <c r="AF28" s="22">
        <f t="shared" si="4"/>
        <v>0.543649501599199</v>
      </c>
      <c r="AG28" s="22">
        <f t="shared" si="5"/>
        <v>0.56364832116242447</v>
      </c>
      <c r="AH28" s="22">
        <f t="shared" si="6"/>
        <v>0.57798040422924413</v>
      </c>
      <c r="AI28" s="22">
        <f t="shared" si="7"/>
        <v>0.59745665385401392</v>
      </c>
      <c r="AJ28" s="22">
        <f t="shared" si="8"/>
        <v>0.57988605305264596</v>
      </c>
      <c r="AK28" s="22">
        <f t="shared" si="9"/>
        <v>0.57629363002245937</v>
      </c>
      <c r="AL28" s="22">
        <f t="shared" si="10"/>
        <v>0.62804592429368122</v>
      </c>
      <c r="AM28" s="22">
        <f t="shared" si="11"/>
        <v>0.64642783296297679</v>
      </c>
      <c r="AN28" s="22">
        <f t="shared" si="12"/>
        <v>0.66391179471342798</v>
      </c>
      <c r="AO28" s="22">
        <f t="shared" si="13"/>
        <v>0.67372651999961553</v>
      </c>
      <c r="AP28" s="22">
        <f t="shared" si="14"/>
        <v>0.68513743495061152</v>
      </c>
      <c r="AQ28" s="22">
        <f t="shared" si="15"/>
        <v>0.70265547898656755</v>
      </c>
      <c r="AR28" s="22">
        <f t="shared" si="16"/>
        <v>0.71382986894552802</v>
      </c>
      <c r="AS28" s="22">
        <f t="shared" si="17"/>
        <v>0.71315960031415693</v>
      </c>
      <c r="AT28" s="22">
        <f t="shared" si="18"/>
        <v>0.74107735513238038</v>
      </c>
      <c r="AU28" s="22">
        <f t="shared" si="19"/>
        <v>0.75058815237937193</v>
      </c>
      <c r="AV28" s="22">
        <f t="shared" si="20"/>
        <v>0.74127626950307302</v>
      </c>
      <c r="AW28" s="22">
        <f t="shared" si="21"/>
        <v>0.73499663328501874</v>
      </c>
      <c r="AX28" s="22">
        <f t="shared" si="22"/>
        <v>0.72930377945194746</v>
      </c>
      <c r="AY28" s="22">
        <f t="shared" si="23"/>
        <v>0.71755835454399286</v>
      </c>
      <c r="AZ28" s="22">
        <f t="shared" si="24"/>
        <v>0.67537831074385879</v>
      </c>
      <c r="BA28" s="22">
        <f t="shared" si="27"/>
        <v>0.67433286497479605</v>
      </c>
    </row>
    <row r="29" spans="1:53" x14ac:dyDescent="0.25">
      <c r="A29" s="6" t="s">
        <v>101</v>
      </c>
      <c r="B29" s="19">
        <v>1405736464</v>
      </c>
      <c r="C29" s="8">
        <v>1980707883</v>
      </c>
      <c r="D29" s="8">
        <v>2290893769</v>
      </c>
      <c r="E29" s="8">
        <v>2569222267</v>
      </c>
      <c r="F29" s="8">
        <v>2953414957</v>
      </c>
      <c r="G29" s="8">
        <v>3442102638</v>
      </c>
      <c r="H29" s="8">
        <v>4141166210</v>
      </c>
      <c r="I29" s="8">
        <v>4994074482</v>
      </c>
      <c r="J29" s="8">
        <v>5278775836</v>
      </c>
      <c r="K29" s="8">
        <v>5619745459</v>
      </c>
      <c r="L29" s="8">
        <v>5605325082</v>
      </c>
      <c r="M29" s="8">
        <v>6415340741</v>
      </c>
      <c r="N29" s="8">
        <v>7151856214</v>
      </c>
      <c r="O29" s="8">
        <v>7326263497</v>
      </c>
      <c r="P29" s="8">
        <v>7376609304</v>
      </c>
      <c r="Q29" s="8">
        <v>8563984160</v>
      </c>
      <c r="R29" s="8">
        <v>9948896245</v>
      </c>
      <c r="S29" s="8">
        <v>10755292912</v>
      </c>
      <c r="T29" s="8">
        <v>11738976607</v>
      </c>
      <c r="U29" s="8">
        <v>12276783072</v>
      </c>
      <c r="V29" s="8">
        <v>12885772396</v>
      </c>
      <c r="W29" s="8">
        <v>10984033991</v>
      </c>
      <c r="X29" s="8">
        <v>12017095937</v>
      </c>
      <c r="Y29" s="8">
        <v>15338463532</v>
      </c>
      <c r="Z29" s="8">
        <v>12793153340</v>
      </c>
      <c r="AA29" s="18">
        <f t="shared" si="0"/>
        <v>185853686995</v>
      </c>
      <c r="AB29" s="21">
        <f t="shared" si="25"/>
        <v>0.4613650545200671</v>
      </c>
      <c r="AC29" s="21">
        <f t="shared" si="26"/>
        <v>0.47551441863116417</v>
      </c>
      <c r="AD29" s="22">
        <f t="shared" si="2"/>
        <v>0.4795286799358518</v>
      </c>
      <c r="AE29" s="22">
        <f t="shared" si="3"/>
        <v>0.48932593984930245</v>
      </c>
      <c r="AF29" s="22">
        <f t="shared" si="4"/>
        <v>0.50718034071742513</v>
      </c>
      <c r="AG29" s="22">
        <f t="shared" si="5"/>
        <v>0.52636594568344552</v>
      </c>
      <c r="AH29" s="22">
        <f t="shared" si="6"/>
        <v>0.54396598364691195</v>
      </c>
      <c r="AI29" s="22">
        <f t="shared" si="7"/>
        <v>0.56480441874401</v>
      </c>
      <c r="AJ29" s="22">
        <f t="shared" si="8"/>
        <v>0.54032765113099968</v>
      </c>
      <c r="AK29" s="22">
        <f t="shared" si="9"/>
        <v>0.53660505258442681</v>
      </c>
      <c r="AL29" s="22">
        <f t="shared" si="10"/>
        <v>0.59559208468672031</v>
      </c>
      <c r="AM29" s="22">
        <f t="shared" si="11"/>
        <v>0.61277590741414312</v>
      </c>
      <c r="AN29" s="22">
        <f t="shared" si="12"/>
        <v>0.62876122741997731</v>
      </c>
      <c r="AO29" s="22">
        <f t="shared" si="13"/>
        <v>0.64063289951457869</v>
      </c>
      <c r="AP29" s="22">
        <f t="shared" si="14"/>
        <v>0.64837328144902762</v>
      </c>
      <c r="AQ29" s="22">
        <f t="shared" si="15"/>
        <v>0.66133751851635436</v>
      </c>
      <c r="AR29" s="22">
        <f t="shared" si="16"/>
        <v>0.67443223426400678</v>
      </c>
      <c r="AS29" s="22">
        <f t="shared" si="17"/>
        <v>0.67517707245729708</v>
      </c>
      <c r="AT29" s="22">
        <f t="shared" si="18"/>
        <v>0.70881421204187034</v>
      </c>
      <c r="AU29" s="22">
        <f t="shared" si="19"/>
        <v>0.71978473451845093</v>
      </c>
      <c r="AV29" s="22">
        <f t="shared" si="20"/>
        <v>0.70735235370848237</v>
      </c>
      <c r="AW29" s="22">
        <f t="shared" si="21"/>
        <v>0.71267976016037493</v>
      </c>
      <c r="AX29" s="22">
        <f t="shared" si="22"/>
        <v>0.70537816938399556</v>
      </c>
      <c r="AY29" s="22">
        <f t="shared" si="23"/>
        <v>0.69032585925490086</v>
      </c>
      <c r="AZ29" s="22">
        <f t="shared" si="24"/>
        <v>0.64021611846107551</v>
      </c>
      <c r="BA29" s="22">
        <f t="shared" si="27"/>
        <v>0.63980699053653689</v>
      </c>
    </row>
    <row r="30" spans="1:53" x14ac:dyDescent="0.25">
      <c r="A30" s="6" t="s">
        <v>102</v>
      </c>
      <c r="B30" s="20">
        <v>1641170644</v>
      </c>
      <c r="C30" s="9">
        <v>2184692377</v>
      </c>
      <c r="D30" s="9">
        <v>2486492579</v>
      </c>
      <c r="E30" s="9">
        <v>2681311289</v>
      </c>
      <c r="F30" s="9">
        <v>2869789769</v>
      </c>
      <c r="G30" s="9">
        <v>3097269193</v>
      </c>
      <c r="H30" s="9">
        <v>3471747712</v>
      </c>
      <c r="I30" s="9">
        <v>3848056203</v>
      </c>
      <c r="J30" s="9">
        <v>4490807166</v>
      </c>
      <c r="K30" s="9">
        <v>4853032298</v>
      </c>
      <c r="L30" s="9">
        <v>3806024105</v>
      </c>
      <c r="M30" s="9">
        <v>4053968942</v>
      </c>
      <c r="N30" s="9">
        <v>4222662287</v>
      </c>
      <c r="O30" s="9">
        <v>4109714116</v>
      </c>
      <c r="P30" s="9">
        <v>4000493231</v>
      </c>
      <c r="Q30" s="9">
        <v>4385506713</v>
      </c>
      <c r="R30" s="9">
        <v>4802617309</v>
      </c>
      <c r="S30" s="9">
        <v>5174295563</v>
      </c>
      <c r="T30" s="9">
        <v>4822452901</v>
      </c>
      <c r="U30" s="9">
        <v>4779403984</v>
      </c>
      <c r="V30" s="9">
        <v>5331135102</v>
      </c>
      <c r="W30" s="9">
        <v>4428265621</v>
      </c>
      <c r="X30" s="9">
        <v>5019291718</v>
      </c>
      <c r="Y30" s="9">
        <v>6880700543</v>
      </c>
      <c r="Z30" s="9">
        <v>7189400943</v>
      </c>
      <c r="AA30" s="18">
        <f t="shared" si="0"/>
        <v>104630302308</v>
      </c>
      <c r="AB30" s="21">
        <f t="shared" si="25"/>
        <v>0.53863494547993285</v>
      </c>
      <c r="AC30" s="21">
        <f t="shared" si="26"/>
        <v>0.52448558136883583</v>
      </c>
      <c r="AD30" s="22">
        <f t="shared" si="2"/>
        <v>0.5204713200641482</v>
      </c>
      <c r="AE30" s="22">
        <f t="shared" si="3"/>
        <v>0.51067406015069761</v>
      </c>
      <c r="AF30" s="22">
        <f t="shared" si="4"/>
        <v>0.49281965928257493</v>
      </c>
      <c r="AG30" s="22">
        <f t="shared" si="5"/>
        <v>0.47363405431655442</v>
      </c>
      <c r="AH30" s="22">
        <f t="shared" si="6"/>
        <v>0.4560340163530881</v>
      </c>
      <c r="AI30" s="22">
        <f t="shared" si="7"/>
        <v>0.43519558125599</v>
      </c>
      <c r="AJ30" s="22">
        <f t="shared" si="8"/>
        <v>0.45967234886900038</v>
      </c>
      <c r="AK30" s="22">
        <f t="shared" si="9"/>
        <v>0.46339494741557324</v>
      </c>
      <c r="AL30" s="22">
        <f t="shared" si="10"/>
        <v>0.40440791531327974</v>
      </c>
      <c r="AM30" s="22">
        <f t="shared" si="11"/>
        <v>0.38722409258585688</v>
      </c>
      <c r="AN30" s="22">
        <f t="shared" si="12"/>
        <v>0.37123877258002275</v>
      </c>
      <c r="AO30" s="22">
        <f t="shared" si="13"/>
        <v>0.35936710048542136</v>
      </c>
      <c r="AP30" s="22">
        <f t="shared" si="14"/>
        <v>0.35162671855097244</v>
      </c>
      <c r="AQ30" s="22">
        <f t="shared" si="15"/>
        <v>0.33866248148364558</v>
      </c>
      <c r="AR30" s="22">
        <f t="shared" si="16"/>
        <v>0.32556776573599316</v>
      </c>
      <c r="AS30" s="22">
        <f t="shared" si="17"/>
        <v>0.32482292754270287</v>
      </c>
      <c r="AT30" s="22">
        <f t="shared" si="18"/>
        <v>0.29118578795812966</v>
      </c>
      <c r="AU30" s="22">
        <f t="shared" si="19"/>
        <v>0.28021526548154901</v>
      </c>
      <c r="AV30" s="22">
        <f t="shared" si="20"/>
        <v>0.29264764629151768</v>
      </c>
      <c r="AW30" s="22">
        <f t="shared" si="21"/>
        <v>0.28732023983962507</v>
      </c>
      <c r="AX30" s="22">
        <f t="shared" si="22"/>
        <v>0.2946218306160045</v>
      </c>
      <c r="AY30" s="22">
        <f t="shared" si="23"/>
        <v>0.30967414074509914</v>
      </c>
      <c r="AZ30" s="22">
        <f t="shared" si="24"/>
        <v>0.35978388153892449</v>
      </c>
      <c r="BA30" s="22">
        <f t="shared" si="27"/>
        <v>0.36019300946346311</v>
      </c>
    </row>
    <row r="31" spans="1:53" x14ac:dyDescent="0.25">
      <c r="A31" s="6" t="s">
        <v>100</v>
      </c>
      <c r="B31" s="20">
        <v>1477935284</v>
      </c>
      <c r="C31" s="9">
        <v>1948762767</v>
      </c>
      <c r="D31" s="9">
        <v>2273995266</v>
      </c>
      <c r="E31" s="9">
        <v>2382251332</v>
      </c>
      <c r="F31" s="9">
        <v>2657422379</v>
      </c>
      <c r="G31" s="9">
        <v>2853465877</v>
      </c>
      <c r="H31" s="9">
        <v>3212798856</v>
      </c>
      <c r="I31" s="9">
        <v>3559340873</v>
      </c>
      <c r="J31" s="9">
        <v>4104338075</v>
      </c>
      <c r="K31" s="9">
        <v>4437382647</v>
      </c>
      <c r="L31" s="9">
        <v>3500589688</v>
      </c>
      <c r="M31" s="9">
        <v>3701656512</v>
      </c>
      <c r="N31" s="9">
        <v>3822841509</v>
      </c>
      <c r="O31" s="9">
        <v>3731256213</v>
      </c>
      <c r="P31" s="9">
        <v>3582223687</v>
      </c>
      <c r="Q31" s="9">
        <v>3850460161</v>
      </c>
      <c r="R31" s="9">
        <v>4221442567</v>
      </c>
      <c r="S31" s="9">
        <v>4569249525</v>
      </c>
      <c r="T31" s="9">
        <v>4288129131</v>
      </c>
      <c r="U31" s="9">
        <v>4254015127</v>
      </c>
      <c r="V31" s="9">
        <v>4713146266</v>
      </c>
      <c r="W31" s="9">
        <v>4084311286</v>
      </c>
      <c r="X31" s="9">
        <v>4611685750</v>
      </c>
      <c r="Y31" s="9">
        <v>6275617262</v>
      </c>
      <c r="Z31" s="9">
        <v>6486770527</v>
      </c>
      <c r="AA31" s="18">
        <f t="shared" si="0"/>
        <v>94601088567</v>
      </c>
      <c r="AB31" s="21">
        <f t="shared" si="25"/>
        <v>0.48506082778812437</v>
      </c>
      <c r="AC31" s="21">
        <f t="shared" si="26"/>
        <v>0.46784525984544878</v>
      </c>
      <c r="AD31" s="22">
        <f t="shared" si="2"/>
        <v>0.47599149416751335</v>
      </c>
      <c r="AE31" s="22">
        <f t="shared" si="3"/>
        <v>0.45371604744392191</v>
      </c>
      <c r="AF31" s="22">
        <f t="shared" si="4"/>
        <v>0.45635049840080105</v>
      </c>
      <c r="AG31" s="22">
        <f t="shared" si="5"/>
        <v>0.43635167883757547</v>
      </c>
      <c r="AH31" s="22">
        <f t="shared" si="6"/>
        <v>0.42201959577075593</v>
      </c>
      <c r="AI31" s="22">
        <f t="shared" si="7"/>
        <v>0.40254334614598608</v>
      </c>
      <c r="AJ31" s="22">
        <f t="shared" si="8"/>
        <v>0.42011394694735404</v>
      </c>
      <c r="AK31" s="22">
        <f t="shared" si="9"/>
        <v>0.42370636997754063</v>
      </c>
      <c r="AL31" s="22">
        <f t="shared" si="10"/>
        <v>0.37195407570631883</v>
      </c>
      <c r="AM31" s="22">
        <f t="shared" si="11"/>
        <v>0.35357216703702316</v>
      </c>
      <c r="AN31" s="22">
        <f t="shared" si="12"/>
        <v>0.33608820528657207</v>
      </c>
      <c r="AO31" s="22">
        <f t="shared" si="13"/>
        <v>0.32627348000038447</v>
      </c>
      <c r="AP31" s="22">
        <f t="shared" si="14"/>
        <v>0.31486256504938848</v>
      </c>
      <c r="AQ31" s="22">
        <f t="shared" si="15"/>
        <v>0.29734452101343245</v>
      </c>
      <c r="AR31" s="22">
        <f t="shared" si="16"/>
        <v>0.28617013105447198</v>
      </c>
      <c r="AS31" s="22">
        <f t="shared" si="17"/>
        <v>0.28684039968584313</v>
      </c>
      <c r="AT31" s="22">
        <f t="shared" si="18"/>
        <v>0.25892264486761962</v>
      </c>
      <c r="AU31" s="22">
        <f t="shared" si="19"/>
        <v>0.24941184762062801</v>
      </c>
      <c r="AV31" s="22">
        <f t="shared" si="20"/>
        <v>0.25872373049692698</v>
      </c>
      <c r="AW31" s="22">
        <f t="shared" si="21"/>
        <v>0.26500336671498131</v>
      </c>
      <c r="AX31" s="22">
        <f t="shared" si="22"/>
        <v>0.27069622054805254</v>
      </c>
      <c r="AY31" s="22">
        <f t="shared" si="23"/>
        <v>0.28244164545600708</v>
      </c>
      <c r="AZ31" s="22">
        <f t="shared" si="24"/>
        <v>0.32462168925614121</v>
      </c>
      <c r="BA31" s="22">
        <f t="shared" si="27"/>
        <v>0.32566713502520395</v>
      </c>
    </row>
    <row r="32" spans="1:53" x14ac:dyDescent="0.25">
      <c r="A32" s="6" t="s">
        <v>282</v>
      </c>
      <c r="B32" s="20">
        <v>3046907108</v>
      </c>
      <c r="C32" s="9">
        <v>4165400260</v>
      </c>
      <c r="D32" s="9">
        <v>4777386348</v>
      </c>
      <c r="E32" s="9">
        <v>5250533556</v>
      </c>
      <c r="F32" s="9">
        <v>5823204726</v>
      </c>
      <c r="G32" s="9">
        <v>6539371831</v>
      </c>
      <c r="H32" s="9">
        <v>7612913922</v>
      </c>
      <c r="I32" s="9">
        <v>8842130685</v>
      </c>
      <c r="J32" s="9">
        <v>9769583002</v>
      </c>
      <c r="K32" s="9">
        <v>10472777757</v>
      </c>
      <c r="L32" s="9">
        <v>9411349187</v>
      </c>
      <c r="M32" s="9">
        <v>10469309683</v>
      </c>
      <c r="N32" s="9">
        <v>11374518501</v>
      </c>
      <c r="O32" s="9">
        <v>11435977613</v>
      </c>
      <c r="P32" s="9">
        <v>11377102535</v>
      </c>
      <c r="Q32" s="9">
        <v>12949490873</v>
      </c>
      <c r="R32" s="9">
        <v>14751513554</v>
      </c>
      <c r="S32" s="9">
        <v>15929588475</v>
      </c>
      <c r="T32" s="9">
        <v>16561429508</v>
      </c>
      <c r="U32" s="9">
        <v>17056187056</v>
      </c>
      <c r="V32" s="9">
        <v>18216907498</v>
      </c>
      <c r="W32" s="9">
        <v>15412299612</v>
      </c>
      <c r="X32" s="9">
        <v>17036387655</v>
      </c>
      <c r="Y32" s="9">
        <v>22219164075</v>
      </c>
      <c r="Z32" s="9">
        <v>19982554283</v>
      </c>
      <c r="AA32" s="18">
        <f t="shared" si="0"/>
        <v>290483989303</v>
      </c>
    </row>
    <row r="33" spans="1:27" x14ac:dyDescent="0.25">
      <c r="A33" s="6" t="s">
        <v>282</v>
      </c>
      <c r="B33" s="20">
        <v>3046907108</v>
      </c>
      <c r="C33" s="9">
        <v>4165400260</v>
      </c>
      <c r="D33" s="9">
        <v>4777386348</v>
      </c>
      <c r="E33" s="9">
        <v>5250533556</v>
      </c>
      <c r="F33" s="9">
        <v>5823204726</v>
      </c>
      <c r="G33" s="9">
        <v>6539371831</v>
      </c>
      <c r="H33" s="9">
        <v>7612913922</v>
      </c>
      <c r="I33" s="9">
        <v>8842130685</v>
      </c>
      <c r="J33" s="9">
        <v>9769583002</v>
      </c>
      <c r="K33" s="9">
        <v>10472777757</v>
      </c>
      <c r="L33" s="9">
        <v>9411349187</v>
      </c>
      <c r="M33" s="9">
        <v>10469309683</v>
      </c>
      <c r="N33" s="9">
        <v>11374518501</v>
      </c>
      <c r="O33" s="9">
        <v>11435977613</v>
      </c>
      <c r="P33" s="9">
        <v>11377102535</v>
      </c>
      <c r="Q33" s="9">
        <v>12949490873</v>
      </c>
      <c r="R33" s="9">
        <v>14751513554</v>
      </c>
      <c r="S33" s="9">
        <v>15929588475</v>
      </c>
      <c r="T33" s="9">
        <v>16561429508</v>
      </c>
      <c r="U33" s="9">
        <v>17056187056</v>
      </c>
      <c r="V33" s="9">
        <v>18216907498</v>
      </c>
      <c r="W33" s="9">
        <v>15412299612</v>
      </c>
      <c r="X33" s="9">
        <v>17036387655</v>
      </c>
      <c r="Y33" s="9">
        <v>22219164075</v>
      </c>
      <c r="Z33" s="9">
        <v>19982554283</v>
      </c>
      <c r="AA33" s="18">
        <f t="shared" ref="AA33:AA71" si="28">SUM(B33:Z33)</f>
        <v>290483989303</v>
      </c>
    </row>
    <row r="34" spans="1:27" x14ac:dyDescent="0.25">
      <c r="A34" s="6" t="s">
        <v>282</v>
      </c>
      <c r="B34" s="20">
        <v>3046907108</v>
      </c>
      <c r="C34" s="9">
        <v>4165400260</v>
      </c>
      <c r="D34" s="9">
        <v>4777386348</v>
      </c>
      <c r="E34" s="9">
        <v>5250533556</v>
      </c>
      <c r="F34" s="9">
        <v>5823204726</v>
      </c>
      <c r="G34" s="9">
        <v>6539371831</v>
      </c>
      <c r="H34" s="9">
        <v>7612913922</v>
      </c>
      <c r="I34" s="9">
        <v>8842130685</v>
      </c>
      <c r="J34" s="9">
        <v>9769583002</v>
      </c>
      <c r="K34" s="9">
        <v>10472777757</v>
      </c>
      <c r="L34" s="9">
        <v>9411349187</v>
      </c>
      <c r="M34" s="9">
        <v>10469309683</v>
      </c>
      <c r="N34" s="9">
        <v>11374518501</v>
      </c>
      <c r="O34" s="9">
        <v>11435977613</v>
      </c>
      <c r="P34" s="9">
        <v>11377102535</v>
      </c>
      <c r="Q34" s="9">
        <v>12949490873</v>
      </c>
      <c r="R34" s="9">
        <v>14751513554</v>
      </c>
      <c r="S34" s="9">
        <v>15929588475</v>
      </c>
      <c r="T34" s="9">
        <v>16561429508</v>
      </c>
      <c r="U34" s="9">
        <v>17056187056</v>
      </c>
      <c r="V34" s="9">
        <v>18216907498</v>
      </c>
      <c r="W34" s="9">
        <v>15412299612</v>
      </c>
      <c r="X34" s="9">
        <v>17036387655</v>
      </c>
      <c r="Y34" s="9">
        <v>22219164075</v>
      </c>
      <c r="Z34" s="9">
        <v>19982554283</v>
      </c>
      <c r="AA34" s="18">
        <f t="shared" si="28"/>
        <v>290483989303</v>
      </c>
    </row>
    <row r="35" spans="1:27" x14ac:dyDescent="0.25">
      <c r="A35" s="6" t="s">
        <v>282</v>
      </c>
      <c r="B35" s="20">
        <v>3046907108</v>
      </c>
      <c r="C35" s="9">
        <v>4165400260</v>
      </c>
      <c r="D35" s="9">
        <v>4777386348</v>
      </c>
      <c r="E35" s="9">
        <v>5250533556</v>
      </c>
      <c r="F35" s="9">
        <v>5823204726</v>
      </c>
      <c r="G35" s="9">
        <v>6539371831</v>
      </c>
      <c r="H35" s="9">
        <v>7612913922</v>
      </c>
      <c r="I35" s="9">
        <v>8842130685</v>
      </c>
      <c r="J35" s="9">
        <v>9769583002</v>
      </c>
      <c r="K35" s="9">
        <v>10472777757</v>
      </c>
      <c r="L35" s="9">
        <v>9411349187</v>
      </c>
      <c r="M35" s="9">
        <v>10469309683</v>
      </c>
      <c r="N35" s="9">
        <v>11374518501</v>
      </c>
      <c r="O35" s="9">
        <v>11435977613</v>
      </c>
      <c r="P35" s="9">
        <v>11377102535</v>
      </c>
      <c r="Q35" s="9">
        <v>12949490873</v>
      </c>
      <c r="R35" s="9">
        <v>14751513554</v>
      </c>
      <c r="S35" s="9">
        <v>15929588475</v>
      </c>
      <c r="T35" s="9">
        <v>16561429508</v>
      </c>
      <c r="U35" s="9">
        <v>17056187056</v>
      </c>
      <c r="V35" s="9">
        <v>18216907498</v>
      </c>
      <c r="W35" s="9">
        <v>15412299612</v>
      </c>
      <c r="X35" s="9">
        <v>17036387655</v>
      </c>
      <c r="Y35" s="9">
        <v>22219164075</v>
      </c>
      <c r="Z35" s="9">
        <v>19982554283</v>
      </c>
      <c r="AA35" s="18">
        <f t="shared" si="28"/>
        <v>290483989303</v>
      </c>
    </row>
    <row r="36" spans="1:27" x14ac:dyDescent="0.25">
      <c r="A36" s="6" t="s">
        <v>282</v>
      </c>
      <c r="B36" s="20">
        <v>3046907108</v>
      </c>
      <c r="C36" s="9">
        <v>4165400260</v>
      </c>
      <c r="D36" s="9">
        <v>4777386348</v>
      </c>
      <c r="E36" s="9">
        <v>5250533556</v>
      </c>
      <c r="F36" s="9">
        <v>5823204726</v>
      </c>
      <c r="G36" s="9">
        <v>6539371831</v>
      </c>
      <c r="H36" s="9">
        <v>7612913922</v>
      </c>
      <c r="I36" s="9">
        <v>8842130685</v>
      </c>
      <c r="J36" s="9">
        <v>9769583002</v>
      </c>
      <c r="K36" s="9">
        <v>10472777757</v>
      </c>
      <c r="L36" s="9">
        <v>9411349187</v>
      </c>
      <c r="M36" s="9">
        <v>10469309683</v>
      </c>
      <c r="N36" s="9">
        <v>11374518501</v>
      </c>
      <c r="O36" s="9">
        <v>11435977613</v>
      </c>
      <c r="P36" s="9">
        <v>11377102535</v>
      </c>
      <c r="Q36" s="9">
        <v>12949490873</v>
      </c>
      <c r="R36" s="9">
        <v>14751513554</v>
      </c>
      <c r="S36" s="9">
        <v>15929588475</v>
      </c>
      <c r="T36" s="9">
        <v>16561429508</v>
      </c>
      <c r="U36" s="9">
        <v>17056187056</v>
      </c>
      <c r="V36" s="9">
        <v>18216907498</v>
      </c>
      <c r="W36" s="9">
        <v>15412299612</v>
      </c>
      <c r="X36" s="9">
        <v>17036387655</v>
      </c>
      <c r="Y36" s="9">
        <v>22219164075</v>
      </c>
      <c r="Z36" s="9">
        <v>19982554283</v>
      </c>
      <c r="AA36" s="18">
        <f t="shared" si="28"/>
        <v>290483989303</v>
      </c>
    </row>
    <row r="37" spans="1:27" x14ac:dyDescent="0.25">
      <c r="A37" s="6" t="s">
        <v>282</v>
      </c>
      <c r="B37" s="20">
        <v>3046907108</v>
      </c>
      <c r="C37" s="9">
        <v>4165400260</v>
      </c>
      <c r="D37" s="9">
        <v>4777386348</v>
      </c>
      <c r="E37" s="9">
        <v>5250533556</v>
      </c>
      <c r="F37" s="9">
        <v>5823204726</v>
      </c>
      <c r="G37" s="9">
        <v>6539371831</v>
      </c>
      <c r="H37" s="9">
        <v>7612913922</v>
      </c>
      <c r="I37" s="9">
        <v>8842130685</v>
      </c>
      <c r="J37" s="9">
        <v>9769583002</v>
      </c>
      <c r="K37" s="9">
        <v>10472777757</v>
      </c>
      <c r="L37" s="9">
        <v>9411349187</v>
      </c>
      <c r="M37" s="9">
        <v>10469309683</v>
      </c>
      <c r="N37" s="9">
        <v>11374518501</v>
      </c>
      <c r="O37" s="9">
        <v>11435977613</v>
      </c>
      <c r="P37" s="9">
        <v>11377102535</v>
      </c>
      <c r="Q37" s="9">
        <v>12949490873</v>
      </c>
      <c r="R37" s="9">
        <v>14751513554</v>
      </c>
      <c r="S37" s="9">
        <v>15929588475</v>
      </c>
      <c r="T37" s="9">
        <v>16561429508</v>
      </c>
      <c r="U37" s="9">
        <v>17056187056</v>
      </c>
      <c r="V37" s="9">
        <v>18216907498</v>
      </c>
      <c r="W37" s="9">
        <v>15412299612</v>
      </c>
      <c r="X37" s="9">
        <v>17036387655</v>
      </c>
      <c r="Y37" s="9">
        <v>22219164075</v>
      </c>
      <c r="Z37" s="9">
        <v>19982554283</v>
      </c>
      <c r="AA37" s="18">
        <f t="shared" si="28"/>
        <v>290483989303</v>
      </c>
    </row>
    <row r="38" spans="1:27" x14ac:dyDescent="0.25">
      <c r="A38" s="6" t="s">
        <v>282</v>
      </c>
      <c r="B38" s="20">
        <v>3046907108</v>
      </c>
      <c r="C38" s="9">
        <v>4165400260</v>
      </c>
      <c r="D38" s="9">
        <v>4777386348</v>
      </c>
      <c r="E38" s="9">
        <v>5250533556</v>
      </c>
      <c r="F38" s="9">
        <v>5823204726</v>
      </c>
      <c r="G38" s="9">
        <v>6539371831</v>
      </c>
      <c r="H38" s="9">
        <v>7612913922</v>
      </c>
      <c r="I38" s="9">
        <v>8842130685</v>
      </c>
      <c r="J38" s="9">
        <v>9769583002</v>
      </c>
      <c r="K38" s="9">
        <v>10472777757</v>
      </c>
      <c r="L38" s="9">
        <v>9411349187</v>
      </c>
      <c r="M38" s="9">
        <v>10469309683</v>
      </c>
      <c r="N38" s="9">
        <v>11374518501</v>
      </c>
      <c r="O38" s="9">
        <v>11435977613</v>
      </c>
      <c r="P38" s="9">
        <v>11377102535</v>
      </c>
      <c r="Q38" s="9">
        <v>12949490873</v>
      </c>
      <c r="R38" s="9">
        <v>14751513554</v>
      </c>
      <c r="S38" s="9">
        <v>15929588475</v>
      </c>
      <c r="T38" s="9">
        <v>16561429508</v>
      </c>
      <c r="U38" s="9">
        <v>17056187056</v>
      </c>
      <c r="V38" s="9">
        <v>18216907498</v>
      </c>
      <c r="W38" s="9">
        <v>15412299612</v>
      </c>
      <c r="X38" s="9">
        <v>17036387655</v>
      </c>
      <c r="Y38" s="9">
        <v>22219164075</v>
      </c>
      <c r="Z38" s="9">
        <v>19982554283</v>
      </c>
      <c r="AA38" s="18">
        <f t="shared" si="28"/>
        <v>290483989303</v>
      </c>
    </row>
    <row r="39" spans="1:27" x14ac:dyDescent="0.25">
      <c r="A39" s="6" t="s">
        <v>282</v>
      </c>
      <c r="B39" s="20">
        <v>3046907108</v>
      </c>
      <c r="C39" s="9">
        <v>4165400260</v>
      </c>
      <c r="D39" s="9">
        <v>4777386348</v>
      </c>
      <c r="E39" s="9">
        <v>5250533556</v>
      </c>
      <c r="F39" s="9">
        <v>5823204726</v>
      </c>
      <c r="G39" s="9">
        <v>6539371831</v>
      </c>
      <c r="H39" s="9">
        <v>7612913922</v>
      </c>
      <c r="I39" s="9">
        <v>8842130685</v>
      </c>
      <c r="J39" s="9">
        <v>9769583002</v>
      </c>
      <c r="K39" s="9">
        <v>10472777757</v>
      </c>
      <c r="L39" s="9">
        <v>9411349187</v>
      </c>
      <c r="M39" s="9">
        <v>10469309683</v>
      </c>
      <c r="N39" s="9">
        <v>11374518501</v>
      </c>
      <c r="O39" s="9">
        <v>11435977613</v>
      </c>
      <c r="P39" s="9">
        <v>11377102535</v>
      </c>
      <c r="Q39" s="9">
        <v>12949490873</v>
      </c>
      <c r="R39" s="9">
        <v>14751513554</v>
      </c>
      <c r="S39" s="9">
        <v>15929588475</v>
      </c>
      <c r="T39" s="9">
        <v>16561429508</v>
      </c>
      <c r="U39" s="9">
        <v>17056187056</v>
      </c>
      <c r="V39" s="9">
        <v>18216907498</v>
      </c>
      <c r="W39" s="9">
        <v>15412299612</v>
      </c>
      <c r="X39" s="9">
        <v>17036387655</v>
      </c>
      <c r="Y39" s="9">
        <v>22219164075</v>
      </c>
      <c r="Z39" s="9">
        <v>19982554283</v>
      </c>
      <c r="AA39" s="18">
        <f t="shared" si="28"/>
        <v>290483989303</v>
      </c>
    </row>
    <row r="40" spans="1:27" x14ac:dyDescent="0.25">
      <c r="A40" s="6" t="s">
        <v>282</v>
      </c>
      <c r="B40" s="20">
        <v>3046907108</v>
      </c>
      <c r="C40" s="9">
        <v>4165400260</v>
      </c>
      <c r="D40" s="9">
        <v>4777386348</v>
      </c>
      <c r="E40" s="9">
        <v>5250533556</v>
      </c>
      <c r="F40" s="9">
        <v>5823204726</v>
      </c>
      <c r="G40" s="9">
        <v>6539371831</v>
      </c>
      <c r="H40" s="9">
        <v>7612913922</v>
      </c>
      <c r="I40" s="9">
        <v>8842130685</v>
      </c>
      <c r="J40" s="9">
        <v>9769583002</v>
      </c>
      <c r="K40" s="9">
        <v>10472777757</v>
      </c>
      <c r="L40" s="9">
        <v>9411349187</v>
      </c>
      <c r="M40" s="9">
        <v>10469309683</v>
      </c>
      <c r="N40" s="9">
        <v>11374518501</v>
      </c>
      <c r="O40" s="9">
        <v>11435977613</v>
      </c>
      <c r="P40" s="9">
        <v>11377102535</v>
      </c>
      <c r="Q40" s="9">
        <v>12949490873</v>
      </c>
      <c r="R40" s="9">
        <v>14751513554</v>
      </c>
      <c r="S40" s="9">
        <v>15929588475</v>
      </c>
      <c r="T40" s="9">
        <v>16561429508</v>
      </c>
      <c r="U40" s="9">
        <v>17056187056</v>
      </c>
      <c r="V40" s="9">
        <v>18216907498</v>
      </c>
      <c r="W40" s="9">
        <v>15412299612</v>
      </c>
      <c r="X40" s="9">
        <v>17036387655</v>
      </c>
      <c r="Y40" s="9">
        <v>22219164075</v>
      </c>
      <c r="Z40" s="9">
        <v>19982554283</v>
      </c>
      <c r="AA40" s="18">
        <f t="shared" si="28"/>
        <v>290483989303</v>
      </c>
    </row>
    <row r="41" spans="1:27" x14ac:dyDescent="0.25">
      <c r="A41" s="6" t="s">
        <v>282</v>
      </c>
      <c r="B41" s="20">
        <v>3046907108</v>
      </c>
      <c r="C41" s="9">
        <v>4165400260</v>
      </c>
      <c r="D41" s="9">
        <v>4777386348</v>
      </c>
      <c r="E41" s="9">
        <v>5250533556</v>
      </c>
      <c r="F41" s="9">
        <v>5823204726</v>
      </c>
      <c r="G41" s="9">
        <v>6539371831</v>
      </c>
      <c r="H41" s="9">
        <v>7612913922</v>
      </c>
      <c r="I41" s="9">
        <v>8842130685</v>
      </c>
      <c r="J41" s="9">
        <v>9769583002</v>
      </c>
      <c r="K41" s="9">
        <v>10472777757</v>
      </c>
      <c r="L41" s="9">
        <v>9411349187</v>
      </c>
      <c r="M41" s="9">
        <v>10469309683</v>
      </c>
      <c r="N41" s="9">
        <v>11374518501</v>
      </c>
      <c r="O41" s="9">
        <v>11435977613</v>
      </c>
      <c r="P41" s="9">
        <v>11377102535</v>
      </c>
      <c r="Q41" s="9">
        <v>12949490873</v>
      </c>
      <c r="R41" s="9">
        <v>14751513554</v>
      </c>
      <c r="S41" s="9">
        <v>15929588475</v>
      </c>
      <c r="T41" s="9">
        <v>16561429508</v>
      </c>
      <c r="U41" s="9">
        <v>17056187056</v>
      </c>
      <c r="V41" s="9">
        <v>18216907498</v>
      </c>
      <c r="W41" s="9">
        <v>15412299612</v>
      </c>
      <c r="X41" s="9">
        <v>17036387655</v>
      </c>
      <c r="Y41" s="9">
        <v>22219164075</v>
      </c>
      <c r="Z41" s="9">
        <v>19982554283</v>
      </c>
      <c r="AA41" s="18">
        <f t="shared" si="28"/>
        <v>290483989303</v>
      </c>
    </row>
    <row r="42" spans="1:27" x14ac:dyDescent="0.25">
      <c r="A42" s="6" t="s">
        <v>282</v>
      </c>
      <c r="B42" s="20">
        <v>3046907108</v>
      </c>
      <c r="C42" s="9">
        <v>4165400260</v>
      </c>
      <c r="D42" s="9">
        <v>4777386348</v>
      </c>
      <c r="E42" s="9">
        <v>5250533556</v>
      </c>
      <c r="F42" s="9">
        <v>5823204726</v>
      </c>
      <c r="G42" s="9">
        <v>6539371831</v>
      </c>
      <c r="H42" s="9">
        <v>7612913922</v>
      </c>
      <c r="I42" s="9">
        <v>8842130685</v>
      </c>
      <c r="J42" s="9">
        <v>9769583002</v>
      </c>
      <c r="K42" s="9">
        <v>10472777757</v>
      </c>
      <c r="L42" s="9">
        <v>9411349187</v>
      </c>
      <c r="M42" s="9">
        <v>10469309683</v>
      </c>
      <c r="N42" s="9">
        <v>11374518501</v>
      </c>
      <c r="O42" s="9">
        <v>11435977613</v>
      </c>
      <c r="P42" s="9">
        <v>11377102535</v>
      </c>
      <c r="Q42" s="9">
        <v>12949490873</v>
      </c>
      <c r="R42" s="9">
        <v>14751513554</v>
      </c>
      <c r="S42" s="9">
        <v>15929588475</v>
      </c>
      <c r="T42" s="9">
        <v>16561429508</v>
      </c>
      <c r="U42" s="9">
        <v>17056187056</v>
      </c>
      <c r="V42" s="9">
        <v>18216907498</v>
      </c>
      <c r="W42" s="9">
        <v>15412299612</v>
      </c>
      <c r="X42" s="9">
        <v>17036387655</v>
      </c>
      <c r="Y42" s="9">
        <v>22219164075</v>
      </c>
      <c r="Z42" s="9">
        <v>19982554283</v>
      </c>
      <c r="AA42" s="18">
        <f t="shared" si="28"/>
        <v>290483989303</v>
      </c>
    </row>
    <row r="43" spans="1:27" x14ac:dyDescent="0.25">
      <c r="A43" s="6" t="s">
        <v>282</v>
      </c>
      <c r="B43" s="20">
        <v>3046907108</v>
      </c>
      <c r="C43" s="9">
        <v>4165400260</v>
      </c>
      <c r="D43" s="9">
        <v>4777386348</v>
      </c>
      <c r="E43" s="9">
        <v>5250533556</v>
      </c>
      <c r="F43" s="9">
        <v>5823204726</v>
      </c>
      <c r="G43" s="9">
        <v>6539371831</v>
      </c>
      <c r="H43" s="9">
        <v>7612913922</v>
      </c>
      <c r="I43" s="9">
        <v>8842130685</v>
      </c>
      <c r="J43" s="9">
        <v>9769583002</v>
      </c>
      <c r="K43" s="9">
        <v>10472777757</v>
      </c>
      <c r="L43" s="9">
        <v>9411349187</v>
      </c>
      <c r="M43" s="9">
        <v>10469309683</v>
      </c>
      <c r="N43" s="9">
        <v>11374518501</v>
      </c>
      <c r="O43" s="9">
        <v>11435977613</v>
      </c>
      <c r="P43" s="9">
        <v>11377102535</v>
      </c>
      <c r="Q43" s="9">
        <v>12949490873</v>
      </c>
      <c r="R43" s="9">
        <v>14751513554</v>
      </c>
      <c r="S43" s="9">
        <v>15929588475</v>
      </c>
      <c r="T43" s="9">
        <v>16561429508</v>
      </c>
      <c r="U43" s="9">
        <v>17056187056</v>
      </c>
      <c r="V43" s="9">
        <v>18216907498</v>
      </c>
      <c r="W43" s="9">
        <v>15412299612</v>
      </c>
      <c r="X43" s="9">
        <v>17036387655</v>
      </c>
      <c r="Y43" s="9">
        <v>22219164075</v>
      </c>
      <c r="Z43" s="9">
        <v>19982554283</v>
      </c>
      <c r="AA43" s="18">
        <f t="shared" si="28"/>
        <v>290483989303</v>
      </c>
    </row>
    <row r="44" spans="1:27" x14ac:dyDescent="0.25">
      <c r="A44" s="6" t="s">
        <v>282</v>
      </c>
      <c r="B44" s="20">
        <v>3046907108</v>
      </c>
      <c r="C44" s="9">
        <v>4165400260</v>
      </c>
      <c r="D44" s="9">
        <v>4777386348</v>
      </c>
      <c r="E44" s="9">
        <v>5250533556</v>
      </c>
      <c r="F44" s="9">
        <v>5823204726</v>
      </c>
      <c r="G44" s="9">
        <v>6539371831</v>
      </c>
      <c r="H44" s="9">
        <v>7612913922</v>
      </c>
      <c r="I44" s="9">
        <v>8842130685</v>
      </c>
      <c r="J44" s="9">
        <v>9769583002</v>
      </c>
      <c r="K44" s="9">
        <v>10472777757</v>
      </c>
      <c r="L44" s="9">
        <v>9411349187</v>
      </c>
      <c r="M44" s="9">
        <v>10469309683</v>
      </c>
      <c r="N44" s="9">
        <v>11374518501</v>
      </c>
      <c r="O44" s="9">
        <v>11435977613</v>
      </c>
      <c r="P44" s="9">
        <v>11377102535</v>
      </c>
      <c r="Q44" s="9">
        <v>12949490873</v>
      </c>
      <c r="R44" s="9">
        <v>14751513554</v>
      </c>
      <c r="S44" s="9">
        <v>15929588475</v>
      </c>
      <c r="T44" s="9">
        <v>16561429508</v>
      </c>
      <c r="U44" s="9">
        <v>17056187056</v>
      </c>
      <c r="V44" s="9">
        <v>18216907498</v>
      </c>
      <c r="W44" s="9">
        <v>15412299612</v>
      </c>
      <c r="X44" s="9">
        <v>17036387655</v>
      </c>
      <c r="Y44" s="9">
        <v>22219164075</v>
      </c>
      <c r="Z44" s="9">
        <v>19982554283</v>
      </c>
      <c r="AA44" s="18">
        <f t="shared" si="28"/>
        <v>290483989303</v>
      </c>
    </row>
    <row r="45" spans="1:27" x14ac:dyDescent="0.25">
      <c r="A45" s="6" t="s">
        <v>282</v>
      </c>
      <c r="B45" s="20">
        <v>3046907108</v>
      </c>
      <c r="C45" s="9">
        <v>4165400260</v>
      </c>
      <c r="D45" s="9">
        <v>4777386348</v>
      </c>
      <c r="E45" s="9">
        <v>5250533556</v>
      </c>
      <c r="F45" s="9">
        <v>5823204726</v>
      </c>
      <c r="G45" s="9">
        <v>6539371831</v>
      </c>
      <c r="H45" s="9">
        <v>7612913922</v>
      </c>
      <c r="I45" s="9">
        <v>8842130685</v>
      </c>
      <c r="J45" s="9">
        <v>9769583002</v>
      </c>
      <c r="K45" s="9">
        <v>10472777757</v>
      </c>
      <c r="L45" s="9">
        <v>9411349187</v>
      </c>
      <c r="M45" s="9">
        <v>10469309683</v>
      </c>
      <c r="N45" s="9">
        <v>11374518501</v>
      </c>
      <c r="O45" s="9">
        <v>11435977613</v>
      </c>
      <c r="P45" s="9">
        <v>11377102535</v>
      </c>
      <c r="Q45" s="9">
        <v>12949490873</v>
      </c>
      <c r="R45" s="9">
        <v>14751513554</v>
      </c>
      <c r="S45" s="9">
        <v>15929588475</v>
      </c>
      <c r="T45" s="9">
        <v>16561429508</v>
      </c>
      <c r="U45" s="9">
        <v>17056187056</v>
      </c>
      <c r="V45" s="9">
        <v>18216907498</v>
      </c>
      <c r="W45" s="9">
        <v>15412299612</v>
      </c>
      <c r="X45" s="9">
        <v>17036387655</v>
      </c>
      <c r="Y45" s="9">
        <v>22219164075</v>
      </c>
      <c r="Z45" s="9">
        <v>19982554283</v>
      </c>
      <c r="AA45" s="18">
        <f t="shared" si="28"/>
        <v>290483989303</v>
      </c>
    </row>
    <row r="46" spans="1:27" x14ac:dyDescent="0.25">
      <c r="A46" s="6" t="s">
        <v>282</v>
      </c>
      <c r="B46" s="20">
        <v>3046907108</v>
      </c>
      <c r="C46" s="9">
        <v>4165400260</v>
      </c>
      <c r="D46" s="9">
        <v>4777386348</v>
      </c>
      <c r="E46" s="9">
        <v>5250533556</v>
      </c>
      <c r="F46" s="9">
        <v>5823204726</v>
      </c>
      <c r="G46" s="9">
        <v>6539371831</v>
      </c>
      <c r="H46" s="9">
        <v>7612913922</v>
      </c>
      <c r="I46" s="9">
        <v>8842130685</v>
      </c>
      <c r="J46" s="9">
        <v>9769583002</v>
      </c>
      <c r="K46" s="9">
        <v>10472777757</v>
      </c>
      <c r="L46" s="9">
        <v>9411349187</v>
      </c>
      <c r="M46" s="9">
        <v>10469309683</v>
      </c>
      <c r="N46" s="9">
        <v>11374518501</v>
      </c>
      <c r="O46" s="9">
        <v>11435977613</v>
      </c>
      <c r="P46" s="9">
        <v>11377102535</v>
      </c>
      <c r="Q46" s="9">
        <v>12949490873</v>
      </c>
      <c r="R46" s="9">
        <v>14751513554</v>
      </c>
      <c r="S46" s="9">
        <v>15929588475</v>
      </c>
      <c r="T46" s="9">
        <v>16561429508</v>
      </c>
      <c r="U46" s="9">
        <v>17056187056</v>
      </c>
      <c r="V46" s="9">
        <v>18216907498</v>
      </c>
      <c r="W46" s="9">
        <v>15412299612</v>
      </c>
      <c r="X46" s="9">
        <v>17036387655</v>
      </c>
      <c r="Y46" s="9">
        <v>22219164075</v>
      </c>
      <c r="Z46" s="9">
        <v>19982554283</v>
      </c>
      <c r="AA46" s="18">
        <f t="shared" si="28"/>
        <v>290483989303</v>
      </c>
    </row>
    <row r="47" spans="1:27" x14ac:dyDescent="0.25">
      <c r="A47" s="6" t="s">
        <v>282</v>
      </c>
      <c r="B47" s="20">
        <v>3046907108</v>
      </c>
      <c r="C47" s="9">
        <v>4165400260</v>
      </c>
      <c r="D47" s="9">
        <v>4777386348</v>
      </c>
      <c r="E47" s="9">
        <v>5250533556</v>
      </c>
      <c r="F47" s="9">
        <v>5823204726</v>
      </c>
      <c r="G47" s="9">
        <v>6539371831</v>
      </c>
      <c r="H47" s="9">
        <v>7612913922</v>
      </c>
      <c r="I47" s="9">
        <v>8842130685</v>
      </c>
      <c r="J47" s="9">
        <v>9769583002</v>
      </c>
      <c r="K47" s="9">
        <v>10472777757</v>
      </c>
      <c r="L47" s="9">
        <v>9411349187</v>
      </c>
      <c r="M47" s="9">
        <v>10469309683</v>
      </c>
      <c r="N47" s="9">
        <v>11374518501</v>
      </c>
      <c r="O47" s="9">
        <v>11435977613</v>
      </c>
      <c r="P47" s="9">
        <v>11377102535</v>
      </c>
      <c r="Q47" s="9">
        <v>12949490873</v>
      </c>
      <c r="R47" s="9">
        <v>14751513554</v>
      </c>
      <c r="S47" s="9">
        <v>15929588475</v>
      </c>
      <c r="T47" s="9">
        <v>16561429508</v>
      </c>
      <c r="U47" s="9">
        <v>17056187056</v>
      </c>
      <c r="V47" s="9">
        <v>18216907498</v>
      </c>
      <c r="W47" s="9">
        <v>15412299612</v>
      </c>
      <c r="X47" s="9">
        <v>17036387655</v>
      </c>
      <c r="Y47" s="9">
        <v>22219164075</v>
      </c>
      <c r="Z47" s="9">
        <v>19982554283</v>
      </c>
      <c r="AA47" s="18">
        <f t="shared" si="28"/>
        <v>290483989303</v>
      </c>
    </row>
    <row r="48" spans="1:27" x14ac:dyDescent="0.25">
      <c r="A48" s="6" t="s">
        <v>282</v>
      </c>
      <c r="B48" s="20">
        <v>3046907108</v>
      </c>
      <c r="C48" s="9">
        <v>4165400260</v>
      </c>
      <c r="D48" s="9">
        <v>4777386348</v>
      </c>
      <c r="E48" s="9">
        <v>5250533556</v>
      </c>
      <c r="F48" s="9">
        <v>5823204726</v>
      </c>
      <c r="G48" s="9">
        <v>6539371831</v>
      </c>
      <c r="H48" s="9">
        <v>7612913922</v>
      </c>
      <c r="I48" s="9">
        <v>8842130685</v>
      </c>
      <c r="J48" s="9">
        <v>9769583002</v>
      </c>
      <c r="K48" s="9">
        <v>10472777757</v>
      </c>
      <c r="L48" s="9">
        <v>9411349187</v>
      </c>
      <c r="M48" s="9">
        <v>10469309683</v>
      </c>
      <c r="N48" s="9">
        <v>11374518501</v>
      </c>
      <c r="O48" s="9">
        <v>11435977613</v>
      </c>
      <c r="P48" s="9">
        <v>11377102535</v>
      </c>
      <c r="Q48" s="9">
        <v>12949490873</v>
      </c>
      <c r="R48" s="9">
        <v>14751513554</v>
      </c>
      <c r="S48" s="9">
        <v>15929588475</v>
      </c>
      <c r="T48" s="9">
        <v>16561429508</v>
      </c>
      <c r="U48" s="9">
        <v>17056187056</v>
      </c>
      <c r="V48" s="9">
        <v>18216907498</v>
      </c>
      <c r="W48" s="9">
        <v>15412299612</v>
      </c>
      <c r="X48" s="9">
        <v>17036387655</v>
      </c>
      <c r="Y48" s="9">
        <v>22219164075</v>
      </c>
      <c r="Z48" s="9">
        <v>19982554283</v>
      </c>
      <c r="AA48" s="18">
        <f t="shared" si="28"/>
        <v>290483989303</v>
      </c>
    </row>
    <row r="49" spans="1:27" x14ac:dyDescent="0.25">
      <c r="A49" s="6" t="s">
        <v>282</v>
      </c>
      <c r="B49" s="20">
        <v>3046907108</v>
      </c>
      <c r="C49" s="9">
        <v>4165400260</v>
      </c>
      <c r="D49" s="9">
        <v>4777386348</v>
      </c>
      <c r="E49" s="9">
        <v>5250533556</v>
      </c>
      <c r="F49" s="9">
        <v>5823204726</v>
      </c>
      <c r="G49" s="9">
        <v>6539371831</v>
      </c>
      <c r="H49" s="9">
        <v>7612913922</v>
      </c>
      <c r="I49" s="9">
        <v>8842130685</v>
      </c>
      <c r="J49" s="9">
        <v>9769583002</v>
      </c>
      <c r="K49" s="9">
        <v>10472777757</v>
      </c>
      <c r="L49" s="9">
        <v>9411349187</v>
      </c>
      <c r="M49" s="9">
        <v>10469309683</v>
      </c>
      <c r="N49" s="9">
        <v>11374518501</v>
      </c>
      <c r="O49" s="9">
        <v>11435977613</v>
      </c>
      <c r="P49" s="9">
        <v>11377102535</v>
      </c>
      <c r="Q49" s="9">
        <v>12949490873</v>
      </c>
      <c r="R49" s="9">
        <v>14751513554</v>
      </c>
      <c r="S49" s="9">
        <v>15929588475</v>
      </c>
      <c r="T49" s="9">
        <v>16561429508</v>
      </c>
      <c r="U49" s="9">
        <v>17056187056</v>
      </c>
      <c r="V49" s="9">
        <v>18216907498</v>
      </c>
      <c r="W49" s="9">
        <v>15412299612</v>
      </c>
      <c r="X49" s="9">
        <v>17036387655</v>
      </c>
      <c r="Y49" s="9">
        <v>22219164075</v>
      </c>
      <c r="Z49" s="9">
        <v>19982554283</v>
      </c>
      <c r="AA49" s="18">
        <f t="shared" si="28"/>
        <v>290483989303</v>
      </c>
    </row>
    <row r="50" spans="1:27" x14ac:dyDescent="0.25">
      <c r="A50" s="6" t="s">
        <v>282</v>
      </c>
      <c r="B50" s="20">
        <v>3046907108</v>
      </c>
      <c r="C50" s="9">
        <v>4165400260</v>
      </c>
      <c r="D50" s="9">
        <v>4777386348</v>
      </c>
      <c r="E50" s="9">
        <v>5250533556</v>
      </c>
      <c r="F50" s="9">
        <v>5823204726</v>
      </c>
      <c r="G50" s="9">
        <v>6539371831</v>
      </c>
      <c r="H50" s="9">
        <v>7612913922</v>
      </c>
      <c r="I50" s="9">
        <v>8842130685</v>
      </c>
      <c r="J50" s="9">
        <v>9769583002</v>
      </c>
      <c r="K50" s="9">
        <v>10472777757</v>
      </c>
      <c r="L50" s="9">
        <v>9411349187</v>
      </c>
      <c r="M50" s="9">
        <v>10469309683</v>
      </c>
      <c r="N50" s="9">
        <v>11374518501</v>
      </c>
      <c r="O50" s="9">
        <v>11435977613</v>
      </c>
      <c r="P50" s="9">
        <v>11377102535</v>
      </c>
      <c r="Q50" s="9">
        <v>12949490873</v>
      </c>
      <c r="R50" s="9">
        <v>14751513554</v>
      </c>
      <c r="S50" s="9">
        <v>15929588475</v>
      </c>
      <c r="T50" s="9">
        <v>16561429508</v>
      </c>
      <c r="U50" s="9">
        <v>17056187056</v>
      </c>
      <c r="V50" s="9">
        <v>18216907498</v>
      </c>
      <c r="W50" s="9">
        <v>15412299612</v>
      </c>
      <c r="X50" s="9">
        <v>17036387655</v>
      </c>
      <c r="Y50" s="9">
        <v>22219164075</v>
      </c>
      <c r="Z50" s="9">
        <v>19982554283</v>
      </c>
      <c r="AA50" s="18">
        <f t="shared" si="28"/>
        <v>290483989303</v>
      </c>
    </row>
    <row r="51" spans="1:27" x14ac:dyDescent="0.25">
      <c r="A51" s="6" t="s">
        <v>282</v>
      </c>
      <c r="B51" s="20">
        <v>3046907108</v>
      </c>
      <c r="C51" s="9">
        <v>4165400260</v>
      </c>
      <c r="D51" s="9">
        <v>4777386348</v>
      </c>
      <c r="E51" s="9">
        <v>5250533556</v>
      </c>
      <c r="F51" s="9">
        <v>5823204726</v>
      </c>
      <c r="G51" s="9">
        <v>6539371831</v>
      </c>
      <c r="H51" s="9">
        <v>7612913922</v>
      </c>
      <c r="I51" s="9">
        <v>8842130685</v>
      </c>
      <c r="J51" s="9">
        <v>9769583002</v>
      </c>
      <c r="K51" s="9">
        <v>10472777757</v>
      </c>
      <c r="L51" s="9">
        <v>9411349187</v>
      </c>
      <c r="M51" s="9">
        <v>10469309683</v>
      </c>
      <c r="N51" s="9">
        <v>11374518501</v>
      </c>
      <c r="O51" s="9">
        <v>11435977613</v>
      </c>
      <c r="P51" s="9">
        <v>11377102535</v>
      </c>
      <c r="Q51" s="9">
        <v>12949490873</v>
      </c>
      <c r="R51" s="9">
        <v>14751513554</v>
      </c>
      <c r="S51" s="9">
        <v>15929588475</v>
      </c>
      <c r="T51" s="9">
        <v>16561429508</v>
      </c>
      <c r="U51" s="9">
        <v>17056187056</v>
      </c>
      <c r="V51" s="9">
        <v>18216907498</v>
      </c>
      <c r="W51" s="9">
        <v>15412299612</v>
      </c>
      <c r="X51" s="9">
        <v>17036387655</v>
      </c>
      <c r="Y51" s="9">
        <v>22219164075</v>
      </c>
      <c r="Z51" s="9">
        <v>19982554283</v>
      </c>
      <c r="AA51" s="18">
        <f t="shared" si="28"/>
        <v>290483989303</v>
      </c>
    </row>
    <row r="52" spans="1:27" x14ac:dyDescent="0.25">
      <c r="A52" s="6" t="s">
        <v>282</v>
      </c>
      <c r="B52" s="20">
        <v>3046907108</v>
      </c>
      <c r="C52" s="9">
        <v>4165400260</v>
      </c>
      <c r="D52" s="9">
        <v>4777386348</v>
      </c>
      <c r="E52" s="9">
        <v>5250533556</v>
      </c>
      <c r="F52" s="9">
        <v>5823204726</v>
      </c>
      <c r="G52" s="9">
        <v>6539371831</v>
      </c>
      <c r="H52" s="9">
        <v>7612913922</v>
      </c>
      <c r="I52" s="9">
        <v>8842130685</v>
      </c>
      <c r="J52" s="9">
        <v>9769583002</v>
      </c>
      <c r="K52" s="9">
        <v>10472777757</v>
      </c>
      <c r="L52" s="9">
        <v>9411349187</v>
      </c>
      <c r="M52" s="9">
        <v>10469309683</v>
      </c>
      <c r="N52" s="9">
        <v>11374518501</v>
      </c>
      <c r="O52" s="9">
        <v>11435977613</v>
      </c>
      <c r="P52" s="9">
        <v>11377102535</v>
      </c>
      <c r="Q52" s="9">
        <v>12949490873</v>
      </c>
      <c r="R52" s="9">
        <v>14751513554</v>
      </c>
      <c r="S52" s="9">
        <v>15929588475</v>
      </c>
      <c r="T52" s="9">
        <v>16561429508</v>
      </c>
      <c r="U52" s="9">
        <v>17056187056</v>
      </c>
      <c r="V52" s="9">
        <v>18216907498</v>
      </c>
      <c r="W52" s="9">
        <v>15412299612</v>
      </c>
      <c r="X52" s="9">
        <v>17036387655</v>
      </c>
      <c r="Y52" s="9">
        <v>22219164075</v>
      </c>
      <c r="Z52" s="9">
        <v>19982554283</v>
      </c>
      <c r="AA52" s="18">
        <f t="shared" si="28"/>
        <v>290483989303</v>
      </c>
    </row>
    <row r="53" spans="1:27" x14ac:dyDescent="0.25">
      <c r="A53" s="6" t="s">
        <v>282</v>
      </c>
      <c r="B53" s="20">
        <v>3046907108</v>
      </c>
      <c r="C53" s="9">
        <v>4165400260</v>
      </c>
      <c r="D53" s="9">
        <v>4777386348</v>
      </c>
      <c r="E53" s="9">
        <v>5250533556</v>
      </c>
      <c r="F53" s="9">
        <v>5823204726</v>
      </c>
      <c r="G53" s="9">
        <v>6539371831</v>
      </c>
      <c r="H53" s="9">
        <v>7612913922</v>
      </c>
      <c r="I53" s="9">
        <v>8842130685</v>
      </c>
      <c r="J53" s="9">
        <v>9769583002</v>
      </c>
      <c r="K53" s="9">
        <v>10472777757</v>
      </c>
      <c r="L53" s="9">
        <v>9411349187</v>
      </c>
      <c r="M53" s="9">
        <v>10469309683</v>
      </c>
      <c r="N53" s="9">
        <v>11374518501</v>
      </c>
      <c r="O53" s="9">
        <v>11435977613</v>
      </c>
      <c r="P53" s="9">
        <v>11377102535</v>
      </c>
      <c r="Q53" s="9">
        <v>12949490873</v>
      </c>
      <c r="R53" s="9">
        <v>14751513554</v>
      </c>
      <c r="S53" s="9">
        <v>15929588475</v>
      </c>
      <c r="T53" s="9">
        <v>16561429508</v>
      </c>
      <c r="U53" s="9">
        <v>17056187056</v>
      </c>
      <c r="V53" s="9">
        <v>18216907498</v>
      </c>
      <c r="W53" s="9">
        <v>15412299612</v>
      </c>
      <c r="X53" s="9">
        <v>17036387655</v>
      </c>
      <c r="Y53" s="9">
        <v>22219164075</v>
      </c>
      <c r="Z53" s="9">
        <v>19982554283</v>
      </c>
      <c r="AA53" s="18">
        <f t="shared" si="28"/>
        <v>290483989303</v>
      </c>
    </row>
    <row r="54" spans="1:27" x14ac:dyDescent="0.25">
      <c r="A54" s="6" t="s">
        <v>282</v>
      </c>
      <c r="B54" s="20">
        <v>3046907108</v>
      </c>
      <c r="C54" s="9">
        <v>4165400260</v>
      </c>
      <c r="D54" s="9">
        <v>4777386348</v>
      </c>
      <c r="E54" s="9">
        <v>5250533556</v>
      </c>
      <c r="F54" s="9">
        <v>5823204726</v>
      </c>
      <c r="G54" s="9">
        <v>6539371831</v>
      </c>
      <c r="H54" s="9">
        <v>7612913922</v>
      </c>
      <c r="I54" s="9">
        <v>8842130685</v>
      </c>
      <c r="J54" s="9">
        <v>9769583002</v>
      </c>
      <c r="K54" s="9">
        <v>10472777757</v>
      </c>
      <c r="L54" s="9">
        <v>9411349187</v>
      </c>
      <c r="M54" s="9">
        <v>10469309683</v>
      </c>
      <c r="N54" s="9">
        <v>11374518501</v>
      </c>
      <c r="O54" s="9">
        <v>11435977613</v>
      </c>
      <c r="P54" s="9">
        <v>11377102535</v>
      </c>
      <c r="Q54" s="9">
        <v>12949490873</v>
      </c>
      <c r="R54" s="9">
        <v>14751513554</v>
      </c>
      <c r="S54" s="9">
        <v>15929588475</v>
      </c>
      <c r="T54" s="9">
        <v>16561429508</v>
      </c>
      <c r="U54" s="9">
        <v>17056187056</v>
      </c>
      <c r="V54" s="9">
        <v>18216907498</v>
      </c>
      <c r="W54" s="9">
        <v>15412299612</v>
      </c>
      <c r="X54" s="9">
        <v>17036387655</v>
      </c>
      <c r="Y54" s="9">
        <v>22219164075</v>
      </c>
      <c r="Z54" s="9">
        <v>19982554283</v>
      </c>
      <c r="AA54" s="18">
        <f t="shared" si="28"/>
        <v>290483989303</v>
      </c>
    </row>
    <row r="55" spans="1:27" x14ac:dyDescent="0.25">
      <c r="A55" s="6" t="s">
        <v>282</v>
      </c>
      <c r="B55" s="20">
        <v>3046907108</v>
      </c>
      <c r="C55" s="9">
        <v>4165400260</v>
      </c>
      <c r="D55" s="9">
        <v>4777386348</v>
      </c>
      <c r="E55" s="9">
        <v>5250533556</v>
      </c>
      <c r="F55" s="9">
        <v>5823204726</v>
      </c>
      <c r="G55" s="9">
        <v>6539371831</v>
      </c>
      <c r="H55" s="9">
        <v>7612913922</v>
      </c>
      <c r="I55" s="9">
        <v>8842130685</v>
      </c>
      <c r="J55" s="9">
        <v>9769583002</v>
      </c>
      <c r="K55" s="9">
        <v>10472777757</v>
      </c>
      <c r="L55" s="9">
        <v>9411349187</v>
      </c>
      <c r="M55" s="9">
        <v>10469309683</v>
      </c>
      <c r="N55" s="9">
        <v>11374518501</v>
      </c>
      <c r="O55" s="9">
        <v>11435977613</v>
      </c>
      <c r="P55" s="9">
        <v>11377102535</v>
      </c>
      <c r="Q55" s="9">
        <v>12949490873</v>
      </c>
      <c r="R55" s="9">
        <v>14751513554</v>
      </c>
      <c r="S55" s="9">
        <v>15929588475</v>
      </c>
      <c r="T55" s="9">
        <v>16561429508</v>
      </c>
      <c r="U55" s="9">
        <v>17056187056</v>
      </c>
      <c r="V55" s="9">
        <v>18216907498</v>
      </c>
      <c r="W55" s="9">
        <v>15412299612</v>
      </c>
      <c r="X55" s="9">
        <v>17036387655</v>
      </c>
      <c r="Y55" s="9">
        <v>22219164075</v>
      </c>
      <c r="Z55" s="9">
        <v>19982554283</v>
      </c>
      <c r="AA55" s="18">
        <f t="shared" si="28"/>
        <v>290483989303</v>
      </c>
    </row>
    <row r="56" spans="1:27" x14ac:dyDescent="0.25">
      <c r="A56" s="6" t="s">
        <v>282</v>
      </c>
      <c r="B56" s="20">
        <v>3046907108</v>
      </c>
      <c r="C56" s="9">
        <v>4165400260</v>
      </c>
      <c r="D56" s="9">
        <v>4777386348</v>
      </c>
      <c r="E56" s="9">
        <v>5250533556</v>
      </c>
      <c r="F56" s="9">
        <v>5823204726</v>
      </c>
      <c r="G56" s="9">
        <v>6539371831</v>
      </c>
      <c r="H56" s="9">
        <v>7612913922</v>
      </c>
      <c r="I56" s="9">
        <v>8842130685</v>
      </c>
      <c r="J56" s="9">
        <v>9769583002</v>
      </c>
      <c r="K56" s="9">
        <v>10472777757</v>
      </c>
      <c r="L56" s="9">
        <v>9411349187</v>
      </c>
      <c r="M56" s="9">
        <v>10469309683</v>
      </c>
      <c r="N56" s="9">
        <v>11374518501</v>
      </c>
      <c r="O56" s="9">
        <v>11435977613</v>
      </c>
      <c r="P56" s="9">
        <v>11377102535</v>
      </c>
      <c r="Q56" s="9">
        <v>12949490873</v>
      </c>
      <c r="R56" s="9">
        <v>14751513554</v>
      </c>
      <c r="S56" s="9">
        <v>15929588475</v>
      </c>
      <c r="T56" s="9">
        <v>16561429508</v>
      </c>
      <c r="U56" s="9">
        <v>17056187056</v>
      </c>
      <c r="V56" s="9">
        <v>18216907498</v>
      </c>
      <c r="W56" s="9">
        <v>15412299612</v>
      </c>
      <c r="X56" s="9">
        <v>17036387655</v>
      </c>
      <c r="Y56" s="9">
        <v>22219164075</v>
      </c>
      <c r="Z56" s="9">
        <v>19982554283</v>
      </c>
      <c r="AA56" s="18">
        <f t="shared" si="28"/>
        <v>290483989303</v>
      </c>
    </row>
    <row r="57" spans="1:27" x14ac:dyDescent="0.25">
      <c r="A57" s="6" t="s">
        <v>282</v>
      </c>
      <c r="B57" s="20">
        <v>3046907108</v>
      </c>
      <c r="C57" s="9">
        <v>4165400260</v>
      </c>
      <c r="D57" s="9">
        <v>4777386348</v>
      </c>
      <c r="E57" s="9">
        <v>5250533556</v>
      </c>
      <c r="F57" s="9">
        <v>5823204726</v>
      </c>
      <c r="G57" s="9">
        <v>6539371831</v>
      </c>
      <c r="H57" s="9">
        <v>7612913922</v>
      </c>
      <c r="I57" s="9">
        <v>8842130685</v>
      </c>
      <c r="J57" s="9">
        <v>9769583002</v>
      </c>
      <c r="K57" s="9">
        <v>10472777757</v>
      </c>
      <c r="L57" s="9">
        <v>9411349187</v>
      </c>
      <c r="M57" s="9">
        <v>10469309683</v>
      </c>
      <c r="N57" s="9">
        <v>11374518501</v>
      </c>
      <c r="O57" s="9">
        <v>11435977613</v>
      </c>
      <c r="P57" s="9">
        <v>11377102535</v>
      </c>
      <c r="Q57" s="9">
        <v>12949490873</v>
      </c>
      <c r="R57" s="9">
        <v>14751513554</v>
      </c>
      <c r="S57" s="9">
        <v>15929588475</v>
      </c>
      <c r="T57" s="9">
        <v>16561429508</v>
      </c>
      <c r="U57" s="9">
        <v>17056187056</v>
      </c>
      <c r="V57" s="9">
        <v>18216907498</v>
      </c>
      <c r="W57" s="9">
        <v>15412299612</v>
      </c>
      <c r="X57" s="9">
        <v>17036387655</v>
      </c>
      <c r="Y57" s="9">
        <v>22219164075</v>
      </c>
      <c r="Z57" s="9">
        <v>19982554283</v>
      </c>
      <c r="AA57" s="18">
        <f t="shared" si="28"/>
        <v>290483989303</v>
      </c>
    </row>
    <row r="58" spans="1:27" x14ac:dyDescent="0.25">
      <c r="A58" s="6" t="s">
        <v>282</v>
      </c>
      <c r="B58" s="20">
        <v>3046907108</v>
      </c>
      <c r="C58" s="9">
        <v>4165400260</v>
      </c>
      <c r="D58" s="9">
        <v>4777386348</v>
      </c>
      <c r="E58" s="9">
        <v>5250533556</v>
      </c>
      <c r="F58" s="9">
        <v>5823204726</v>
      </c>
      <c r="G58" s="9">
        <v>6539371831</v>
      </c>
      <c r="H58" s="9">
        <v>7612913922</v>
      </c>
      <c r="I58" s="9">
        <v>8842130685</v>
      </c>
      <c r="J58" s="9">
        <v>9769583002</v>
      </c>
      <c r="K58" s="9">
        <v>10472777757</v>
      </c>
      <c r="L58" s="9">
        <v>9411349187</v>
      </c>
      <c r="M58" s="9">
        <v>10469309683</v>
      </c>
      <c r="N58" s="9">
        <v>11374518501</v>
      </c>
      <c r="O58" s="9">
        <v>11435977613</v>
      </c>
      <c r="P58" s="9">
        <v>11377102535</v>
      </c>
      <c r="Q58" s="9">
        <v>12949490873</v>
      </c>
      <c r="R58" s="9">
        <v>14751513554</v>
      </c>
      <c r="S58" s="9">
        <v>15929588475</v>
      </c>
      <c r="T58" s="9">
        <v>16561429508</v>
      </c>
      <c r="U58" s="9">
        <v>17056187056</v>
      </c>
      <c r="V58" s="9">
        <v>18216907498</v>
      </c>
      <c r="W58" s="9">
        <v>15412299612</v>
      </c>
      <c r="X58" s="9">
        <v>17036387655</v>
      </c>
      <c r="Y58" s="9">
        <v>22219164075</v>
      </c>
      <c r="Z58" s="9">
        <v>19982554283</v>
      </c>
      <c r="AA58" s="18">
        <f t="shared" si="28"/>
        <v>290483989303</v>
      </c>
    </row>
    <row r="59" spans="1:27" x14ac:dyDescent="0.25">
      <c r="A59" s="6" t="s">
        <v>282</v>
      </c>
      <c r="B59" s="20">
        <v>3046907108</v>
      </c>
      <c r="C59" s="9">
        <v>4165400260</v>
      </c>
      <c r="D59" s="9">
        <v>4777386348</v>
      </c>
      <c r="E59" s="9">
        <v>5250533556</v>
      </c>
      <c r="F59" s="9">
        <v>5823204726</v>
      </c>
      <c r="G59" s="9">
        <v>6539371831</v>
      </c>
      <c r="H59" s="9">
        <v>7612913922</v>
      </c>
      <c r="I59" s="9">
        <v>8842130685</v>
      </c>
      <c r="J59" s="9">
        <v>9769583002</v>
      </c>
      <c r="K59" s="9">
        <v>10472777757</v>
      </c>
      <c r="L59" s="9">
        <v>9411349187</v>
      </c>
      <c r="M59" s="9">
        <v>10469309683</v>
      </c>
      <c r="N59" s="9">
        <v>11374518501</v>
      </c>
      <c r="O59" s="9">
        <v>11435977613</v>
      </c>
      <c r="P59" s="9">
        <v>11377102535</v>
      </c>
      <c r="Q59" s="9">
        <v>12949490873</v>
      </c>
      <c r="R59" s="9">
        <v>14751513554</v>
      </c>
      <c r="S59" s="9">
        <v>15929588475</v>
      </c>
      <c r="T59" s="9">
        <v>16561429508</v>
      </c>
      <c r="U59" s="9">
        <v>17056187056</v>
      </c>
      <c r="V59" s="9">
        <v>18216907498</v>
      </c>
      <c r="W59" s="9">
        <v>15412299612</v>
      </c>
      <c r="X59" s="9">
        <v>17036387655</v>
      </c>
      <c r="Y59" s="9">
        <v>22219164075</v>
      </c>
      <c r="Z59" s="9">
        <v>19982554283</v>
      </c>
      <c r="AA59" s="18">
        <f t="shared" si="28"/>
        <v>290483989303</v>
      </c>
    </row>
    <row r="60" spans="1:27" x14ac:dyDescent="0.25">
      <c r="A60" s="6" t="s">
        <v>282</v>
      </c>
      <c r="B60" s="20">
        <v>3046907108</v>
      </c>
      <c r="C60" s="9">
        <v>4165400260</v>
      </c>
      <c r="D60" s="9">
        <v>4777386348</v>
      </c>
      <c r="E60" s="9">
        <v>5250533556</v>
      </c>
      <c r="F60" s="9">
        <v>5823204726</v>
      </c>
      <c r="G60" s="9">
        <v>6539371831</v>
      </c>
      <c r="H60" s="9">
        <v>7612913922</v>
      </c>
      <c r="I60" s="9">
        <v>8842130685</v>
      </c>
      <c r="J60" s="9">
        <v>9769583002</v>
      </c>
      <c r="K60" s="9">
        <v>10472777757</v>
      </c>
      <c r="L60" s="9">
        <v>9411349187</v>
      </c>
      <c r="M60" s="9">
        <v>10469309683</v>
      </c>
      <c r="N60" s="9">
        <v>11374518501</v>
      </c>
      <c r="O60" s="9">
        <v>11435977613</v>
      </c>
      <c r="P60" s="9">
        <v>11377102535</v>
      </c>
      <c r="Q60" s="9">
        <v>12949490873</v>
      </c>
      <c r="R60" s="9">
        <v>14751513554</v>
      </c>
      <c r="S60" s="9">
        <v>15929588475</v>
      </c>
      <c r="T60" s="9">
        <v>16561429508</v>
      </c>
      <c r="U60" s="9">
        <v>17056187056</v>
      </c>
      <c r="V60" s="9">
        <v>18216907498</v>
      </c>
      <c r="W60" s="9">
        <v>15412299612</v>
      </c>
      <c r="X60" s="9">
        <v>17036387655</v>
      </c>
      <c r="Y60" s="9">
        <v>22219164075</v>
      </c>
      <c r="Z60" s="9">
        <v>19982554283</v>
      </c>
      <c r="AA60" s="18">
        <f t="shared" si="28"/>
        <v>290483989303</v>
      </c>
    </row>
    <row r="61" spans="1:27" x14ac:dyDescent="0.25">
      <c r="A61" s="6" t="s">
        <v>282</v>
      </c>
      <c r="B61" s="20">
        <v>3046907108</v>
      </c>
      <c r="C61" s="9">
        <v>4165400260</v>
      </c>
      <c r="D61" s="9">
        <v>4777386348</v>
      </c>
      <c r="E61" s="9">
        <v>5250533556</v>
      </c>
      <c r="F61" s="9">
        <v>5823204726</v>
      </c>
      <c r="G61" s="9">
        <v>6539371831</v>
      </c>
      <c r="H61" s="9">
        <v>7612913922</v>
      </c>
      <c r="I61" s="9">
        <v>8842130685</v>
      </c>
      <c r="J61" s="9">
        <v>9769583002</v>
      </c>
      <c r="K61" s="9">
        <v>10472777757</v>
      </c>
      <c r="L61" s="9">
        <v>9411349187</v>
      </c>
      <c r="M61" s="9">
        <v>10469309683</v>
      </c>
      <c r="N61" s="9">
        <v>11374518501</v>
      </c>
      <c r="O61" s="9">
        <v>11435977613</v>
      </c>
      <c r="P61" s="9">
        <v>11377102535</v>
      </c>
      <c r="Q61" s="9">
        <v>12949490873</v>
      </c>
      <c r="R61" s="9">
        <v>14751513554</v>
      </c>
      <c r="S61" s="9">
        <v>15929588475</v>
      </c>
      <c r="T61" s="9">
        <v>16561429508</v>
      </c>
      <c r="U61" s="9">
        <v>17056187056</v>
      </c>
      <c r="V61" s="9">
        <v>18216907498</v>
      </c>
      <c r="W61" s="9">
        <v>15412299612</v>
      </c>
      <c r="X61" s="9">
        <v>17036387655</v>
      </c>
      <c r="Y61" s="9">
        <v>22219164075</v>
      </c>
      <c r="Z61" s="9">
        <v>19982554283</v>
      </c>
      <c r="AA61" s="18">
        <f t="shared" si="28"/>
        <v>290483989303</v>
      </c>
    </row>
    <row r="62" spans="1:27" x14ac:dyDescent="0.25">
      <c r="A62" s="6" t="s">
        <v>282</v>
      </c>
      <c r="B62" s="20">
        <v>3046907108</v>
      </c>
      <c r="C62" s="9">
        <v>4165400260</v>
      </c>
      <c r="D62" s="9">
        <v>4777386348</v>
      </c>
      <c r="E62" s="9">
        <v>5250533556</v>
      </c>
      <c r="F62" s="9">
        <v>5823204726</v>
      </c>
      <c r="G62" s="9">
        <v>6539371831</v>
      </c>
      <c r="H62" s="9">
        <v>7612913922</v>
      </c>
      <c r="I62" s="9">
        <v>8842130685</v>
      </c>
      <c r="J62" s="9">
        <v>9769583002</v>
      </c>
      <c r="K62" s="9">
        <v>10472777757</v>
      </c>
      <c r="L62" s="9">
        <v>9411349187</v>
      </c>
      <c r="M62" s="9">
        <v>10469309683</v>
      </c>
      <c r="N62" s="9">
        <v>11374518501</v>
      </c>
      <c r="O62" s="9">
        <v>11435977613</v>
      </c>
      <c r="P62" s="9">
        <v>11377102535</v>
      </c>
      <c r="Q62" s="9">
        <v>12949490873</v>
      </c>
      <c r="R62" s="9">
        <v>14751513554</v>
      </c>
      <c r="S62" s="9">
        <v>15929588475</v>
      </c>
      <c r="T62" s="9">
        <v>16561429508</v>
      </c>
      <c r="U62" s="9">
        <v>17056187056</v>
      </c>
      <c r="V62" s="9">
        <v>18216907498</v>
      </c>
      <c r="W62" s="9">
        <v>15412299612</v>
      </c>
      <c r="X62" s="9">
        <v>17036387655</v>
      </c>
      <c r="Y62" s="9">
        <v>22219164075</v>
      </c>
      <c r="Z62" s="9">
        <v>19982554283</v>
      </c>
      <c r="AA62" s="18">
        <f t="shared" si="28"/>
        <v>290483989303</v>
      </c>
    </row>
    <row r="63" spans="1:27" x14ac:dyDescent="0.25">
      <c r="A63" s="6" t="s">
        <v>282</v>
      </c>
      <c r="B63" s="20">
        <v>3046907108</v>
      </c>
      <c r="C63" s="9">
        <v>4165400260</v>
      </c>
      <c r="D63" s="9">
        <v>4777386348</v>
      </c>
      <c r="E63" s="9">
        <v>5250533556</v>
      </c>
      <c r="F63" s="9">
        <v>5823204726</v>
      </c>
      <c r="G63" s="9">
        <v>6539371831</v>
      </c>
      <c r="H63" s="9">
        <v>7612913922</v>
      </c>
      <c r="I63" s="9">
        <v>8842130685</v>
      </c>
      <c r="J63" s="9">
        <v>9769583002</v>
      </c>
      <c r="K63" s="9">
        <v>10472777757</v>
      </c>
      <c r="L63" s="9">
        <v>9411349187</v>
      </c>
      <c r="M63" s="9">
        <v>10469309683</v>
      </c>
      <c r="N63" s="9">
        <v>11374518501</v>
      </c>
      <c r="O63" s="9">
        <v>11435977613</v>
      </c>
      <c r="P63" s="9">
        <v>11377102535</v>
      </c>
      <c r="Q63" s="9">
        <v>12949490873</v>
      </c>
      <c r="R63" s="9">
        <v>14751513554</v>
      </c>
      <c r="S63" s="9">
        <v>15929588475</v>
      </c>
      <c r="T63" s="9">
        <v>16561429508</v>
      </c>
      <c r="U63" s="9">
        <v>17056187056</v>
      </c>
      <c r="V63" s="9">
        <v>18216907498</v>
      </c>
      <c r="W63" s="9">
        <v>15412299612</v>
      </c>
      <c r="X63" s="9">
        <v>17036387655</v>
      </c>
      <c r="Y63" s="9">
        <v>22219164075</v>
      </c>
      <c r="Z63" s="9">
        <v>19982554283</v>
      </c>
      <c r="AA63" s="18">
        <f t="shared" si="28"/>
        <v>290483989303</v>
      </c>
    </row>
    <row r="64" spans="1:27" x14ac:dyDescent="0.25">
      <c r="A64" s="6" t="s">
        <v>282</v>
      </c>
      <c r="B64" s="20">
        <v>3046907108</v>
      </c>
      <c r="C64" s="9">
        <v>4165400260</v>
      </c>
      <c r="D64" s="9">
        <v>4777386348</v>
      </c>
      <c r="E64" s="9">
        <v>5250533556</v>
      </c>
      <c r="F64" s="9">
        <v>5823204726</v>
      </c>
      <c r="G64" s="9">
        <v>6539371831</v>
      </c>
      <c r="H64" s="9">
        <v>7612913922</v>
      </c>
      <c r="I64" s="9">
        <v>8842130685</v>
      </c>
      <c r="J64" s="9">
        <v>9769583002</v>
      </c>
      <c r="K64" s="9">
        <v>10472777757</v>
      </c>
      <c r="L64" s="9">
        <v>9411349187</v>
      </c>
      <c r="M64" s="9">
        <v>10469309683</v>
      </c>
      <c r="N64" s="9">
        <v>11374518501</v>
      </c>
      <c r="O64" s="9">
        <v>11435977613</v>
      </c>
      <c r="P64" s="9">
        <v>11377102535</v>
      </c>
      <c r="Q64" s="9">
        <v>12949490873</v>
      </c>
      <c r="R64" s="9">
        <v>14751513554</v>
      </c>
      <c r="S64" s="9">
        <v>15929588475</v>
      </c>
      <c r="T64" s="9">
        <v>16561429508</v>
      </c>
      <c r="U64" s="9">
        <v>17056187056</v>
      </c>
      <c r="V64" s="9">
        <v>18216907498</v>
      </c>
      <c r="W64" s="9">
        <v>15412299612</v>
      </c>
      <c r="X64" s="9">
        <v>17036387655</v>
      </c>
      <c r="Y64" s="9">
        <v>22219164075</v>
      </c>
      <c r="Z64" s="9">
        <v>19982554283</v>
      </c>
      <c r="AA64" s="18">
        <f t="shared" si="28"/>
        <v>290483989303</v>
      </c>
    </row>
    <row r="65" spans="1:27" x14ac:dyDescent="0.25">
      <c r="A65" s="6" t="s">
        <v>282</v>
      </c>
      <c r="B65" s="20">
        <v>3046907108</v>
      </c>
      <c r="C65" s="9">
        <v>4165400260</v>
      </c>
      <c r="D65" s="9">
        <v>4777386348</v>
      </c>
      <c r="E65" s="9">
        <v>5250533556</v>
      </c>
      <c r="F65" s="9">
        <v>5823204726</v>
      </c>
      <c r="G65" s="9">
        <v>6539371831</v>
      </c>
      <c r="H65" s="9">
        <v>7612913922</v>
      </c>
      <c r="I65" s="9">
        <v>8842130685</v>
      </c>
      <c r="J65" s="9">
        <v>9769583002</v>
      </c>
      <c r="K65" s="9">
        <v>10472777757</v>
      </c>
      <c r="L65" s="9">
        <v>9411349187</v>
      </c>
      <c r="M65" s="9">
        <v>10469309683</v>
      </c>
      <c r="N65" s="9">
        <v>11374518501</v>
      </c>
      <c r="O65" s="9">
        <v>11435977613</v>
      </c>
      <c r="P65" s="9">
        <v>11377102535</v>
      </c>
      <c r="Q65" s="9">
        <v>12949490873</v>
      </c>
      <c r="R65" s="9">
        <v>14751513554</v>
      </c>
      <c r="S65" s="9">
        <v>15929588475</v>
      </c>
      <c r="T65" s="9">
        <v>16561429508</v>
      </c>
      <c r="U65" s="9">
        <v>17056187056</v>
      </c>
      <c r="V65" s="9">
        <v>18216907498</v>
      </c>
      <c r="W65" s="9">
        <v>15412299612</v>
      </c>
      <c r="X65" s="9">
        <v>17036387655</v>
      </c>
      <c r="Y65" s="9">
        <v>22219164075</v>
      </c>
      <c r="Z65" s="9">
        <v>19982554283</v>
      </c>
      <c r="AA65" s="18">
        <f t="shared" si="28"/>
        <v>290483989303</v>
      </c>
    </row>
    <row r="66" spans="1:27" x14ac:dyDescent="0.25">
      <c r="A66" s="6" t="s">
        <v>282</v>
      </c>
      <c r="B66" s="20">
        <v>3046907108</v>
      </c>
      <c r="C66" s="9">
        <v>4165400260</v>
      </c>
      <c r="D66" s="9">
        <v>4777386348</v>
      </c>
      <c r="E66" s="9">
        <v>5250533556</v>
      </c>
      <c r="F66" s="9">
        <v>5823204726</v>
      </c>
      <c r="G66" s="9">
        <v>6539371831</v>
      </c>
      <c r="H66" s="9">
        <v>7612913922</v>
      </c>
      <c r="I66" s="9">
        <v>8842130685</v>
      </c>
      <c r="J66" s="9">
        <v>9769583002</v>
      </c>
      <c r="K66" s="9">
        <v>10472777757</v>
      </c>
      <c r="L66" s="9">
        <v>9411349187</v>
      </c>
      <c r="M66" s="9">
        <v>10469309683</v>
      </c>
      <c r="N66" s="9">
        <v>11374518501</v>
      </c>
      <c r="O66" s="9">
        <v>11435977613</v>
      </c>
      <c r="P66" s="9">
        <v>11377102535</v>
      </c>
      <c r="Q66" s="9">
        <v>12949490873</v>
      </c>
      <c r="R66" s="9">
        <v>14751513554</v>
      </c>
      <c r="S66" s="9">
        <v>15929588475</v>
      </c>
      <c r="T66" s="9">
        <v>16561429508</v>
      </c>
      <c r="U66" s="9">
        <v>17056187056</v>
      </c>
      <c r="V66" s="9">
        <v>18216907498</v>
      </c>
      <c r="W66" s="9">
        <v>15412299612</v>
      </c>
      <c r="X66" s="9">
        <v>17036387655</v>
      </c>
      <c r="Y66" s="9">
        <v>22219164075</v>
      </c>
      <c r="Z66" s="9">
        <v>19982554283</v>
      </c>
      <c r="AA66" s="18">
        <f t="shared" si="28"/>
        <v>290483989303</v>
      </c>
    </row>
    <row r="67" spans="1:27" x14ac:dyDescent="0.25">
      <c r="A67" s="6" t="s">
        <v>282</v>
      </c>
      <c r="B67" s="20">
        <v>3046907108</v>
      </c>
      <c r="C67" s="9">
        <v>4165400260</v>
      </c>
      <c r="D67" s="9">
        <v>4777386348</v>
      </c>
      <c r="E67" s="9">
        <v>5250533556</v>
      </c>
      <c r="F67" s="9">
        <v>5823204726</v>
      </c>
      <c r="G67" s="9">
        <v>6539371831</v>
      </c>
      <c r="H67" s="9">
        <v>7612913922</v>
      </c>
      <c r="I67" s="9">
        <v>8842130685</v>
      </c>
      <c r="J67" s="9">
        <v>9769583002</v>
      </c>
      <c r="K67" s="9">
        <v>10472777757</v>
      </c>
      <c r="L67" s="9">
        <v>9411349187</v>
      </c>
      <c r="M67" s="9">
        <v>10469309683</v>
      </c>
      <c r="N67" s="9">
        <v>11374518501</v>
      </c>
      <c r="O67" s="9">
        <v>11435977613</v>
      </c>
      <c r="P67" s="9">
        <v>11377102535</v>
      </c>
      <c r="Q67" s="9">
        <v>12949490873</v>
      </c>
      <c r="R67" s="9">
        <v>14751513554</v>
      </c>
      <c r="S67" s="9">
        <v>15929588475</v>
      </c>
      <c r="T67" s="9">
        <v>16561429508</v>
      </c>
      <c r="U67" s="9">
        <v>17056187056</v>
      </c>
      <c r="V67" s="9">
        <v>18216907498</v>
      </c>
      <c r="W67" s="9">
        <v>15412299612</v>
      </c>
      <c r="X67" s="9">
        <v>17036387655</v>
      </c>
      <c r="Y67" s="9">
        <v>22219164075</v>
      </c>
      <c r="Z67" s="9">
        <v>19982554283</v>
      </c>
      <c r="AA67" s="18">
        <f t="shared" si="28"/>
        <v>290483989303</v>
      </c>
    </row>
    <row r="68" spans="1:27" x14ac:dyDescent="0.25">
      <c r="A68" s="6" t="s">
        <v>282</v>
      </c>
      <c r="B68" s="20">
        <v>3046907108</v>
      </c>
      <c r="C68" s="9">
        <v>4165400260</v>
      </c>
      <c r="D68" s="9">
        <v>4777386348</v>
      </c>
      <c r="E68" s="9">
        <v>5250533556</v>
      </c>
      <c r="F68" s="9">
        <v>5823204726</v>
      </c>
      <c r="G68" s="9">
        <v>6539371831</v>
      </c>
      <c r="H68" s="9">
        <v>7612913922</v>
      </c>
      <c r="I68" s="9">
        <v>8842130685</v>
      </c>
      <c r="J68" s="9">
        <v>9769583002</v>
      </c>
      <c r="K68" s="9">
        <v>10472777757</v>
      </c>
      <c r="L68" s="9">
        <v>9411349187</v>
      </c>
      <c r="M68" s="9">
        <v>10469309683</v>
      </c>
      <c r="N68" s="9">
        <v>11374518501</v>
      </c>
      <c r="O68" s="9">
        <v>11435977613</v>
      </c>
      <c r="P68" s="9">
        <v>11377102535</v>
      </c>
      <c r="Q68" s="9">
        <v>12949490873</v>
      </c>
      <c r="R68" s="9">
        <v>14751513554</v>
      </c>
      <c r="S68" s="9">
        <v>15929588475</v>
      </c>
      <c r="T68" s="9">
        <v>16561429508</v>
      </c>
      <c r="U68" s="9">
        <v>17056187056</v>
      </c>
      <c r="V68" s="9">
        <v>18216907498</v>
      </c>
      <c r="W68" s="9">
        <v>15412299612</v>
      </c>
      <c r="X68" s="9">
        <v>17036387655</v>
      </c>
      <c r="Y68" s="9">
        <v>22219164075</v>
      </c>
      <c r="Z68" s="9">
        <v>19982554283</v>
      </c>
      <c r="AA68" s="18">
        <f t="shared" si="28"/>
        <v>290483989303</v>
      </c>
    </row>
    <row r="69" spans="1:27" x14ac:dyDescent="0.25">
      <c r="A69" s="6" t="s">
        <v>282</v>
      </c>
      <c r="B69" s="20">
        <v>3046907108</v>
      </c>
      <c r="C69" s="9">
        <v>4165400260</v>
      </c>
      <c r="D69" s="9">
        <v>4777386348</v>
      </c>
      <c r="E69" s="9">
        <v>5250533556</v>
      </c>
      <c r="F69" s="9">
        <v>5823204726</v>
      </c>
      <c r="G69" s="9">
        <v>6539371831</v>
      </c>
      <c r="H69" s="9">
        <v>7612913922</v>
      </c>
      <c r="I69" s="9">
        <v>8842130685</v>
      </c>
      <c r="J69" s="9">
        <v>9769583002</v>
      </c>
      <c r="K69" s="9">
        <v>10472777757</v>
      </c>
      <c r="L69" s="9">
        <v>9411349187</v>
      </c>
      <c r="M69" s="9">
        <v>10469309683</v>
      </c>
      <c r="N69" s="9">
        <v>11374518501</v>
      </c>
      <c r="O69" s="9">
        <v>11435977613</v>
      </c>
      <c r="P69" s="9">
        <v>11377102535</v>
      </c>
      <c r="Q69" s="9">
        <v>12949490873</v>
      </c>
      <c r="R69" s="9">
        <v>14751513554</v>
      </c>
      <c r="S69" s="9">
        <v>15929588475</v>
      </c>
      <c r="T69" s="9">
        <v>16561429508</v>
      </c>
      <c r="U69" s="9">
        <v>17056187056</v>
      </c>
      <c r="V69" s="9">
        <v>18216907498</v>
      </c>
      <c r="W69" s="9">
        <v>15412299612</v>
      </c>
      <c r="X69" s="9">
        <v>17036387655</v>
      </c>
      <c r="Y69" s="9">
        <v>22219164075</v>
      </c>
      <c r="Z69" s="9">
        <v>19982554283</v>
      </c>
      <c r="AA69" s="18">
        <f t="shared" si="28"/>
        <v>290483989303</v>
      </c>
    </row>
    <row r="70" spans="1:27" x14ac:dyDescent="0.25">
      <c r="A70" s="6" t="s">
        <v>282</v>
      </c>
      <c r="B70" s="20">
        <v>3046907108</v>
      </c>
      <c r="C70" s="9">
        <v>4165400260</v>
      </c>
      <c r="D70" s="9">
        <v>4777386348</v>
      </c>
      <c r="E70" s="9">
        <v>5250533556</v>
      </c>
      <c r="F70" s="9">
        <v>5823204726</v>
      </c>
      <c r="G70" s="9">
        <v>6539371831</v>
      </c>
      <c r="H70" s="9">
        <v>7612913922</v>
      </c>
      <c r="I70" s="9">
        <v>8842130685</v>
      </c>
      <c r="J70" s="9">
        <v>9769583002</v>
      </c>
      <c r="K70" s="9">
        <v>10472777757</v>
      </c>
      <c r="L70" s="9">
        <v>9411349187</v>
      </c>
      <c r="M70" s="9">
        <v>10469309683</v>
      </c>
      <c r="N70" s="9">
        <v>11374518501</v>
      </c>
      <c r="O70" s="9">
        <v>11435977613</v>
      </c>
      <c r="P70" s="9">
        <v>11377102535</v>
      </c>
      <c r="Q70" s="9">
        <v>12949490873</v>
      </c>
      <c r="R70" s="9">
        <v>14751513554</v>
      </c>
      <c r="S70" s="9">
        <v>15929588475</v>
      </c>
      <c r="T70" s="9">
        <v>16561429508</v>
      </c>
      <c r="U70" s="9">
        <v>17056187056</v>
      </c>
      <c r="V70" s="9">
        <v>18216907498</v>
      </c>
      <c r="W70" s="9">
        <v>15412299612</v>
      </c>
      <c r="X70" s="9">
        <v>17036387655</v>
      </c>
      <c r="Y70" s="9">
        <v>22219164075</v>
      </c>
      <c r="Z70" s="9">
        <v>19982554283</v>
      </c>
      <c r="AA70" s="18">
        <f t="shared" si="28"/>
        <v>290483989303</v>
      </c>
    </row>
    <row r="71" spans="1:27" x14ac:dyDescent="0.25">
      <c r="A71" s="6" t="s">
        <v>282</v>
      </c>
      <c r="B71" s="20">
        <v>3046907108</v>
      </c>
      <c r="C71" s="9">
        <v>4165400260</v>
      </c>
      <c r="D71" s="9">
        <v>4777386348</v>
      </c>
      <c r="E71" s="9">
        <v>5250533556</v>
      </c>
      <c r="F71" s="9">
        <v>5823204726</v>
      </c>
      <c r="G71" s="9">
        <v>6539371831</v>
      </c>
      <c r="H71" s="9">
        <v>7612913922</v>
      </c>
      <c r="I71" s="9">
        <v>8842130685</v>
      </c>
      <c r="J71" s="9">
        <v>9769583002</v>
      </c>
      <c r="K71" s="9">
        <v>10472777757</v>
      </c>
      <c r="L71" s="9">
        <v>9411349187</v>
      </c>
      <c r="M71" s="9">
        <v>10469309683</v>
      </c>
      <c r="N71" s="9">
        <v>11374518501</v>
      </c>
      <c r="O71" s="9">
        <v>11435977613</v>
      </c>
      <c r="P71" s="9">
        <v>11377102535</v>
      </c>
      <c r="Q71" s="9">
        <v>12949490873</v>
      </c>
      <c r="R71" s="9">
        <v>14751513554</v>
      </c>
      <c r="S71" s="9">
        <v>15929588475</v>
      </c>
      <c r="T71" s="9">
        <v>16561429508</v>
      </c>
      <c r="U71" s="9">
        <v>17056187056</v>
      </c>
      <c r="V71" s="9">
        <v>18216907498</v>
      </c>
      <c r="W71" s="9">
        <v>15412299612</v>
      </c>
      <c r="X71" s="9">
        <v>17036387655</v>
      </c>
      <c r="Y71" s="9">
        <v>22219164075</v>
      </c>
      <c r="Z71" s="9">
        <v>19982554283</v>
      </c>
      <c r="AA71" s="18">
        <f t="shared" si="28"/>
        <v>290483989303</v>
      </c>
    </row>
    <row r="73" spans="1:27" x14ac:dyDescent="0.25">
      <c r="A73" t="s">
        <v>364</v>
      </c>
      <c r="B73" s="6" t="s">
        <v>70</v>
      </c>
      <c r="C73" s="6" t="s">
        <v>41</v>
      </c>
      <c r="D73" s="6" t="s">
        <v>263</v>
      </c>
      <c r="E73" s="6" t="s">
        <v>167</v>
      </c>
      <c r="F73" s="6" t="s">
        <v>141</v>
      </c>
      <c r="G73" s="6" t="s">
        <v>108</v>
      </c>
      <c r="H73" s="6" t="s">
        <v>211</v>
      </c>
      <c r="I73" s="6" t="s">
        <v>81</v>
      </c>
      <c r="J73" s="6" t="s">
        <v>136</v>
      </c>
      <c r="K73" s="6" t="s">
        <v>194</v>
      </c>
      <c r="L73" s="6" t="s">
        <v>42</v>
      </c>
      <c r="M73" s="6" t="s">
        <v>206</v>
      </c>
      <c r="N73" s="6" t="s">
        <v>147</v>
      </c>
      <c r="O73" s="6" t="s">
        <v>279</v>
      </c>
      <c r="P73" s="6" t="s">
        <v>110</v>
      </c>
      <c r="Q73" s="6" t="s">
        <v>174</v>
      </c>
      <c r="R73" s="6" t="s">
        <v>83</v>
      </c>
      <c r="S73" s="6" t="s">
        <v>260</v>
      </c>
      <c r="T73" s="6" t="s">
        <v>186</v>
      </c>
      <c r="U73" s="6" t="s">
        <v>133</v>
      </c>
      <c r="V73" s="6" t="s">
        <v>255</v>
      </c>
      <c r="W73" s="6" t="s">
        <v>93</v>
      </c>
      <c r="X73" s="6" t="s">
        <v>127</v>
      </c>
      <c r="Y73" s="6" t="s">
        <v>207</v>
      </c>
      <c r="Z73" s="6" t="s">
        <v>226</v>
      </c>
    </row>
    <row r="74" spans="1:27" x14ac:dyDescent="0.25">
      <c r="A74" s="3">
        <v>1999</v>
      </c>
      <c r="B74" s="22">
        <v>0.13968546723413924</v>
      </c>
      <c r="C74" s="22">
        <v>1.8376687905248736E-2</v>
      </c>
      <c r="D74" s="22">
        <v>2.3794779240115908E-2</v>
      </c>
      <c r="E74" s="22">
        <v>5.4912475854843157E-2</v>
      </c>
      <c r="F74" s="22">
        <v>0.15147143829499379</v>
      </c>
      <c r="G74" s="22">
        <v>9.9576174870376122E-2</v>
      </c>
      <c r="H74" s="22">
        <v>9.4236197830288429E-2</v>
      </c>
      <c r="I74" s="22">
        <v>4.6266546370864942E-2</v>
      </c>
      <c r="J74" s="22">
        <v>3.1186880542076571E-2</v>
      </c>
      <c r="K74" s="22">
        <v>3.1045161420129516E-2</v>
      </c>
      <c r="L74" s="22">
        <v>5.3620219195734009E-2</v>
      </c>
      <c r="M74" s="22">
        <v>1.1587990295895821E-2</v>
      </c>
      <c r="N74" s="22">
        <v>4.2631430954671555E-3</v>
      </c>
      <c r="O74" s="22">
        <v>1.1000602516563495E-2</v>
      </c>
      <c r="P74" s="22">
        <v>4.4397991538638007E-2</v>
      </c>
      <c r="Q74" s="22">
        <v>2.3709003077359327E-3</v>
      </c>
      <c r="R74" s="22">
        <v>4.5174344054863128E-3</v>
      </c>
      <c r="S74" s="22">
        <v>8.0178502770423161E-3</v>
      </c>
      <c r="T74" s="22">
        <v>6.2542339902539618E-3</v>
      </c>
      <c r="U74" s="22">
        <v>1.4848042423484345E-2</v>
      </c>
      <c r="V74" s="22">
        <v>1.3879604957093427E-2</v>
      </c>
      <c r="W74" s="22">
        <v>7.9745883739623343E-4</v>
      </c>
      <c r="X74" s="22">
        <v>2.7599005817803883E-2</v>
      </c>
      <c r="Y74" s="22">
        <v>1.1290862760362172E-3</v>
      </c>
      <c r="Z74" s="22">
        <v>9.4261357442079264E-4</v>
      </c>
    </row>
    <row r="75" spans="1:27" x14ac:dyDescent="0.25">
      <c r="A75" s="3" t="s">
        <v>330</v>
      </c>
      <c r="B75" s="22">
        <v>0.13903981222683268</v>
      </c>
      <c r="C75" s="22">
        <v>2.0146335948997132E-2</v>
      </c>
      <c r="D75" s="22">
        <v>2.3628108430568926E-2</v>
      </c>
      <c r="E75" s="22">
        <v>6.2902494753289323E-2</v>
      </c>
      <c r="F75" s="22">
        <v>0.14776595226889433</v>
      </c>
      <c r="G75" s="22">
        <v>9.2545417952223402E-2</v>
      </c>
      <c r="H75" s="22">
        <v>0.10062679450641797</v>
      </c>
      <c r="I75" s="22">
        <v>4.7668873723074094E-2</v>
      </c>
      <c r="J75" s="22">
        <v>3.2879628475367698E-2</v>
      </c>
      <c r="K75" s="22">
        <v>2.6491086357208801E-2</v>
      </c>
      <c r="L75" s="22">
        <v>4.5116894480627896E-2</v>
      </c>
      <c r="M75" s="22">
        <v>1.1538561242611533E-2</v>
      </c>
      <c r="N75" s="22">
        <v>2.1116061965195153E-3</v>
      </c>
      <c r="O75" s="22">
        <v>1.3460051255674527E-2</v>
      </c>
      <c r="P75" s="22">
        <v>4.1046399464141771E-2</v>
      </c>
      <c r="Q75" s="22">
        <v>4.3889381233197505E-3</v>
      </c>
      <c r="R75" s="22">
        <v>1.1054539810299047E-2</v>
      </c>
      <c r="S75" s="22">
        <v>8.8428947282007415E-3</v>
      </c>
      <c r="T75" s="22">
        <v>6.8815598047713188E-3</v>
      </c>
      <c r="U75" s="22">
        <v>1.4587726558599677E-2</v>
      </c>
      <c r="V75" s="22">
        <v>1.4413263852823594E-2</v>
      </c>
      <c r="W75" s="22">
        <v>1.2182370680506945E-3</v>
      </c>
      <c r="X75" s="22">
        <v>2.693333509322823E-2</v>
      </c>
      <c r="Y75" s="22">
        <v>1.2794693588462013E-3</v>
      </c>
      <c r="Z75" s="22">
        <v>1.4308440072935511E-3</v>
      </c>
    </row>
    <row r="76" spans="1:27" x14ac:dyDescent="0.25">
      <c r="A76" s="3" t="s">
        <v>329</v>
      </c>
      <c r="B76" s="22">
        <v>0.13376233079150585</v>
      </c>
      <c r="C76" s="22">
        <v>2.1395347069384642E-2</v>
      </c>
      <c r="D76" s="22">
        <v>2.2967681700253397E-2</v>
      </c>
      <c r="E76" s="22">
        <v>8.8549620060998258E-2</v>
      </c>
      <c r="F76" s="22">
        <v>0.14816059105128082</v>
      </c>
      <c r="G76" s="22">
        <v>8.9721192881844769E-2</v>
      </c>
      <c r="H76" s="22">
        <v>0.10108612404817799</v>
      </c>
      <c r="I76" s="22">
        <v>5.2650661403028737E-2</v>
      </c>
      <c r="J76" s="22">
        <v>3.1085539703560101E-2</v>
      </c>
      <c r="K76" s="22">
        <v>2.9185789643823047E-2</v>
      </c>
      <c r="L76" s="22">
        <v>4.5101862881615953E-2</v>
      </c>
      <c r="M76" s="22">
        <v>1.3018304041086526E-2</v>
      </c>
      <c r="N76" s="22">
        <v>1.9346419415857551E-3</v>
      </c>
      <c r="O76" s="22">
        <v>1.4846120416803268E-2</v>
      </c>
      <c r="P76" s="22">
        <v>3.4308850501198779E-2</v>
      </c>
      <c r="Q76" s="22">
        <v>6.2349774186611379E-3</v>
      </c>
      <c r="R76" s="22">
        <v>9.5361912730948344E-3</v>
      </c>
      <c r="S76" s="22">
        <v>7.9535116551557577E-3</v>
      </c>
      <c r="T76" s="22">
        <v>6.3293271252090914E-3</v>
      </c>
      <c r="U76" s="22">
        <v>1.2525692427000672E-2</v>
      </c>
      <c r="V76" s="22">
        <v>1.150703271528669E-2</v>
      </c>
      <c r="W76" s="22">
        <v>6.7297278591377599E-4</v>
      </c>
      <c r="X76" s="22">
        <v>2.3012241420672305E-2</v>
      </c>
      <c r="Y76" s="22">
        <v>1.5537462242524078E-3</v>
      </c>
      <c r="Z76" s="22">
        <v>1.7460524212139772E-3</v>
      </c>
    </row>
    <row r="77" spans="1:27" x14ac:dyDescent="0.25">
      <c r="A77" s="3" t="s">
        <v>328</v>
      </c>
      <c r="B77" s="22">
        <v>0.13914296122632</v>
      </c>
      <c r="C77" s="22">
        <v>2.6252414450810529E-2</v>
      </c>
      <c r="D77" s="22">
        <v>3.0122392193697275E-2</v>
      </c>
      <c r="E77" s="22">
        <v>9.1072884288790554E-2</v>
      </c>
      <c r="F77" s="22">
        <v>0.12868977539013371</v>
      </c>
      <c r="G77" s="22">
        <v>8.9912787331969959E-2</v>
      </c>
      <c r="H77" s="22">
        <v>0.10300216982367191</v>
      </c>
      <c r="I77" s="22">
        <v>4.6270056254069582E-2</v>
      </c>
      <c r="J77" s="22">
        <v>3.5628133027781755E-2</v>
      </c>
      <c r="K77" s="22">
        <v>2.6613780772873515E-2</v>
      </c>
      <c r="L77" s="22">
        <v>5.0986183050688805E-2</v>
      </c>
      <c r="M77" s="22">
        <v>1.1255749224279408E-2</v>
      </c>
      <c r="N77" s="22">
        <v>2.9024145522478402E-3</v>
      </c>
      <c r="O77" s="22">
        <v>1.3081252079898145E-2</v>
      </c>
      <c r="P77" s="22">
        <v>2.5209680804485463E-2</v>
      </c>
      <c r="Q77" s="22">
        <v>4.1233714191312564E-3</v>
      </c>
      <c r="R77" s="22">
        <v>3.1127237309670475E-2</v>
      </c>
      <c r="S77" s="22">
        <v>9.5151586914265212E-3</v>
      </c>
      <c r="T77" s="22">
        <v>5.2726170978117642E-3</v>
      </c>
      <c r="U77" s="22">
        <v>9.9130929161516251E-3</v>
      </c>
      <c r="V77" s="22">
        <v>1.3425358060886565E-2</v>
      </c>
      <c r="W77" s="22">
        <v>5.9098298618701377E-4</v>
      </c>
      <c r="X77" s="22">
        <v>2.2244200090205082E-2</v>
      </c>
      <c r="Y77" s="22">
        <v>1.2847269573759105E-3</v>
      </c>
      <c r="Z77" s="22">
        <v>2.753422646633591E-3</v>
      </c>
    </row>
    <row r="78" spans="1:27" x14ac:dyDescent="0.25">
      <c r="A78" s="3" t="s">
        <v>327</v>
      </c>
      <c r="B78" s="22">
        <v>0.13981656567298231</v>
      </c>
      <c r="C78" s="22">
        <v>3.3109288282302439E-2</v>
      </c>
      <c r="D78" s="22">
        <v>4.1038660367373796E-2</v>
      </c>
      <c r="E78" s="22">
        <v>0.10205561438473115</v>
      </c>
      <c r="F78" s="22">
        <v>0.12668038163012027</v>
      </c>
      <c r="G78" s="22">
        <v>8.8113179965845501E-2</v>
      </c>
      <c r="H78" s="22">
        <v>0.10858299866684096</v>
      </c>
      <c r="I78" s="22">
        <v>4.8812326094406319E-2</v>
      </c>
      <c r="J78" s="22">
        <v>3.6571791654367469E-2</v>
      </c>
      <c r="K78" s="22">
        <v>2.7430389710808186E-2</v>
      </c>
      <c r="L78" s="22">
        <v>4.9199260283743627E-2</v>
      </c>
      <c r="M78" s="22">
        <v>1.2108639369173365E-2</v>
      </c>
      <c r="N78" s="22">
        <v>2.7800992343129239E-3</v>
      </c>
      <c r="O78" s="22">
        <v>7.5698839512172772E-3</v>
      </c>
      <c r="P78" s="22">
        <v>2.3413700602220592E-2</v>
      </c>
      <c r="Q78" s="22">
        <v>3.7125794158451848E-3</v>
      </c>
      <c r="R78" s="22">
        <v>1.2359903590310419E-2</v>
      </c>
      <c r="S78" s="22">
        <v>9.5465343596439437E-3</v>
      </c>
      <c r="T78" s="22">
        <v>5.30241567193013E-3</v>
      </c>
      <c r="U78" s="22">
        <v>8.7213052588115385E-3</v>
      </c>
      <c r="V78" s="22">
        <v>1.124475079978495E-2</v>
      </c>
      <c r="W78" s="22">
        <v>5.2168971261409847E-4</v>
      </c>
      <c r="X78" s="22">
        <v>1.7250956256350584E-2</v>
      </c>
      <c r="Y78" s="22">
        <v>1.1581590064810646E-3</v>
      </c>
      <c r="Z78" s="22">
        <v>4.0032384394654372E-3</v>
      </c>
    </row>
    <row r="79" spans="1:27" x14ac:dyDescent="0.25">
      <c r="A79" s="3" t="s">
        <v>326</v>
      </c>
      <c r="B79" s="22">
        <v>0.15096748212420161</v>
      </c>
      <c r="C79" s="22">
        <v>4.076123041916685E-2</v>
      </c>
      <c r="D79" s="22">
        <v>5.5157178291977138E-2</v>
      </c>
      <c r="E79" s="22">
        <v>9.1996802070207898E-2</v>
      </c>
      <c r="F79" s="22">
        <v>0.12880583820100563</v>
      </c>
      <c r="G79" s="22">
        <v>9.092148792968674E-2</v>
      </c>
      <c r="H79" s="22">
        <v>9.0922210476151774E-2</v>
      </c>
      <c r="I79" s="22">
        <v>5.3966391745311357E-2</v>
      </c>
      <c r="J79" s="22">
        <v>3.4724576896444106E-2</v>
      </c>
      <c r="K79" s="22">
        <v>2.0764965888051518E-2</v>
      </c>
      <c r="L79" s="22">
        <v>4.2830655640691613E-2</v>
      </c>
      <c r="M79" s="22">
        <v>1.281593739672455E-2</v>
      </c>
      <c r="N79" s="22">
        <v>4.0247874995013415E-3</v>
      </c>
      <c r="O79" s="22">
        <v>9.6892798937708857E-3</v>
      </c>
      <c r="P79" s="22">
        <v>2.0989288810483609E-2</v>
      </c>
      <c r="Q79" s="22">
        <v>5.3939280272744597E-3</v>
      </c>
      <c r="R79" s="22">
        <v>1.2078800233618341E-2</v>
      </c>
      <c r="S79" s="22">
        <v>1.1815342665441408E-2</v>
      </c>
      <c r="T79" s="22">
        <v>4.6470764754407493E-3</v>
      </c>
      <c r="U79" s="22">
        <v>1.2148487049382465E-2</v>
      </c>
      <c r="V79" s="22">
        <v>9.420068256094245E-3</v>
      </c>
      <c r="W79" s="22">
        <v>4.2398995983930921E-4</v>
      </c>
      <c r="X79" s="22">
        <v>1.0440904228190844E-2</v>
      </c>
      <c r="Y79" s="22">
        <v>7.3859280750845566E-4</v>
      </c>
      <c r="Z79" s="22">
        <v>6.3248403774701948E-3</v>
      </c>
    </row>
    <row r="80" spans="1:27" x14ac:dyDescent="0.25">
      <c r="A80" s="3" t="s">
        <v>325</v>
      </c>
      <c r="B80" s="22">
        <v>0.19709872374411433</v>
      </c>
      <c r="C80" s="22">
        <v>3.7289281332819987E-2</v>
      </c>
      <c r="D80" s="22">
        <v>6.1332926627565773E-2</v>
      </c>
      <c r="E80" s="22">
        <v>8.3412916986348132E-2</v>
      </c>
      <c r="F80" s="22">
        <v>0.11930098583873099</v>
      </c>
      <c r="G80" s="22">
        <v>9.3093714609321698E-2</v>
      </c>
      <c r="H80" s="22">
        <v>8.1391927630940053E-2</v>
      </c>
      <c r="I80" s="22">
        <v>5.3930685044727082E-2</v>
      </c>
      <c r="J80" s="22">
        <v>4.5879019988740652E-2</v>
      </c>
      <c r="K80" s="22">
        <v>2.0678960200122963E-2</v>
      </c>
      <c r="L80" s="22">
        <v>4.4014963972161932E-2</v>
      </c>
      <c r="M80" s="22">
        <v>1.2623859140489569E-2</v>
      </c>
      <c r="N80" s="22">
        <v>4.2217249964067042E-3</v>
      </c>
      <c r="O80" s="22">
        <v>8.7934165138193448E-3</v>
      </c>
      <c r="P80" s="22">
        <v>1.7113372794549248E-2</v>
      </c>
      <c r="Q80" s="22">
        <v>2.0699926679139456E-3</v>
      </c>
      <c r="R80" s="22">
        <v>1.214377148450832E-2</v>
      </c>
      <c r="S80" s="22">
        <v>1.1650857465192288E-2</v>
      </c>
      <c r="T80" s="22">
        <v>5.1150159320033362E-3</v>
      </c>
      <c r="U80" s="22">
        <v>5.4300537775080863E-3</v>
      </c>
      <c r="V80" s="22">
        <v>6.1259427701171373E-3</v>
      </c>
      <c r="W80" s="22">
        <v>5.610796396444531E-4</v>
      </c>
      <c r="X80" s="22">
        <v>9.6330646519032052E-3</v>
      </c>
      <c r="Y80" s="22">
        <v>4.9952791256582926E-4</v>
      </c>
      <c r="Z80" s="22">
        <v>6.2972941098755272E-3</v>
      </c>
    </row>
    <row r="81" spans="1:26" x14ac:dyDescent="0.25">
      <c r="A81" s="3" t="s">
        <v>324</v>
      </c>
      <c r="B81" s="22">
        <v>0.19352202483309033</v>
      </c>
      <c r="C81" s="22">
        <v>4.1455540531857682E-2</v>
      </c>
      <c r="D81" s="22">
        <v>6.7552102912625075E-2</v>
      </c>
      <c r="E81" s="22">
        <v>9.0918499696433744E-2</v>
      </c>
      <c r="F81" s="22">
        <v>0.11191093201988792</v>
      </c>
      <c r="G81" s="22">
        <v>8.8890313884791905E-2</v>
      </c>
      <c r="H81" s="22">
        <v>7.3397858176985312E-2</v>
      </c>
      <c r="I81" s="22">
        <v>5.5552625209813897E-2</v>
      </c>
      <c r="J81" s="22">
        <v>3.9132540823784485E-2</v>
      </c>
      <c r="K81" s="22">
        <v>2.1046157722560285E-2</v>
      </c>
      <c r="L81" s="22">
        <v>4.3070789334301723E-2</v>
      </c>
      <c r="M81" s="22">
        <v>1.3291310339867477E-2</v>
      </c>
      <c r="N81" s="22">
        <v>7.9597050198992846E-3</v>
      </c>
      <c r="O81" s="22">
        <v>9.7895232590084705E-3</v>
      </c>
      <c r="P81" s="22">
        <v>1.4686978017674482E-2</v>
      </c>
      <c r="Q81" s="22">
        <v>3.8216950420474362E-3</v>
      </c>
      <c r="R81" s="22">
        <v>1.3696175538939119E-2</v>
      </c>
      <c r="S81" s="22">
        <v>1.049698939164684E-2</v>
      </c>
      <c r="T81" s="22">
        <v>6.7289987130517061E-3</v>
      </c>
      <c r="U81" s="22">
        <v>7.0035708819655386E-3</v>
      </c>
      <c r="V81" s="22">
        <v>6.0522431647367127E-3</v>
      </c>
      <c r="W81" s="22">
        <v>8.8656855222673061E-4</v>
      </c>
      <c r="X81" s="22">
        <v>1.7364059011303789E-2</v>
      </c>
      <c r="Y81" s="22">
        <v>7.1755216316393992E-4</v>
      </c>
      <c r="Z81" s="22">
        <v>5.9866207462641683E-3</v>
      </c>
    </row>
    <row r="82" spans="1:26" x14ac:dyDescent="0.25">
      <c r="A82" s="3" t="s">
        <v>323</v>
      </c>
      <c r="B82" s="22">
        <v>0.20099833632592132</v>
      </c>
      <c r="C82" s="22">
        <v>3.484221331967962E-2</v>
      </c>
      <c r="D82" s="22">
        <v>7.7263582882245108E-2</v>
      </c>
      <c r="E82" s="22">
        <v>9.4755590572339551E-2</v>
      </c>
      <c r="F82" s="22">
        <v>0.11670743917796544</v>
      </c>
      <c r="G82" s="22">
        <v>9.6201560579156437E-2</v>
      </c>
      <c r="H82" s="22">
        <v>7.5993309013088206E-2</v>
      </c>
      <c r="I82" s="22">
        <v>5.5681468992958762E-2</v>
      </c>
      <c r="J82" s="22">
        <v>3.3359317274164246E-2</v>
      </c>
      <c r="K82" s="22">
        <v>2.337896878026852E-2</v>
      </c>
      <c r="L82" s="22">
        <v>4.490983841482081E-2</v>
      </c>
      <c r="M82" s="22">
        <v>1.3171771607207438E-2</v>
      </c>
      <c r="N82" s="22">
        <v>8.4739772396684732E-3</v>
      </c>
      <c r="O82" s="22">
        <v>1.0162373970278492E-2</v>
      </c>
      <c r="P82" s="22">
        <v>1.5450793648930402E-2</v>
      </c>
      <c r="Q82" s="22">
        <v>3.3978364269185621E-3</v>
      </c>
      <c r="R82" s="22">
        <v>1.3153795200234485E-2</v>
      </c>
      <c r="S82" s="22">
        <v>9.5964003766391259E-3</v>
      </c>
      <c r="T82" s="22">
        <v>5.055628780664307E-3</v>
      </c>
      <c r="U82" s="22">
        <v>5.6344853192537517E-3</v>
      </c>
      <c r="V82" s="22">
        <v>4.9031619865652068E-3</v>
      </c>
      <c r="W82" s="22">
        <v>2.7945194789184922E-3</v>
      </c>
      <c r="X82" s="22">
        <v>1.1935853963892655E-2</v>
      </c>
      <c r="Y82" s="22">
        <v>6.2325188278286765E-4</v>
      </c>
      <c r="Z82" s="22">
        <v>2.3913207959047338E-3</v>
      </c>
    </row>
    <row r="83" spans="1:26" x14ac:dyDescent="0.25">
      <c r="A83" s="3" t="s">
        <v>322</v>
      </c>
      <c r="B83" s="22">
        <v>0.20674446161647886</v>
      </c>
      <c r="C83" s="22">
        <v>3.82800767190958E-2</v>
      </c>
      <c r="D83" s="22">
        <v>7.1078744653246248E-2</v>
      </c>
      <c r="E83" s="22">
        <v>8.4992974610298519E-2</v>
      </c>
      <c r="F83" s="22">
        <v>0.10287940439486976</v>
      </c>
      <c r="G83" s="22">
        <v>0.12752430997662773</v>
      </c>
      <c r="H83" s="22">
        <v>6.7235256618460484E-2</v>
      </c>
      <c r="I83" s="22">
        <v>5.4004481057756487E-2</v>
      </c>
      <c r="J83" s="22">
        <v>3.6639089065317591E-2</v>
      </c>
      <c r="K83" s="22">
        <v>2.3606714544739862E-2</v>
      </c>
      <c r="L83" s="22">
        <v>4.2565419924245222E-2</v>
      </c>
      <c r="M83" s="22">
        <v>1.2281279330503414E-2</v>
      </c>
      <c r="N83" s="22">
        <v>9.4722848418791281E-3</v>
      </c>
      <c r="O83" s="22">
        <v>1.4490715025301191E-2</v>
      </c>
      <c r="P83" s="22">
        <v>1.8703900392526968E-2</v>
      </c>
      <c r="Q83" s="22">
        <v>3.5057079269594968E-3</v>
      </c>
      <c r="R83" s="22">
        <v>1.1055918657550866E-2</v>
      </c>
      <c r="S83" s="22">
        <v>8.8762986436779785E-3</v>
      </c>
      <c r="T83" s="22">
        <v>4.9233008850528594E-3</v>
      </c>
      <c r="U83" s="22">
        <v>5.3930369105988848E-3</v>
      </c>
      <c r="V83" s="22">
        <v>1.0163715345611531E-2</v>
      </c>
      <c r="W83" s="22">
        <v>5.3501884886794889E-3</v>
      </c>
      <c r="X83" s="22">
        <v>4.9220131655659275E-3</v>
      </c>
      <c r="Y83" s="22">
        <v>5.3998128588378868E-4</v>
      </c>
      <c r="Z83" s="22">
        <v>2.8048228160256947E-3</v>
      </c>
    </row>
    <row r="84" spans="1:26" x14ac:dyDescent="0.25">
      <c r="A84" s="3" t="s">
        <v>321</v>
      </c>
      <c r="B84" s="22">
        <v>0.23366584187925532</v>
      </c>
      <c r="C84" s="22">
        <v>4.6610639163823429E-2</v>
      </c>
      <c r="D84" s="22">
        <v>8.075177712561904E-2</v>
      </c>
      <c r="E84" s="22">
        <v>8.2990799988473529E-2</v>
      </c>
      <c r="F84" s="22">
        <v>9.4417707529907635E-2</v>
      </c>
      <c r="G84" s="22">
        <v>8.1329223025459502E-2</v>
      </c>
      <c r="H84" s="22">
        <v>7.2159918467171416E-2</v>
      </c>
      <c r="I84" s="22">
        <v>4.6372170060679313E-2</v>
      </c>
      <c r="J84" s="22">
        <v>4.768663951178502E-2</v>
      </c>
      <c r="K84" s="22">
        <v>2.4459861963041198E-2</v>
      </c>
      <c r="L84" s="22">
        <v>3.7798330178990522E-2</v>
      </c>
      <c r="M84" s="22">
        <v>1.3730481404143017E-2</v>
      </c>
      <c r="N84" s="22">
        <v>9.9496836361513269E-3</v>
      </c>
      <c r="O84" s="22">
        <v>1.9924484393695464E-2</v>
      </c>
      <c r="P84" s="22">
        <v>1.1536977519650498E-2</v>
      </c>
      <c r="Q84" s="22">
        <v>3.3907428537535995E-3</v>
      </c>
      <c r="R84" s="22">
        <v>1.1234247066939691E-2</v>
      </c>
      <c r="S84" s="22">
        <v>8.6724581543252011E-3</v>
      </c>
      <c r="T84" s="22">
        <v>4.2523654371767177E-3</v>
      </c>
      <c r="U84" s="22">
        <v>6.286149926486624E-3</v>
      </c>
      <c r="V84" s="22">
        <v>1.2986836485551814E-2</v>
      </c>
      <c r="W84" s="22">
        <v>6.7644582870156345E-3</v>
      </c>
      <c r="X84" s="22">
        <v>1.9398073153228121E-3</v>
      </c>
      <c r="Y84" s="22">
        <v>3.0839542156284463E-4</v>
      </c>
      <c r="Z84" s="22">
        <v>2.9805912460189755E-3</v>
      </c>
    </row>
    <row r="85" spans="1:26" x14ac:dyDescent="0.25">
      <c r="A85" s="3" t="s">
        <v>320</v>
      </c>
      <c r="B85" s="22">
        <v>0.23788083019876413</v>
      </c>
      <c r="C85" s="22">
        <v>5.0471108315575844E-2</v>
      </c>
      <c r="D85" s="22">
        <v>8.73085399779744E-2</v>
      </c>
      <c r="E85" s="22">
        <v>8.5688207643403611E-2</v>
      </c>
      <c r="F85" s="22">
        <v>8.6436376838619877E-2</v>
      </c>
      <c r="G85" s="22">
        <v>8.0372413604913318E-2</v>
      </c>
      <c r="H85" s="22">
        <v>6.8765451190063914E-2</v>
      </c>
      <c r="I85" s="22">
        <v>4.5672404530781134E-2</v>
      </c>
      <c r="J85" s="22">
        <v>4.6464928990485758E-2</v>
      </c>
      <c r="K85" s="22">
        <v>2.3239100319581214E-2</v>
      </c>
      <c r="L85" s="22">
        <v>3.1945141191407053E-2</v>
      </c>
      <c r="M85" s="22">
        <v>1.3509400742024072E-2</v>
      </c>
      <c r="N85" s="22">
        <v>7.4620868391022457E-3</v>
      </c>
      <c r="O85" s="22">
        <v>2.212560283474423E-2</v>
      </c>
      <c r="P85" s="22">
        <v>1.1230535303671367E-2</v>
      </c>
      <c r="Q85" s="22">
        <v>3.4115109860582008E-3</v>
      </c>
      <c r="R85" s="22">
        <v>1.2274977901233988E-2</v>
      </c>
      <c r="S85" s="22">
        <v>1.0172661925641119E-2</v>
      </c>
      <c r="T85" s="22">
        <v>5.0572856857958705E-3</v>
      </c>
      <c r="U85" s="22">
        <v>6.5746336753958832E-3</v>
      </c>
      <c r="V85" s="22">
        <v>1.4003716810293918E-2</v>
      </c>
      <c r="W85" s="22">
        <v>5.768359216468886E-3</v>
      </c>
      <c r="X85" s="22">
        <v>1.435590354577536E-3</v>
      </c>
      <c r="Y85" s="22">
        <v>4.9508555548953288E-4</v>
      </c>
      <c r="Z85" s="22">
        <v>3.3107568740929371E-3</v>
      </c>
    </row>
    <row r="86" spans="1:26" x14ac:dyDescent="0.25">
      <c r="A86" s="3" t="s">
        <v>319</v>
      </c>
      <c r="B86" s="22">
        <v>0.22944070755791196</v>
      </c>
      <c r="C86" s="22">
        <v>6.8124712965377421E-2</v>
      </c>
      <c r="D86" s="22">
        <v>9.4848953993538362E-2</v>
      </c>
      <c r="E86" s="22">
        <v>8.1974908557054527E-2</v>
      </c>
      <c r="F86" s="22">
        <v>8.3451920528903975E-2</v>
      </c>
      <c r="G86" s="22">
        <v>7.522505053069059E-2</v>
      </c>
      <c r="H86" s="22">
        <v>6.7042721406884803E-2</v>
      </c>
      <c r="I86" s="22">
        <v>4.2211553830413868E-2</v>
      </c>
      <c r="J86" s="22">
        <v>4.4668718676340563E-2</v>
      </c>
      <c r="K86" s="22">
        <v>2.8078626622473856E-2</v>
      </c>
      <c r="L86" s="22">
        <v>2.9260155669072044E-2</v>
      </c>
      <c r="M86" s="22">
        <v>1.514448668617098E-2</v>
      </c>
      <c r="N86" s="22">
        <v>1.0022335625897277E-2</v>
      </c>
      <c r="O86" s="22">
        <v>2.3967373473965745E-2</v>
      </c>
      <c r="P86" s="22">
        <v>1.2269075652541329E-2</v>
      </c>
      <c r="Q86" s="22">
        <v>2.7164143253434058E-3</v>
      </c>
      <c r="R86" s="22">
        <v>1.129628238669652E-2</v>
      </c>
      <c r="S86" s="22">
        <v>9.0988612828667107E-3</v>
      </c>
      <c r="T86" s="22">
        <v>4.6276262151556018E-3</v>
      </c>
      <c r="U86" s="22">
        <v>9.1940213549088681E-3</v>
      </c>
      <c r="V86" s="22">
        <v>1.1328934054542271E-2</v>
      </c>
      <c r="W86" s="22">
        <v>6.8162434298369426E-3</v>
      </c>
      <c r="X86" s="22">
        <v>1.4727309115130692E-3</v>
      </c>
      <c r="Y86" s="22">
        <v>5.8086388442896608E-4</v>
      </c>
      <c r="Z86" s="22">
        <v>3.5525148599870392E-3</v>
      </c>
    </row>
    <row r="87" spans="1:26" x14ac:dyDescent="0.25">
      <c r="A87" s="3" t="s">
        <v>318</v>
      </c>
      <c r="B87" s="22">
        <v>0.22027970928662571</v>
      </c>
      <c r="C87" s="22">
        <v>8.1875310767976758E-2</v>
      </c>
      <c r="D87" s="22">
        <v>0.1024863384366613</v>
      </c>
      <c r="E87" s="22">
        <v>8.689666932106821E-2</v>
      </c>
      <c r="F87" s="22">
        <v>8.7148170950166415E-2</v>
      </c>
      <c r="G87" s="22">
        <v>6.5847847948213717E-2</v>
      </c>
      <c r="H87" s="22">
        <v>7.3478054647884691E-2</v>
      </c>
      <c r="I87" s="22">
        <v>3.6867287630987074E-2</v>
      </c>
      <c r="J87" s="22">
        <v>4.0851102005388301E-2</v>
      </c>
      <c r="K87" s="22">
        <v>2.8287046892455297E-2</v>
      </c>
      <c r="L87" s="22">
        <v>2.5739663801491213E-2</v>
      </c>
      <c r="M87" s="22">
        <v>1.6695406939495904E-2</v>
      </c>
      <c r="N87" s="22">
        <v>1.3059787545423555E-2</v>
      </c>
      <c r="O87" s="22">
        <v>2.570843796211968E-2</v>
      </c>
      <c r="P87" s="22">
        <v>1.2183049820036405E-2</v>
      </c>
      <c r="Q87" s="22">
        <v>2.1677732187774614E-3</v>
      </c>
      <c r="R87" s="22">
        <v>7.7215490435745401E-3</v>
      </c>
      <c r="S87" s="22">
        <v>7.9542588380546175E-3</v>
      </c>
      <c r="T87" s="22">
        <v>4.5941887766792712E-3</v>
      </c>
      <c r="U87" s="22">
        <v>8.5655633750670937E-3</v>
      </c>
      <c r="V87" s="22">
        <v>7.5255061624262378E-3</v>
      </c>
      <c r="W87" s="22">
        <v>6.1184459578217613E-3</v>
      </c>
      <c r="X87" s="22">
        <v>1.6537337375076234E-3</v>
      </c>
      <c r="Y87" s="22">
        <v>8.0280237603504655E-4</v>
      </c>
      <c r="Z87" s="22">
        <v>4.7132271349261869E-3</v>
      </c>
    </row>
    <row r="88" spans="1:26" x14ac:dyDescent="0.25">
      <c r="A88" s="3" t="s">
        <v>317</v>
      </c>
      <c r="B88" s="22">
        <v>0.20939145363868342</v>
      </c>
      <c r="C88" s="22">
        <v>9.2940798920205916E-2</v>
      </c>
      <c r="D88" s="22">
        <v>0.10553104134435051</v>
      </c>
      <c r="E88" s="22">
        <v>8.7678191431540972E-2</v>
      </c>
      <c r="F88" s="22">
        <v>7.6797252227629675E-2</v>
      </c>
      <c r="G88" s="22">
        <v>6.4061265226172989E-2</v>
      </c>
      <c r="H88" s="22">
        <v>7.7341058612512545E-2</v>
      </c>
      <c r="I88" s="22">
        <v>3.7558601558300889E-2</v>
      </c>
      <c r="J88" s="22">
        <v>3.9618202227971744E-2</v>
      </c>
      <c r="K88" s="22">
        <v>2.6902004975206107E-2</v>
      </c>
      <c r="L88" s="22">
        <v>2.2358733097240211E-2</v>
      </c>
      <c r="M88" s="22">
        <v>1.8770475377455145E-2</v>
      </c>
      <c r="N88" s="22">
        <v>1.7025167559501123E-2</v>
      </c>
      <c r="O88" s="22">
        <v>2.9494006401692328E-2</v>
      </c>
      <c r="P88" s="22">
        <v>1.34943620774883E-2</v>
      </c>
      <c r="Q88" s="22">
        <v>2.5616100329889486E-3</v>
      </c>
      <c r="R88" s="22">
        <v>8.1147916805691337E-3</v>
      </c>
      <c r="S88" s="22">
        <v>7.6840314773518915E-3</v>
      </c>
      <c r="T88" s="22">
        <v>5.0830291651230161E-3</v>
      </c>
      <c r="U88" s="22">
        <v>6.7260702595047855E-3</v>
      </c>
      <c r="V88" s="22">
        <v>6.88842187709087E-3</v>
      </c>
      <c r="W88" s="22">
        <v>4.7055474656491703E-3</v>
      </c>
      <c r="X88" s="22">
        <v>1.36619143162183E-3</v>
      </c>
      <c r="Y88" s="22">
        <v>6.3612760610494055E-4</v>
      </c>
      <c r="Z88" s="22">
        <v>7.0828662000803526E-3</v>
      </c>
    </row>
    <row r="89" spans="1:26" x14ac:dyDescent="0.25">
      <c r="A89" s="3" t="s">
        <v>316</v>
      </c>
      <c r="B89" s="22">
        <v>0.21044469931107537</v>
      </c>
      <c r="C89" s="22">
        <v>9.6007553748093985E-2</v>
      </c>
      <c r="D89" s="22">
        <v>9.8994087533807243E-2</v>
      </c>
      <c r="E89" s="22">
        <v>9.0269353634378977E-2</v>
      </c>
      <c r="F89" s="22">
        <v>7.343405785803668E-2</v>
      </c>
      <c r="G89" s="22">
        <v>6.3807250887584765E-2</v>
      </c>
      <c r="H89" s="22">
        <v>7.3378776688528116E-2</v>
      </c>
      <c r="I89" s="22">
        <v>3.8436677231673273E-2</v>
      </c>
      <c r="J89" s="22">
        <v>3.9343182368834738E-2</v>
      </c>
      <c r="K89" s="22">
        <v>2.3479616456114863E-2</v>
      </c>
      <c r="L89" s="22">
        <v>1.7018185205990684E-2</v>
      </c>
      <c r="M89" s="22">
        <v>2.8362086787966031E-2</v>
      </c>
      <c r="N89" s="22">
        <v>1.9834666977953243E-2</v>
      </c>
      <c r="O89" s="22">
        <v>3.4915367595085525E-2</v>
      </c>
      <c r="P89" s="22">
        <v>1.5782516008110245E-2</v>
      </c>
      <c r="Q89" s="22">
        <v>2.938865347930347E-3</v>
      </c>
      <c r="R89" s="22">
        <v>9.3683151862707214E-3</v>
      </c>
      <c r="S89" s="22">
        <v>7.9445607560142111E-3</v>
      </c>
      <c r="T89" s="22">
        <v>4.3600814544548774E-3</v>
      </c>
      <c r="U89" s="22">
        <v>4.7719784975364101E-3</v>
      </c>
      <c r="V89" s="22">
        <v>5.1493015172535579E-3</v>
      </c>
      <c r="W89" s="22">
        <v>4.9646486978144845E-3</v>
      </c>
      <c r="X89" s="22">
        <v>1.0149259248024183E-3</v>
      </c>
      <c r="Y89" s="22">
        <v>6.8076367530252627E-4</v>
      </c>
      <c r="Z89" s="22">
        <v>7.16645811871217E-3</v>
      </c>
    </row>
    <row r="90" spans="1:26" x14ac:dyDescent="0.25">
      <c r="A90" s="3" t="s">
        <v>315</v>
      </c>
      <c r="B90" s="22">
        <v>0.21092670298610092</v>
      </c>
      <c r="C90" s="22">
        <v>0.11146510125763601</v>
      </c>
      <c r="D90" s="22">
        <v>0.10380273247180043</v>
      </c>
      <c r="E90" s="22">
        <v>8.1283992222944745E-2</v>
      </c>
      <c r="F90" s="22">
        <v>7.1292611171741738E-2</v>
      </c>
      <c r="G90" s="22">
        <v>6.50189157532194E-2</v>
      </c>
      <c r="H90" s="22">
        <v>6.863510156389746E-2</v>
      </c>
      <c r="I90" s="22">
        <v>3.736916005141204E-2</v>
      </c>
      <c r="J90" s="22">
        <v>4.3273859910253384E-2</v>
      </c>
      <c r="K90" s="22">
        <v>2.2837542315015523E-2</v>
      </c>
      <c r="L90" s="22">
        <v>1.4585166546632724E-2</v>
      </c>
      <c r="M90" s="22">
        <v>3.185133798508389E-2</v>
      </c>
      <c r="N90" s="22">
        <v>2.3533506221527077E-2</v>
      </c>
      <c r="O90" s="22">
        <v>2.6547218193336584E-2</v>
      </c>
      <c r="P90" s="22">
        <v>1.4907597664130513E-2</v>
      </c>
      <c r="Q90" s="22">
        <v>3.9908323837072749E-3</v>
      </c>
      <c r="R90" s="22">
        <v>8.6917227531023832E-3</v>
      </c>
      <c r="S90" s="22">
        <v>6.876179832576928E-3</v>
      </c>
      <c r="T90" s="22">
        <v>4.7982840364748109E-3</v>
      </c>
      <c r="U90" s="22">
        <v>4.3822848932319122E-3</v>
      </c>
      <c r="V90" s="22">
        <v>2.5027789768724364E-3</v>
      </c>
      <c r="W90" s="22">
        <v>5.4192052705210837E-3</v>
      </c>
      <c r="X90" s="22">
        <v>6.797260473167579E-4</v>
      </c>
      <c r="Y90" s="22">
        <v>8.30022014702343E-4</v>
      </c>
      <c r="Z90" s="22">
        <v>6.1259221075315564E-3</v>
      </c>
    </row>
    <row r="91" spans="1:26" x14ac:dyDescent="0.25">
      <c r="A91" s="3" t="s">
        <v>314</v>
      </c>
      <c r="B91" s="22">
        <v>0.19086905269221024</v>
      </c>
      <c r="C91" s="22">
        <v>0.12007543854644367</v>
      </c>
      <c r="D91" s="22">
        <v>0.10502743756536372</v>
      </c>
      <c r="E91" s="22">
        <v>9.253676988036566E-2</v>
      </c>
      <c r="F91" s="22">
        <v>6.7439577593984265E-2</v>
      </c>
      <c r="G91" s="22">
        <v>6.6602830365961485E-2</v>
      </c>
      <c r="H91" s="22">
        <v>6.7734093927997716E-2</v>
      </c>
      <c r="I91" s="22">
        <v>3.6710816159360955E-2</v>
      </c>
      <c r="J91" s="22">
        <v>4.4000660161435841E-2</v>
      </c>
      <c r="K91" s="22">
        <v>2.754156648105123E-2</v>
      </c>
      <c r="L91" s="22">
        <v>1.480913749719451E-2</v>
      </c>
      <c r="M91" s="22">
        <v>3.1178239022273298E-2</v>
      </c>
      <c r="N91" s="22">
        <v>3.0267445436941834E-2</v>
      </c>
      <c r="O91" s="22">
        <v>2.0421116685501822E-2</v>
      </c>
      <c r="P91" s="22">
        <v>1.5079907141166747E-2</v>
      </c>
      <c r="Q91" s="22">
        <v>4.9541348870282102E-3</v>
      </c>
      <c r="R91" s="22">
        <v>8.0485669294730472E-3</v>
      </c>
      <c r="S91" s="22">
        <v>5.6341274691969088E-3</v>
      </c>
      <c r="T91" s="22">
        <v>4.5571558307315281E-3</v>
      </c>
      <c r="U91" s="22">
        <v>4.479797209576062E-3</v>
      </c>
      <c r="V91" s="22">
        <v>2.1043900821800733E-3</v>
      </c>
      <c r="W91" s="22">
        <v>6.0958127168442124E-3</v>
      </c>
      <c r="X91" s="22">
        <v>5.9331306736723466E-4</v>
      </c>
      <c r="Y91" s="22">
        <v>1.3794243984699046E-3</v>
      </c>
      <c r="Z91" s="22">
        <v>5.3557869454000442E-3</v>
      </c>
    </row>
    <row r="92" spans="1:26" x14ac:dyDescent="0.25">
      <c r="A92" s="3" t="s">
        <v>313</v>
      </c>
      <c r="B92" s="22">
        <v>0.1866579852606767</v>
      </c>
      <c r="C92" s="22">
        <v>0.12604644484291821</v>
      </c>
      <c r="D92" s="22">
        <v>0.12187055060826939</v>
      </c>
      <c r="E92" s="22">
        <v>9.6743243161832984E-2</v>
      </c>
      <c r="F92" s="22">
        <v>6.5003675225014282E-2</v>
      </c>
      <c r="G92" s="22">
        <v>6.2732866115098165E-2</v>
      </c>
      <c r="H92" s="22">
        <v>4.4287734560938603E-2</v>
      </c>
      <c r="I92" s="22">
        <v>3.8960622069991908E-2</v>
      </c>
      <c r="J92" s="22">
        <v>4.4837858509816267E-2</v>
      </c>
      <c r="K92" s="22">
        <v>2.4550135409724078E-2</v>
      </c>
      <c r="L92" s="22">
        <v>1.7618239286593833E-2</v>
      </c>
      <c r="M92" s="22">
        <v>3.3906160559917291E-2</v>
      </c>
      <c r="N92" s="22">
        <v>3.4590566757735225E-2</v>
      </c>
      <c r="O92" s="22">
        <v>1.9202328449146336E-2</v>
      </c>
      <c r="P92" s="22">
        <v>1.5339154019119351E-2</v>
      </c>
      <c r="Q92" s="22">
        <v>9.3476917511992833E-3</v>
      </c>
      <c r="R92" s="22">
        <v>7.7671646000040447E-3</v>
      </c>
      <c r="S92" s="22">
        <v>6.1777801819932129E-3</v>
      </c>
      <c r="T92" s="22">
        <v>5.323867843497994E-3</v>
      </c>
      <c r="U92" s="22">
        <v>4.695558011005966E-3</v>
      </c>
      <c r="V92" s="22">
        <v>1.688396462786792E-3</v>
      </c>
      <c r="W92" s="22">
        <v>6.8707285168248412E-3</v>
      </c>
      <c r="X92" s="22">
        <v>6.3971325632743799E-4</v>
      </c>
      <c r="Y92" s="22">
        <v>9.5452533202908588E-4</v>
      </c>
      <c r="Z92" s="22">
        <v>2.9482846861989616E-3</v>
      </c>
    </row>
    <row r="93" spans="1:26" x14ac:dyDescent="0.25">
      <c r="A93" s="3" t="s">
        <v>312</v>
      </c>
      <c r="B93" s="22">
        <v>0.17250282266135109</v>
      </c>
      <c r="C93" s="22">
        <v>0.13498357800843294</v>
      </c>
      <c r="D93" s="22">
        <v>0.13215735366874132</v>
      </c>
      <c r="E93" s="22">
        <v>9.7548202686643895E-2</v>
      </c>
      <c r="F93" s="22">
        <v>6.4598749907143371E-2</v>
      </c>
      <c r="G93" s="22">
        <v>6.1732730096296852E-2</v>
      </c>
      <c r="H93" s="22">
        <v>3.1409539145007367E-2</v>
      </c>
      <c r="I93" s="22">
        <v>3.9280649995235374E-2</v>
      </c>
      <c r="J93" s="22">
        <v>4.120756237559875E-2</v>
      </c>
      <c r="K93" s="22">
        <v>2.8574406659579495E-2</v>
      </c>
      <c r="L93" s="22">
        <v>1.9016998050915373E-2</v>
      </c>
      <c r="M93" s="22">
        <v>3.2421177792223671E-2</v>
      </c>
      <c r="N93" s="22">
        <v>3.7265077001861886E-2</v>
      </c>
      <c r="O93" s="22">
        <v>2.0457642898402323E-2</v>
      </c>
      <c r="P93" s="22">
        <v>1.4256123845362217E-2</v>
      </c>
      <c r="Q93" s="22">
        <v>1.7036663296781798E-2</v>
      </c>
      <c r="R93" s="22">
        <v>7.6235799697247407E-3</v>
      </c>
      <c r="S93" s="22">
        <v>5.904613831294276E-3</v>
      </c>
      <c r="T93" s="22">
        <v>5.5187102891726169E-3</v>
      </c>
      <c r="U93" s="22">
        <v>4.2165083417457566E-3</v>
      </c>
      <c r="V93" s="22">
        <v>1.6118056696809717E-3</v>
      </c>
      <c r="W93" s="22">
        <v>6.7521040676841882E-3</v>
      </c>
      <c r="X93" s="22">
        <v>4.8733306997099341E-4</v>
      </c>
      <c r="Y93" s="22">
        <v>2.1221873259924689E-3</v>
      </c>
      <c r="Z93" s="22">
        <v>1.8720251422645984E-3</v>
      </c>
    </row>
    <row r="94" spans="1:26" x14ac:dyDescent="0.25">
      <c r="A94" s="3" t="s">
        <v>311</v>
      </c>
      <c r="B94" s="22">
        <v>0.16334224633498767</v>
      </c>
      <c r="C94" s="22">
        <v>0.13867721391665158</v>
      </c>
      <c r="D94" s="22">
        <v>0.12712500792213222</v>
      </c>
      <c r="E94" s="22">
        <v>9.0728246118692568E-2</v>
      </c>
      <c r="F94" s="22">
        <v>6.7729001156505736E-2</v>
      </c>
      <c r="G94" s="22">
        <v>6.8215605757257713E-2</v>
      </c>
      <c r="H94" s="22">
        <v>2.8601507092090302E-2</v>
      </c>
      <c r="I94" s="22">
        <v>4.0027939433740653E-2</v>
      </c>
      <c r="J94" s="22">
        <v>3.855469854458609E-2</v>
      </c>
      <c r="K94" s="22">
        <v>2.9717384471510039E-2</v>
      </c>
      <c r="L94" s="22">
        <v>2.0125503850763417E-2</v>
      </c>
      <c r="M94" s="22">
        <v>3.1433834313692795E-2</v>
      </c>
      <c r="N94" s="22">
        <v>3.7024442928858745E-2</v>
      </c>
      <c r="O94" s="22">
        <v>1.8544393774689187E-2</v>
      </c>
      <c r="P94" s="22">
        <v>1.5968381901919234E-2</v>
      </c>
      <c r="Q94" s="22">
        <v>2.9148399148334964E-2</v>
      </c>
      <c r="R94" s="22">
        <v>7.2332563040387902E-3</v>
      </c>
      <c r="S94" s="22">
        <v>4.3555156663506707E-3</v>
      </c>
      <c r="T94" s="22">
        <v>5.0429631379577417E-3</v>
      </c>
      <c r="U94" s="22">
        <v>3.9316379032974325E-3</v>
      </c>
      <c r="V94" s="22">
        <v>1.6185804864649591E-3</v>
      </c>
      <c r="W94" s="22">
        <v>7.440239843940607E-3</v>
      </c>
      <c r="X94" s="22">
        <v>3.1604200661567193E-4</v>
      </c>
      <c r="Y94" s="22">
        <v>3.2043769232735445E-3</v>
      </c>
      <c r="Z94" s="22">
        <v>1.8758935348248207E-3</v>
      </c>
    </row>
    <row r="95" spans="1:26" x14ac:dyDescent="0.25">
      <c r="A95" s="3" t="s">
        <v>310</v>
      </c>
      <c r="B95" s="22">
        <v>0.17668325814791461</v>
      </c>
      <c r="C95" s="22">
        <v>0.13603674038153002</v>
      </c>
      <c r="D95" s="22">
        <v>0.12321526954494297</v>
      </c>
      <c r="E95" s="22">
        <v>7.9021882954555173E-2</v>
      </c>
      <c r="F95" s="22">
        <v>6.5010289653328335E-2</v>
      </c>
      <c r="G95" s="22">
        <v>6.7496616935089987E-2</v>
      </c>
      <c r="H95" s="22">
        <v>3.9553964129100658E-2</v>
      </c>
      <c r="I95" s="22">
        <v>4.0152276531022837E-2</v>
      </c>
      <c r="J95" s="22">
        <v>3.1013094219102959E-2</v>
      </c>
      <c r="K95" s="22">
        <v>2.7425446340979164E-2</v>
      </c>
      <c r="L95" s="22">
        <v>2.1194489999770451E-2</v>
      </c>
      <c r="M95" s="22">
        <v>2.9795399490057616E-2</v>
      </c>
      <c r="N95" s="22">
        <v>3.0256184718659752E-2</v>
      </c>
      <c r="O95" s="22">
        <v>1.5287942807479858E-2</v>
      </c>
      <c r="P95" s="22">
        <v>1.5176292499393439E-2</v>
      </c>
      <c r="Q95" s="22">
        <v>3.3886374334000324E-2</v>
      </c>
      <c r="R95" s="22">
        <v>6.4890035567522937E-3</v>
      </c>
      <c r="S95" s="22">
        <v>4.9385261068204053E-3</v>
      </c>
      <c r="T95" s="22">
        <v>1.7265419028891379E-2</v>
      </c>
      <c r="U95" s="22">
        <v>3.6627950027682088E-3</v>
      </c>
      <c r="V95" s="22">
        <v>2.4645520756957887E-3</v>
      </c>
      <c r="W95" s="22">
        <v>5.4794472029499504E-3</v>
      </c>
      <c r="X95" s="22">
        <v>3.5349702102585882E-4</v>
      </c>
      <c r="Y95" s="22">
        <v>5.4374897393475357E-3</v>
      </c>
      <c r="Z95" s="22">
        <v>2.7418175784162794E-3</v>
      </c>
    </row>
    <row r="96" spans="1:26" x14ac:dyDescent="0.25">
      <c r="A96" s="3" t="s">
        <v>309</v>
      </c>
      <c r="B96" s="22">
        <v>0.15345754481189633</v>
      </c>
      <c r="C96" s="22">
        <v>0.14334326052291277</v>
      </c>
      <c r="D96" s="22">
        <v>0.13827562624806919</v>
      </c>
      <c r="E96" s="22">
        <v>9.7353446844891015E-2</v>
      </c>
      <c r="F96" s="22">
        <v>6.753091408214966E-2</v>
      </c>
      <c r="G96" s="22">
        <v>7.0233757309979453E-2</v>
      </c>
      <c r="H96" s="22">
        <v>2.4384847680903515E-2</v>
      </c>
      <c r="I96" s="22">
        <v>4.8473909418093715E-2</v>
      </c>
      <c r="J96" s="22">
        <v>2.8116615487991489E-2</v>
      </c>
      <c r="K96" s="22">
        <v>3.108182143557827E-2</v>
      </c>
      <c r="L96" s="22">
        <v>2.4314257422900842E-2</v>
      </c>
      <c r="M96" s="22">
        <v>3.1192359892329533E-2</v>
      </c>
      <c r="N96" s="22">
        <v>2.4498015157427458E-2</v>
      </c>
      <c r="O96" s="22">
        <v>1.3290533919821162E-2</v>
      </c>
      <c r="P96" s="22">
        <v>4.005519619646152E-3</v>
      </c>
      <c r="Q96" s="22">
        <v>2.582199765047551E-2</v>
      </c>
      <c r="R96" s="22">
        <v>7.5693750700814282E-3</v>
      </c>
      <c r="S96" s="22">
        <v>4.6569194483382986E-3</v>
      </c>
      <c r="T96" s="22">
        <v>1.6970824558288675E-2</v>
      </c>
      <c r="U96" s="22">
        <v>3.7576349691251492E-3</v>
      </c>
      <c r="V96" s="22">
        <v>2.2030066913266656E-3</v>
      </c>
      <c r="W96" s="22">
        <v>6.358970821388016E-3</v>
      </c>
      <c r="X96" s="22">
        <v>4.8788934416860098E-4</v>
      </c>
      <c r="Y96" s="22">
        <v>8.9000162517140144E-3</v>
      </c>
      <c r="Z96" s="22">
        <v>1.3910004561938339E-3</v>
      </c>
    </row>
    <row r="97" spans="1:28" x14ac:dyDescent="0.25">
      <c r="A97" s="3" t="s">
        <v>308</v>
      </c>
      <c r="B97" s="22">
        <v>0.15986522773809617</v>
      </c>
      <c r="C97" s="22">
        <v>0.15348707163277925</v>
      </c>
      <c r="D97" s="22">
        <v>0.1137987927657895</v>
      </c>
      <c r="E97" s="22">
        <v>8.493895668755036E-2</v>
      </c>
      <c r="F97" s="22">
        <v>6.5905562426069805E-2</v>
      </c>
      <c r="G97" s="22">
        <v>6.5507901741348476E-2</v>
      </c>
      <c r="H97" s="22">
        <v>3.1140668823743767E-2</v>
      </c>
      <c r="I97" s="22">
        <v>4.7558962543913792E-2</v>
      </c>
      <c r="J97" s="22">
        <v>2.7899595768208486E-2</v>
      </c>
      <c r="K97" s="22">
        <v>3.7608665122564923E-2</v>
      </c>
      <c r="L97" s="22">
        <v>2.8690651225590717E-2</v>
      </c>
      <c r="M97" s="22">
        <v>3.779607694354721E-2</v>
      </c>
      <c r="N97" s="22">
        <v>3.4534788095982857E-2</v>
      </c>
      <c r="O97" s="22">
        <v>1.5366984907599409E-2</v>
      </c>
      <c r="P97" s="22">
        <v>2.7535697919814743E-3</v>
      </c>
      <c r="Q97" s="22">
        <v>2.8627170979653518E-2</v>
      </c>
      <c r="R97" s="22">
        <v>8.2595136513928455E-3</v>
      </c>
      <c r="S97" s="22">
        <v>3.855536135870584E-3</v>
      </c>
      <c r="T97" s="22">
        <v>4.1522687212075058E-3</v>
      </c>
      <c r="U97" s="22">
        <v>3.2797553388605599E-3</v>
      </c>
      <c r="V97" s="22">
        <v>1.2924727907433664E-3</v>
      </c>
      <c r="W97" s="22">
        <v>4.1961741533248931E-3</v>
      </c>
      <c r="X97" s="22">
        <v>4.4540257979979836E-4</v>
      </c>
      <c r="Y97" s="22">
        <v>1.0179244333250192E-2</v>
      </c>
      <c r="Z97" s="22">
        <v>1.1244228142727733E-3</v>
      </c>
    </row>
    <row r="98" spans="1:28" x14ac:dyDescent="0.25">
      <c r="A98" s="3" t="s">
        <v>307</v>
      </c>
      <c r="B98" s="22">
        <v>0.1558925516168958</v>
      </c>
      <c r="C98" s="22">
        <v>0.14912751522137327</v>
      </c>
      <c r="D98" s="22">
        <v>8.0415267249745917E-2</v>
      </c>
      <c r="E98" s="22">
        <v>7.0244709065755431E-2</v>
      </c>
      <c r="F98" s="22">
        <v>7.9648333564344254E-2</v>
      </c>
      <c r="G98" s="22">
        <v>6.4912060822149495E-2</v>
      </c>
      <c r="H98" s="22">
        <v>3.5590712324752305E-2</v>
      </c>
      <c r="I98" s="22">
        <v>5.4746602336553755E-2</v>
      </c>
      <c r="J98" s="22">
        <v>2.7553922746924135E-2</v>
      </c>
      <c r="K98" s="22">
        <v>4.7206353884523565E-2</v>
      </c>
      <c r="L98" s="22">
        <v>3.0037444888146084E-2</v>
      </c>
      <c r="M98" s="22">
        <v>3.7476482004960704E-2</v>
      </c>
      <c r="N98" s="22">
        <v>4.189837140651595E-2</v>
      </c>
      <c r="O98" s="22">
        <v>2.4593825245759249E-2</v>
      </c>
      <c r="P98" s="22">
        <v>2.8301349867024903E-3</v>
      </c>
      <c r="Q98" s="22">
        <v>2.2793182370458222E-2</v>
      </c>
      <c r="R98" s="22">
        <v>9.4053525559488153E-3</v>
      </c>
      <c r="S98" s="22">
        <v>3.6021477525141274E-3</v>
      </c>
      <c r="T98" s="22">
        <v>2.2173835923316129E-3</v>
      </c>
      <c r="U98" s="22">
        <v>3.2484237040318314E-3</v>
      </c>
      <c r="V98" s="22">
        <v>1.4770308431044535E-3</v>
      </c>
      <c r="W98" s="22">
        <v>4.5459450135101626E-3</v>
      </c>
      <c r="X98" s="22">
        <v>3.227492295860663E-4</v>
      </c>
      <c r="Y98" s="22">
        <v>1.5318932237828166E-2</v>
      </c>
      <c r="Z98" s="22">
        <v>1.9015400364670186E-3</v>
      </c>
    </row>
    <row r="99" spans="1:28" x14ac:dyDescent="0.25">
      <c r="A99" t="s">
        <v>370</v>
      </c>
      <c r="B99" s="22">
        <v>0.1845469248326877</v>
      </c>
      <c r="C99" s="22">
        <v>9.8497950061389172E-2</v>
      </c>
      <c r="D99" s="22">
        <v>9.705235172735506E-2</v>
      </c>
      <c r="E99" s="22">
        <v>8.7134998637043964E-2</v>
      </c>
      <c r="F99" s="22">
        <v>8.4226548666953741E-2</v>
      </c>
      <c r="G99" s="22">
        <v>7.4296985767735427E-2</v>
      </c>
      <c r="H99" s="22">
        <v>5.7882622644174597E-2</v>
      </c>
      <c r="I99" s="22">
        <v>4.4751760422982269E-2</v>
      </c>
      <c r="J99" s="22">
        <v>3.7515862654422215E-2</v>
      </c>
      <c r="K99" s="22">
        <v>2.846057144091493E-2</v>
      </c>
      <c r="L99" s="22">
        <v>2.8249516807070548E-2</v>
      </c>
      <c r="M99" s="22">
        <v>2.5053135587479486E-2</v>
      </c>
      <c r="N99" s="22">
        <v>2.22367930621548E-2</v>
      </c>
      <c r="O99" s="22">
        <v>1.9041538080194893E-2</v>
      </c>
      <c r="P99" s="22">
        <v>1.3818749861676262E-2</v>
      </c>
      <c r="Q99" s="22">
        <v>1.2433399285330937E-2</v>
      </c>
      <c r="R99" s="22">
        <v>9.6031757884261146E-3</v>
      </c>
      <c r="S99" s="22">
        <v>6.9189032718205076E-3</v>
      </c>
      <c r="T99" s="22">
        <v>6.1554683419570268E-3</v>
      </c>
      <c r="U99" s="22">
        <v>5.6709634322795605E-3</v>
      </c>
      <c r="V99" s="22">
        <v>5.2577889702791498E-3</v>
      </c>
      <c r="W99" s="22">
        <v>4.8982183920499656E-3</v>
      </c>
      <c r="X99" s="22">
        <v>3.9887047984301207E-3</v>
      </c>
      <c r="Y99" s="22">
        <v>3.4722755440675956E-3</v>
      </c>
      <c r="Z99" s="22">
        <v>3.4420809470399054E-3</v>
      </c>
    </row>
    <row r="100" spans="1:28" x14ac:dyDescent="0.25">
      <c r="A100" t="s">
        <v>365</v>
      </c>
      <c r="B100" s="22">
        <f t="shared" ref="B100:Z100" si="29">AVERAGE(B74:B98)</f>
        <v>0.18208315199672129</v>
      </c>
      <c r="C100" s="22">
        <f t="shared" si="29"/>
        <v>7.8447236167643777E-2</v>
      </c>
      <c r="D100" s="22">
        <f t="shared" si="29"/>
        <v>8.358179735025896E-2</v>
      </c>
      <c r="E100" s="22">
        <f t="shared" si="29"/>
        <v>8.6058698139097292E-2</v>
      </c>
      <c r="F100" s="22">
        <f t="shared" si="29"/>
        <v>9.5928677559257131E-2</v>
      </c>
      <c r="G100" s="22">
        <f t="shared" si="29"/>
        <v>7.9183859044051202E-2</v>
      </c>
      <c r="H100" s="22">
        <f t="shared" si="29"/>
        <v>6.7999159882100008E-2</v>
      </c>
      <c r="I100" s="22">
        <f t="shared" si="29"/>
        <v>4.5808149971126887E-2</v>
      </c>
      <c r="J100" s="22">
        <f t="shared" si="29"/>
        <v>3.7687086358253123E-2</v>
      </c>
      <c r="K100" s="22">
        <f t="shared" si="29"/>
        <v>2.7249262175599399E-2</v>
      </c>
      <c r="L100" s="22">
        <f t="shared" si="29"/>
        <v>3.2637127403653245E-2</v>
      </c>
      <c r="M100" s="22">
        <f t="shared" si="29"/>
        <v>2.1078272317167208E-2</v>
      </c>
      <c r="N100" s="22">
        <f t="shared" si="29"/>
        <v>1.6774660421081108E-2</v>
      </c>
      <c r="O100" s="22">
        <f t="shared" si="29"/>
        <v>1.7709219137014964E-2</v>
      </c>
      <c r="P100" s="22">
        <f t="shared" si="29"/>
        <v>1.7285366177030762E-2</v>
      </c>
      <c r="Q100" s="22">
        <f t="shared" si="29"/>
        <v>9.2725316136919294E-3</v>
      </c>
      <c r="R100" s="22">
        <f t="shared" si="29"/>
        <v>1.0472858646380607E-2</v>
      </c>
      <c r="S100" s="22">
        <f t="shared" si="29"/>
        <v>7.7536006845310458E-3</v>
      </c>
      <c r="T100" s="22">
        <f t="shared" si="29"/>
        <v>6.0132651299651388E-3</v>
      </c>
      <c r="U100" s="22">
        <f t="shared" si="29"/>
        <v>6.9591322394119649E-3</v>
      </c>
      <c r="V100" s="22">
        <f t="shared" si="29"/>
        <v>7.0392349158005709E-3</v>
      </c>
      <c r="W100" s="22">
        <f t="shared" si="29"/>
        <v>4.0845607268426044E-3</v>
      </c>
      <c r="X100" s="22">
        <f t="shared" si="29"/>
        <v>7.3817711598656091E-3</v>
      </c>
      <c r="Y100" s="22">
        <f t="shared" si="29"/>
        <v>2.454174038017112E-3</v>
      </c>
      <c r="Z100" s="22">
        <f t="shared" si="29"/>
        <v>3.5529671067982098E-3</v>
      </c>
    </row>
    <row r="102" spans="1:28" x14ac:dyDescent="0.25">
      <c r="A102" s="26" t="s">
        <v>371</v>
      </c>
    </row>
    <row r="103" spans="1:28" x14ac:dyDescent="0.25">
      <c r="B103">
        <v>1999</v>
      </c>
      <c r="C103" t="s">
        <v>330</v>
      </c>
      <c r="D103" t="s">
        <v>329</v>
      </c>
      <c r="E103" t="s">
        <v>328</v>
      </c>
      <c r="F103" t="s">
        <v>327</v>
      </c>
      <c r="G103" t="s">
        <v>326</v>
      </c>
      <c r="H103" t="s">
        <v>325</v>
      </c>
      <c r="I103" t="s">
        <v>324</v>
      </c>
      <c r="J103" t="s">
        <v>323</v>
      </c>
      <c r="K103" t="s">
        <v>322</v>
      </c>
      <c r="L103" t="s">
        <v>321</v>
      </c>
      <c r="M103" t="s">
        <v>320</v>
      </c>
      <c r="N103" t="s">
        <v>319</v>
      </c>
      <c r="O103" t="s">
        <v>318</v>
      </c>
      <c r="P103" t="s">
        <v>317</v>
      </c>
      <c r="Q103" t="s">
        <v>316</v>
      </c>
      <c r="R103" t="s">
        <v>315</v>
      </c>
      <c r="S103" t="s">
        <v>314</v>
      </c>
      <c r="T103" t="s">
        <v>313</v>
      </c>
      <c r="U103" t="s">
        <v>312</v>
      </c>
      <c r="V103" t="s">
        <v>311</v>
      </c>
      <c r="W103" t="s">
        <v>310</v>
      </c>
      <c r="X103" t="s">
        <v>309</v>
      </c>
      <c r="Y103" t="s">
        <v>308</v>
      </c>
      <c r="Z103" t="s">
        <v>307</v>
      </c>
      <c r="AA103" t="s">
        <v>340</v>
      </c>
      <c r="AB103" s="25" t="s">
        <v>378</v>
      </c>
    </row>
    <row r="104" spans="1:28" x14ac:dyDescent="0.25">
      <c r="A104" t="s">
        <v>372</v>
      </c>
      <c r="B104">
        <v>2729352316</v>
      </c>
      <c r="C104">
        <v>3740524542</v>
      </c>
      <c r="D104">
        <v>4341910401</v>
      </c>
      <c r="E104">
        <v>4832553295</v>
      </c>
      <c r="F104">
        <v>5363778985</v>
      </c>
      <c r="G104">
        <v>6034337082</v>
      </c>
      <c r="H104">
        <v>7153878659</v>
      </c>
      <c r="I104">
        <v>8355206706</v>
      </c>
      <c r="J104">
        <v>9386974830</v>
      </c>
      <c r="K104">
        <v>10138005958</v>
      </c>
      <c r="L104">
        <v>9055605722</v>
      </c>
      <c r="M104">
        <v>10061809680</v>
      </c>
      <c r="N104">
        <v>10992514334</v>
      </c>
      <c r="O104">
        <v>11083988887</v>
      </c>
      <c r="P104">
        <v>11033642621</v>
      </c>
      <c r="Q104">
        <v>12585195504</v>
      </c>
      <c r="R104">
        <v>14332976304</v>
      </c>
      <c r="S104">
        <v>15507400199</v>
      </c>
      <c r="T104">
        <v>16209685869</v>
      </c>
      <c r="U104">
        <v>16724583154</v>
      </c>
      <c r="V104">
        <v>17852247136</v>
      </c>
      <c r="W104">
        <v>15104640366</v>
      </c>
      <c r="X104">
        <v>16655966228</v>
      </c>
      <c r="Y104">
        <v>21602925285</v>
      </c>
      <c r="Z104" s="18">
        <v>19323269364</v>
      </c>
      <c r="AA104" s="24">
        <f>SUM(B104:Z104)</f>
        <v>280202973427</v>
      </c>
    </row>
    <row r="105" spans="1:28" x14ac:dyDescent="0.25">
      <c r="A105" s="6" t="s">
        <v>282</v>
      </c>
      <c r="B105" s="20">
        <v>3046907108</v>
      </c>
      <c r="C105" s="9">
        <v>4165400260</v>
      </c>
      <c r="D105" s="9">
        <v>4777386348</v>
      </c>
      <c r="E105" s="9">
        <v>5250533556</v>
      </c>
      <c r="F105" s="9">
        <v>5823204726</v>
      </c>
      <c r="G105" s="9">
        <v>6539371831</v>
      </c>
      <c r="H105" s="9">
        <v>7612913922</v>
      </c>
      <c r="I105" s="9">
        <v>8842130685</v>
      </c>
      <c r="J105" s="9">
        <v>9769583002</v>
      </c>
      <c r="K105" s="9">
        <v>10472777757</v>
      </c>
      <c r="L105" s="9">
        <v>9411349187</v>
      </c>
      <c r="M105" s="9">
        <v>10469309683</v>
      </c>
      <c r="N105" s="9">
        <v>11374518501</v>
      </c>
      <c r="O105" s="9">
        <v>11435977613</v>
      </c>
      <c r="P105" s="9">
        <v>11377102535</v>
      </c>
      <c r="Q105" s="9">
        <v>12949490873</v>
      </c>
      <c r="R105" s="9">
        <v>14751513554</v>
      </c>
      <c r="S105" s="9">
        <v>15929588475</v>
      </c>
      <c r="T105" s="9">
        <v>16561429508</v>
      </c>
      <c r="U105" s="9">
        <v>17056187056</v>
      </c>
      <c r="V105" s="9">
        <v>18216907498</v>
      </c>
      <c r="W105" s="9">
        <v>15412299612</v>
      </c>
      <c r="X105" s="9">
        <v>17036387655</v>
      </c>
      <c r="Y105" s="9">
        <v>22219164075</v>
      </c>
      <c r="Z105" s="9">
        <v>19982554283</v>
      </c>
      <c r="AA105" s="18">
        <f t="shared" ref="AA105" si="30">SUM(B105:Z105)</f>
        <v>290483989303</v>
      </c>
    </row>
    <row r="106" spans="1:28" x14ac:dyDescent="0.25">
      <c r="A106" s="26" t="s">
        <v>377</v>
      </c>
      <c r="B106" s="27">
        <f>B104/B32</f>
        <v>0.89577798707212841</v>
      </c>
      <c r="C106" s="28">
        <f t="shared" ref="C106:Z106" si="31">C104/C71</f>
        <v>0.89799882568788236</v>
      </c>
      <c r="D106" s="28">
        <f t="shared" si="31"/>
        <v>0.90884640360260849</v>
      </c>
      <c r="E106" s="28">
        <f t="shared" si="31"/>
        <v>0.92039280264719825</v>
      </c>
      <c r="F106" s="28">
        <f t="shared" si="31"/>
        <v>0.92110431238168355</v>
      </c>
      <c r="G106" s="28">
        <f t="shared" si="31"/>
        <v>0.92277014336363705</v>
      </c>
      <c r="H106" s="28">
        <f t="shared" si="31"/>
        <v>0.93970307983209056</v>
      </c>
      <c r="I106" s="28">
        <f t="shared" si="31"/>
        <v>0.94493137498792801</v>
      </c>
      <c r="J106" s="28">
        <f t="shared" si="31"/>
        <v>0.96083679601046701</v>
      </c>
      <c r="K106" s="28">
        <f t="shared" si="31"/>
        <v>0.96803409689695374</v>
      </c>
      <c r="L106" s="28">
        <f t="shared" si="31"/>
        <v>0.96220058804200015</v>
      </c>
      <c r="M106" s="28">
        <f t="shared" si="31"/>
        <v>0.96107670750616003</v>
      </c>
      <c r="N106" s="28">
        <f t="shared" si="31"/>
        <v>0.96641579448251669</v>
      </c>
      <c r="O106" s="28">
        <f t="shared" si="31"/>
        <v>0.96922093257686404</v>
      </c>
      <c r="P106" s="28">
        <f t="shared" si="31"/>
        <v>0.96981130187203679</v>
      </c>
      <c r="Q106" s="28">
        <f t="shared" si="31"/>
        <v>0.97186797746932552</v>
      </c>
      <c r="R106" s="28">
        <f t="shared" si="31"/>
        <v>0.97162750463076986</v>
      </c>
      <c r="S106" s="28">
        <f t="shared" si="31"/>
        <v>0.97349659869352023</v>
      </c>
      <c r="T106" s="28">
        <f t="shared" si="31"/>
        <v>0.97876127547866021</v>
      </c>
      <c r="U106" s="28">
        <f t="shared" si="31"/>
        <v>0.98055814579710832</v>
      </c>
      <c r="V106" s="28">
        <f t="shared" si="31"/>
        <v>0.97998231247317713</v>
      </c>
      <c r="W106" s="28">
        <f t="shared" si="31"/>
        <v>0.98003806999959586</v>
      </c>
      <c r="X106" s="28">
        <f t="shared" si="31"/>
        <v>0.97767006511569077</v>
      </c>
      <c r="Y106" s="28">
        <f t="shared" si="31"/>
        <v>0.97226543771314222</v>
      </c>
      <c r="Z106" s="28">
        <f t="shared" si="31"/>
        <v>0.96700697470088293</v>
      </c>
      <c r="AA106" s="63">
        <f>AA104/AA105</f>
        <v>0.96460728902591597</v>
      </c>
      <c r="AB106" s="29">
        <f>AVERAGE(B106:Z106)</f>
        <v>0.95449582036136116</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686"/>
  <sheetViews>
    <sheetView topLeftCell="R13" zoomScale="86" workbookViewId="0">
      <selection activeCell="AD29" sqref="AD29"/>
    </sheetView>
  </sheetViews>
  <sheetFormatPr baseColWidth="10" defaultRowHeight="15" x14ac:dyDescent="0.25"/>
  <cols>
    <col min="3" max="3" width="11.42578125" customWidth="1"/>
    <col min="6" max="6" width="20.28515625" customWidth="1"/>
    <col min="8" max="8" width="15.42578125" customWidth="1"/>
    <col min="10" max="10" width="15.42578125" customWidth="1"/>
    <col min="11" max="11" width="12.28515625" customWidth="1"/>
    <col min="12" max="12" width="22.85546875" customWidth="1"/>
    <col min="13" max="13" width="24.140625" customWidth="1"/>
    <col min="23" max="23" width="11.42578125" customWidth="1"/>
    <col min="28" max="28" width="27.7109375" customWidth="1"/>
    <col min="29" max="29" width="27.42578125" style="41" customWidth="1"/>
    <col min="30" max="30" width="22.7109375" customWidth="1"/>
    <col min="31" max="31" width="17.28515625" style="41" customWidth="1"/>
    <col min="32" max="32" width="15.42578125" customWidth="1"/>
    <col min="33" max="33" width="38.42578125" style="41" customWidth="1"/>
    <col min="34" max="34" width="17.140625" customWidth="1"/>
    <col min="35" max="35" width="26.42578125" style="56" customWidth="1"/>
    <col min="36" max="37" width="26.42578125" style="51" customWidth="1"/>
  </cols>
  <sheetData>
    <row r="1" spans="1:40" x14ac:dyDescent="0.25">
      <c r="A1" t="s">
        <v>364</v>
      </c>
      <c r="B1" s="6" t="s">
        <v>70</v>
      </c>
      <c r="C1" s="6" t="s">
        <v>41</v>
      </c>
      <c r="D1" s="6" t="s">
        <v>263</v>
      </c>
      <c r="E1" s="6" t="s">
        <v>167</v>
      </c>
      <c r="F1" s="6" t="s">
        <v>141</v>
      </c>
      <c r="G1" s="6" t="s">
        <v>108</v>
      </c>
      <c r="H1" s="6" t="s">
        <v>211</v>
      </c>
      <c r="I1" s="6" t="s">
        <v>81</v>
      </c>
      <c r="J1" s="6" t="s">
        <v>136</v>
      </c>
      <c r="K1" s="6" t="s">
        <v>194</v>
      </c>
      <c r="L1" s="6" t="s">
        <v>42</v>
      </c>
      <c r="M1" s="6" t="s">
        <v>206</v>
      </c>
      <c r="N1" s="6" t="s">
        <v>147</v>
      </c>
      <c r="O1" s="6" t="s">
        <v>279</v>
      </c>
      <c r="P1" s="6" t="s">
        <v>110</v>
      </c>
      <c r="Q1" s="6" t="s">
        <v>174</v>
      </c>
      <c r="R1" s="6" t="s">
        <v>83</v>
      </c>
      <c r="S1" s="6" t="s">
        <v>260</v>
      </c>
      <c r="T1" s="6" t="s">
        <v>186</v>
      </c>
      <c r="U1" s="6" t="s">
        <v>133</v>
      </c>
      <c r="V1" s="6" t="s">
        <v>255</v>
      </c>
      <c r="W1" s="6" t="s">
        <v>93</v>
      </c>
      <c r="X1" s="6" t="s">
        <v>127</v>
      </c>
      <c r="Y1" s="6" t="s">
        <v>207</v>
      </c>
      <c r="Z1" s="6" t="s">
        <v>226</v>
      </c>
      <c r="AA1" s="30" t="s">
        <v>337</v>
      </c>
      <c r="AB1" s="40" t="s">
        <v>422</v>
      </c>
      <c r="AC1" s="40" t="s">
        <v>420</v>
      </c>
      <c r="AD1" s="40" t="s">
        <v>423</v>
      </c>
      <c r="AE1" s="40" t="s">
        <v>421</v>
      </c>
      <c r="AF1" s="40" t="s">
        <v>424</v>
      </c>
      <c r="AG1" s="40" t="s">
        <v>425</v>
      </c>
      <c r="AH1" s="40" t="s">
        <v>426</v>
      </c>
      <c r="AI1" s="42" t="s">
        <v>427</v>
      </c>
      <c r="AJ1" s="40" t="s">
        <v>428</v>
      </c>
      <c r="AK1" s="42" t="s">
        <v>429</v>
      </c>
      <c r="AL1" s="42" t="s">
        <v>337</v>
      </c>
      <c r="AN1" s="42" t="s">
        <v>430</v>
      </c>
    </row>
    <row r="2" spans="1:40" x14ac:dyDescent="0.25">
      <c r="A2" s="3">
        <v>1999</v>
      </c>
      <c r="B2" s="22">
        <v>0.13968546723413924</v>
      </c>
      <c r="C2" s="22">
        <v>1.8376687905248736E-2</v>
      </c>
      <c r="D2" s="22">
        <v>2.3794779240115908E-2</v>
      </c>
      <c r="E2" s="22">
        <v>5.4912475854843157E-2</v>
      </c>
      <c r="F2" s="22">
        <v>0.15147143829499379</v>
      </c>
      <c r="G2" s="22">
        <v>9.9576174870376122E-2</v>
      </c>
      <c r="H2" s="22">
        <v>9.4236197830288429E-2</v>
      </c>
      <c r="I2" s="22">
        <v>4.6266546370864942E-2</v>
      </c>
      <c r="J2" s="22">
        <v>3.1186880542076571E-2</v>
      </c>
      <c r="K2" s="22">
        <v>3.1045161420129516E-2</v>
      </c>
      <c r="L2" s="22">
        <v>5.3620219195734009E-2</v>
      </c>
      <c r="M2" s="22">
        <v>1.1587990295895821E-2</v>
      </c>
      <c r="N2" s="22">
        <v>4.2631430954671555E-3</v>
      </c>
      <c r="O2" s="22">
        <v>1.1000602516563495E-2</v>
      </c>
      <c r="P2" s="22">
        <v>4.4397991538638007E-2</v>
      </c>
      <c r="Q2" s="22">
        <v>2.3709003077359327E-3</v>
      </c>
      <c r="R2" s="22">
        <v>4.5174344054863128E-3</v>
      </c>
      <c r="S2" s="22">
        <v>8.0178502770423161E-3</v>
      </c>
      <c r="T2" s="22">
        <v>6.2542339902539618E-3</v>
      </c>
      <c r="U2" s="22">
        <v>1.4848042423484345E-2</v>
      </c>
      <c r="V2" s="22">
        <v>1.3879604957093427E-2</v>
      </c>
      <c r="W2" s="22">
        <v>7.9745883739623343E-4</v>
      </c>
      <c r="X2" s="22">
        <v>2.7599005817803883E-2</v>
      </c>
      <c r="Y2" s="22">
        <v>1.1290862760362172E-3</v>
      </c>
      <c r="Z2" s="22">
        <v>9.4261357442079264E-4</v>
      </c>
      <c r="AA2" s="22">
        <f>SUM(B2:Z2)</f>
        <v>0.89577798707212819</v>
      </c>
      <c r="AB2" s="22">
        <f>(B2+C2+J2+M2+N2+O2+Q2+T2+U2+V2+X2)</f>
        <v>0.2810525590857626</v>
      </c>
      <c r="AC2" s="22"/>
      <c r="AD2" s="22">
        <f t="shared" ref="AD2:AD26" si="0">F2+G2+H2+I2+K2+L2+P2+R2+Y2+Z2</f>
        <v>0.52720286377696834</v>
      </c>
      <c r="AE2" s="22"/>
      <c r="AF2" s="22">
        <f t="shared" ref="AF2:AF26" si="1">D2+E2+S2+W2</f>
        <v>8.7522564209397621E-2</v>
      </c>
      <c r="AG2" s="22"/>
      <c r="AH2" s="22">
        <f t="shared" ref="AH2:AH26" si="2">N2+O2+Q2+T2+U2+V2</f>
        <v>5.2616527290598319E-2</v>
      </c>
      <c r="AI2" s="22"/>
      <c r="AJ2" s="59">
        <f t="shared" ref="AJ2:AJ26" si="3">C2+J2+M2</f>
        <v>6.1151558743221125E-2</v>
      </c>
      <c r="AK2" s="59"/>
      <c r="AL2" s="22">
        <f t="shared" ref="AL2:AL26" si="4">AB2+AD2+AF2</f>
        <v>0.89577798707212863</v>
      </c>
      <c r="AN2" s="22">
        <f t="shared" ref="AN2:AN26" si="5">AB2+AF2</f>
        <v>0.36857512329516023</v>
      </c>
    </row>
    <row r="3" spans="1:40" x14ac:dyDescent="0.25">
      <c r="A3" s="3" t="s">
        <v>330</v>
      </c>
      <c r="B3" s="22">
        <v>0.13903981222683268</v>
      </c>
      <c r="C3" s="22">
        <v>2.0146335948997132E-2</v>
      </c>
      <c r="D3" s="22">
        <v>2.3628108430568926E-2</v>
      </c>
      <c r="E3" s="22">
        <v>6.2902494753289323E-2</v>
      </c>
      <c r="F3" s="22">
        <v>0.14776595226889433</v>
      </c>
      <c r="G3" s="22">
        <v>9.2545417952223402E-2</v>
      </c>
      <c r="H3" s="22">
        <v>0.10062679450641797</v>
      </c>
      <c r="I3" s="22">
        <v>4.7668873723074094E-2</v>
      </c>
      <c r="J3" s="22">
        <v>3.2879628475367698E-2</v>
      </c>
      <c r="K3" s="22">
        <v>2.6491086357208801E-2</v>
      </c>
      <c r="L3" s="22">
        <v>4.5116894480627896E-2</v>
      </c>
      <c r="M3" s="22">
        <v>1.1538561242611533E-2</v>
      </c>
      <c r="N3" s="22">
        <v>2.1116061965195153E-3</v>
      </c>
      <c r="O3" s="22">
        <v>1.3460051255674527E-2</v>
      </c>
      <c r="P3" s="22">
        <v>4.1046399464141771E-2</v>
      </c>
      <c r="Q3" s="22">
        <v>4.3889381233197505E-3</v>
      </c>
      <c r="R3" s="22">
        <v>1.1054539810299047E-2</v>
      </c>
      <c r="S3" s="22">
        <v>8.8428947282007415E-3</v>
      </c>
      <c r="T3" s="22">
        <v>6.8815598047713188E-3</v>
      </c>
      <c r="U3" s="22">
        <v>1.4587726558599677E-2</v>
      </c>
      <c r="V3" s="22">
        <v>1.4413263852823594E-2</v>
      </c>
      <c r="W3" s="22">
        <v>1.2182370680506945E-3</v>
      </c>
      <c r="X3" s="22">
        <v>2.693333509322823E-2</v>
      </c>
      <c r="Y3" s="22">
        <v>1.2794693588462013E-3</v>
      </c>
      <c r="Z3" s="22">
        <v>1.4308440072935511E-3</v>
      </c>
      <c r="AA3" s="22">
        <f t="shared" ref="AA3:AA26" si="6">SUM(B3:Z3)</f>
        <v>0.89799882568788236</v>
      </c>
      <c r="AB3" s="22">
        <f t="shared" ref="AB3:AB26" si="7">(B3+C3+J3+M3+N3+O3+Q3+T3+U3+V3+X3)</f>
        <v>0.28638081877874566</v>
      </c>
      <c r="AC3" s="22">
        <f>(AB3-AB2)/AB2*100</f>
        <v>1.8958232262020265</v>
      </c>
      <c r="AD3" s="22">
        <f t="shared" si="0"/>
        <v>0.51502627192902695</v>
      </c>
      <c r="AE3" s="22">
        <f>(AD3-AD2)/AD2*100</f>
        <v>-2.30965965562218</v>
      </c>
      <c r="AF3" s="22">
        <f t="shared" si="1"/>
        <v>9.6591734980109686E-2</v>
      </c>
      <c r="AG3" s="22">
        <f>(AF3-AF2)/AF2*100</f>
        <v>10.362094452596345</v>
      </c>
      <c r="AH3" s="22">
        <f t="shared" si="2"/>
        <v>5.5843145791708383E-2</v>
      </c>
      <c r="AI3" s="22">
        <f>(AH3-AH2)/AH2*100</f>
        <v>6.1323288845909936</v>
      </c>
      <c r="AJ3" s="59">
        <f t="shared" si="3"/>
        <v>6.4564525666976361E-2</v>
      </c>
      <c r="AK3" s="59">
        <f>(AJ3-AJ2)/AJ2*100</f>
        <v>5.5811609612217374</v>
      </c>
      <c r="AL3" s="22">
        <f t="shared" si="4"/>
        <v>0.89799882568788225</v>
      </c>
      <c r="AN3" s="22">
        <f t="shared" si="5"/>
        <v>0.38297255375885536</v>
      </c>
    </row>
    <row r="4" spans="1:40" x14ac:dyDescent="0.25">
      <c r="A4" s="3" t="s">
        <v>329</v>
      </c>
      <c r="B4" s="22">
        <v>0.13376233079150585</v>
      </c>
      <c r="C4" s="22">
        <v>2.1395347069384642E-2</v>
      </c>
      <c r="D4" s="22">
        <v>2.2967681700253397E-2</v>
      </c>
      <c r="E4" s="22">
        <v>8.8549620060998258E-2</v>
      </c>
      <c r="F4" s="22">
        <v>0.14816059105128082</v>
      </c>
      <c r="G4" s="22">
        <v>8.9721192881844769E-2</v>
      </c>
      <c r="H4" s="22">
        <v>0.10108612404817799</v>
      </c>
      <c r="I4" s="22">
        <v>5.2650661403028737E-2</v>
      </c>
      <c r="J4" s="22">
        <v>3.1085539703560101E-2</v>
      </c>
      <c r="K4" s="22">
        <v>2.9185789643823047E-2</v>
      </c>
      <c r="L4" s="22">
        <v>4.5101862881615953E-2</v>
      </c>
      <c r="M4" s="22">
        <v>1.3018304041086526E-2</v>
      </c>
      <c r="N4" s="22">
        <v>1.9346419415857551E-3</v>
      </c>
      <c r="O4" s="22">
        <v>1.4846120416803268E-2</v>
      </c>
      <c r="P4" s="22">
        <v>3.4308850501198779E-2</v>
      </c>
      <c r="Q4" s="22">
        <v>6.2349774186611379E-3</v>
      </c>
      <c r="R4" s="22">
        <v>9.5361912730948344E-3</v>
      </c>
      <c r="S4" s="22">
        <v>7.9535116551557577E-3</v>
      </c>
      <c r="T4" s="22">
        <v>6.3293271252090914E-3</v>
      </c>
      <c r="U4" s="22">
        <v>1.2525692427000672E-2</v>
      </c>
      <c r="V4" s="22">
        <v>1.150703271528669E-2</v>
      </c>
      <c r="W4" s="22">
        <v>6.7297278591377599E-4</v>
      </c>
      <c r="X4" s="22">
        <v>2.3012241420672305E-2</v>
      </c>
      <c r="Y4" s="22">
        <v>1.5537462242524078E-3</v>
      </c>
      <c r="Z4" s="22">
        <v>1.7460524212139772E-3</v>
      </c>
      <c r="AA4" s="22">
        <f t="shared" si="6"/>
        <v>0.90884640360260838</v>
      </c>
      <c r="AB4" s="22">
        <f t="shared" si="7"/>
        <v>0.27565155507075606</v>
      </c>
      <c r="AC4" s="22">
        <f t="shared" ref="AC4:AC26" si="8">(AB4-AB3)/AB3*100</f>
        <v>-3.7465022111969373</v>
      </c>
      <c r="AD4" s="22">
        <f t="shared" si="0"/>
        <v>0.51305106232953135</v>
      </c>
      <c r="AE4" s="22">
        <f t="shared" ref="AE4:AE26" si="9">(AD4-AD3)/AD3*100</f>
        <v>-0.38351628007197869</v>
      </c>
      <c r="AF4" s="22">
        <f t="shared" si="1"/>
        <v>0.12014378620232119</v>
      </c>
      <c r="AG4" s="22">
        <f t="shared" ref="AG4:AG26" si="10">(AF4-AF3)/AF3*100</f>
        <v>24.38309160412263</v>
      </c>
      <c r="AH4" s="22">
        <f t="shared" si="2"/>
        <v>5.3377792044546617E-2</v>
      </c>
      <c r="AI4" s="22">
        <f t="shared" ref="AI4:AI26" si="11">(AH4-AH3)/AH3*100</f>
        <v>-4.4147830717799987</v>
      </c>
      <c r="AJ4" s="59">
        <f t="shared" si="3"/>
        <v>6.5499190814031272E-2</v>
      </c>
      <c r="AK4" s="59">
        <f t="shared" ref="AK4:AK26" si="12">(AJ4-AJ3)/AJ3*100</f>
        <v>1.4476450301453638</v>
      </c>
      <c r="AL4" s="22">
        <f t="shared" si="4"/>
        <v>0.90884640360260849</v>
      </c>
      <c r="AN4" s="22">
        <f t="shared" si="5"/>
        <v>0.39579534127307725</v>
      </c>
    </row>
    <row r="5" spans="1:40" x14ac:dyDescent="0.25">
      <c r="A5" s="3" t="s">
        <v>328</v>
      </c>
      <c r="B5" s="22">
        <v>0.13914296122632</v>
      </c>
      <c r="C5" s="22">
        <v>2.6252414450810529E-2</v>
      </c>
      <c r="D5" s="22">
        <v>3.0122392193697275E-2</v>
      </c>
      <c r="E5" s="22">
        <v>9.1072884288790554E-2</v>
      </c>
      <c r="F5" s="22">
        <v>0.12868977539013371</v>
      </c>
      <c r="G5" s="22">
        <v>8.9912787331969959E-2</v>
      </c>
      <c r="H5" s="22">
        <v>0.10300216982367191</v>
      </c>
      <c r="I5" s="22">
        <v>4.6270056254069582E-2</v>
      </c>
      <c r="J5" s="22">
        <v>3.5628133027781755E-2</v>
      </c>
      <c r="K5" s="22">
        <v>2.6613780772873515E-2</v>
      </c>
      <c r="L5" s="22">
        <v>5.0986183050688805E-2</v>
      </c>
      <c r="M5" s="22">
        <v>1.1255749224279408E-2</v>
      </c>
      <c r="N5" s="22">
        <v>2.9024145522478402E-3</v>
      </c>
      <c r="O5" s="22">
        <v>1.3081252079898145E-2</v>
      </c>
      <c r="P5" s="22">
        <v>2.5209680804485463E-2</v>
      </c>
      <c r="Q5" s="22">
        <v>4.1233714191312564E-3</v>
      </c>
      <c r="R5" s="22">
        <v>3.1127237309670475E-2</v>
      </c>
      <c r="S5" s="22">
        <v>9.5151586914265212E-3</v>
      </c>
      <c r="T5" s="22">
        <v>5.2726170978117642E-3</v>
      </c>
      <c r="U5" s="22">
        <v>9.9130929161516251E-3</v>
      </c>
      <c r="V5" s="22">
        <v>1.3425358060886565E-2</v>
      </c>
      <c r="W5" s="22">
        <v>5.9098298618701377E-4</v>
      </c>
      <c r="X5" s="22">
        <v>2.2244200090205082E-2</v>
      </c>
      <c r="Y5" s="22">
        <v>1.2847269573759105E-3</v>
      </c>
      <c r="Z5" s="22">
        <v>2.753422646633591E-3</v>
      </c>
      <c r="AA5" s="22">
        <f t="shared" si="6"/>
        <v>0.92039280264719825</v>
      </c>
      <c r="AB5" s="22">
        <f t="shared" si="7"/>
        <v>0.28324156414552393</v>
      </c>
      <c r="AC5" s="22">
        <f t="shared" si="8"/>
        <v>2.7534795052469825</v>
      </c>
      <c r="AD5" s="22">
        <f t="shared" si="0"/>
        <v>0.505849820341573</v>
      </c>
      <c r="AE5" s="22">
        <f t="shared" si="9"/>
        <v>-1.4036111640156808</v>
      </c>
      <c r="AF5" s="22">
        <f t="shared" si="1"/>
        <v>0.13130141816010135</v>
      </c>
      <c r="AG5" s="22">
        <f t="shared" si="10"/>
        <v>9.2868988987834946</v>
      </c>
      <c r="AH5" s="22">
        <f t="shared" si="2"/>
        <v>4.8718106126127196E-2</v>
      </c>
      <c r="AI5" s="22">
        <f t="shared" si="11"/>
        <v>-8.7296340667869217</v>
      </c>
      <c r="AJ5" s="59">
        <f t="shared" si="3"/>
        <v>7.3136296702871695E-2</v>
      </c>
      <c r="AK5" s="59">
        <f t="shared" si="12"/>
        <v>11.659847692659431</v>
      </c>
      <c r="AL5" s="22">
        <f t="shared" si="4"/>
        <v>0.92039280264719825</v>
      </c>
      <c r="AN5" s="22">
        <f t="shared" si="5"/>
        <v>0.41454298230562525</v>
      </c>
    </row>
    <row r="6" spans="1:40" x14ac:dyDescent="0.25">
      <c r="A6" s="3" t="s">
        <v>327</v>
      </c>
      <c r="B6" s="22">
        <v>0.13981656567298231</v>
      </c>
      <c r="C6" s="22">
        <v>3.3109288282302439E-2</v>
      </c>
      <c r="D6" s="22">
        <v>4.1038660367373796E-2</v>
      </c>
      <c r="E6" s="22">
        <v>0.10205561438473115</v>
      </c>
      <c r="F6" s="22">
        <v>0.12668038163012027</v>
      </c>
      <c r="G6" s="22">
        <v>8.8113179965845501E-2</v>
      </c>
      <c r="H6" s="22">
        <v>0.10858299866684096</v>
      </c>
      <c r="I6" s="22">
        <v>4.8812326094406319E-2</v>
      </c>
      <c r="J6" s="22">
        <v>3.6571791654367469E-2</v>
      </c>
      <c r="K6" s="22">
        <v>2.7430389710808186E-2</v>
      </c>
      <c r="L6" s="22">
        <v>4.9199260283743627E-2</v>
      </c>
      <c r="M6" s="22">
        <v>1.2108639369173365E-2</v>
      </c>
      <c r="N6" s="22">
        <v>2.7800992343129239E-3</v>
      </c>
      <c r="O6" s="22">
        <v>7.5698839512172772E-3</v>
      </c>
      <c r="P6" s="22">
        <v>2.3413700602220592E-2</v>
      </c>
      <c r="Q6" s="22">
        <v>3.7125794158451848E-3</v>
      </c>
      <c r="R6" s="22">
        <v>1.2359903590310419E-2</v>
      </c>
      <c r="S6" s="22">
        <v>9.5465343596439437E-3</v>
      </c>
      <c r="T6" s="22">
        <v>5.30241567193013E-3</v>
      </c>
      <c r="U6" s="22">
        <v>8.7213052588115385E-3</v>
      </c>
      <c r="V6" s="22">
        <v>1.124475079978495E-2</v>
      </c>
      <c r="W6" s="22">
        <v>5.2168971261409847E-4</v>
      </c>
      <c r="X6" s="22">
        <v>1.7250956256350584E-2</v>
      </c>
      <c r="Y6" s="22">
        <v>1.1581590064810646E-3</v>
      </c>
      <c r="Z6" s="22">
        <v>4.0032384394654372E-3</v>
      </c>
      <c r="AA6" s="22">
        <f t="shared" si="6"/>
        <v>0.92110431238168355</v>
      </c>
      <c r="AB6" s="22">
        <f t="shared" si="7"/>
        <v>0.27818827556707815</v>
      </c>
      <c r="AC6" s="22">
        <f t="shared" si="8"/>
        <v>-1.7840914675395243</v>
      </c>
      <c r="AD6" s="22">
        <f t="shared" si="0"/>
        <v>0.48975353799024235</v>
      </c>
      <c r="AE6" s="22">
        <f t="shared" si="9"/>
        <v>-3.1820278873404959</v>
      </c>
      <c r="AF6" s="22">
        <f t="shared" si="1"/>
        <v>0.153162498824363</v>
      </c>
      <c r="AG6" s="22">
        <f t="shared" si="10"/>
        <v>16.649538878251501</v>
      </c>
      <c r="AH6" s="22">
        <f t="shared" si="2"/>
        <v>3.9331034331902007E-2</v>
      </c>
      <c r="AI6" s="22">
        <f t="shared" si="11"/>
        <v>-19.268137743127429</v>
      </c>
      <c r="AJ6" s="59">
        <f t="shared" si="3"/>
        <v>8.1789719305843278E-2</v>
      </c>
      <c r="AK6" s="59">
        <f t="shared" si="12"/>
        <v>11.831912460823037</v>
      </c>
      <c r="AL6" s="22">
        <f t="shared" si="4"/>
        <v>0.92110431238168355</v>
      </c>
      <c r="AN6" s="22">
        <f t="shared" si="5"/>
        <v>0.43135077439144115</v>
      </c>
    </row>
    <row r="7" spans="1:40" x14ac:dyDescent="0.25">
      <c r="A7" s="3" t="s">
        <v>326</v>
      </c>
      <c r="B7" s="22">
        <v>0.15096748212420161</v>
      </c>
      <c r="C7" s="22">
        <v>4.076123041916685E-2</v>
      </c>
      <c r="D7" s="22">
        <v>5.5157178291977138E-2</v>
      </c>
      <c r="E7" s="22">
        <v>9.1996802070207898E-2</v>
      </c>
      <c r="F7" s="22">
        <v>0.12880583820100563</v>
      </c>
      <c r="G7" s="22">
        <v>9.092148792968674E-2</v>
      </c>
      <c r="H7" s="22">
        <v>9.0922210476151774E-2</v>
      </c>
      <c r="I7" s="22">
        <v>5.3966391745311357E-2</v>
      </c>
      <c r="J7" s="22">
        <v>3.4724576896444106E-2</v>
      </c>
      <c r="K7" s="22">
        <v>2.0764965888051518E-2</v>
      </c>
      <c r="L7" s="22">
        <v>4.2830655640691613E-2</v>
      </c>
      <c r="M7" s="22">
        <v>1.281593739672455E-2</v>
      </c>
      <c r="N7" s="22">
        <v>4.0247874995013415E-3</v>
      </c>
      <c r="O7" s="22">
        <v>9.6892798937708857E-3</v>
      </c>
      <c r="P7" s="22">
        <v>2.0989288810483609E-2</v>
      </c>
      <c r="Q7" s="22">
        <v>5.3939280272744597E-3</v>
      </c>
      <c r="R7" s="22">
        <v>1.2078800233618341E-2</v>
      </c>
      <c r="S7" s="22">
        <v>1.1815342665441408E-2</v>
      </c>
      <c r="T7" s="22">
        <v>4.6470764754407493E-3</v>
      </c>
      <c r="U7" s="22">
        <v>1.2148487049382465E-2</v>
      </c>
      <c r="V7" s="22">
        <v>9.420068256094245E-3</v>
      </c>
      <c r="W7" s="22">
        <v>4.2398995983930921E-4</v>
      </c>
      <c r="X7" s="22">
        <v>1.0440904228190844E-2</v>
      </c>
      <c r="Y7" s="22">
        <v>7.3859280750845566E-4</v>
      </c>
      <c r="Z7" s="22">
        <v>6.3248403774701948E-3</v>
      </c>
      <c r="AA7" s="22">
        <f t="shared" si="6"/>
        <v>0.92277014336363705</v>
      </c>
      <c r="AB7" s="22">
        <f t="shared" si="7"/>
        <v>0.29503375826619216</v>
      </c>
      <c r="AC7" s="22">
        <f t="shared" si="8"/>
        <v>6.0554251126417959</v>
      </c>
      <c r="AD7" s="22">
        <f t="shared" si="0"/>
        <v>0.46834307210997927</v>
      </c>
      <c r="AE7" s="22">
        <f t="shared" si="9"/>
        <v>-4.3716817173232236</v>
      </c>
      <c r="AF7" s="22">
        <f t="shared" si="1"/>
        <v>0.15939331298746573</v>
      </c>
      <c r="AG7" s="22">
        <f t="shared" si="10"/>
        <v>4.0681068870832586</v>
      </c>
      <c r="AH7" s="22">
        <f t="shared" si="2"/>
        <v>4.5323627201464149E-2</v>
      </c>
      <c r="AI7" s="22">
        <f t="shared" si="11"/>
        <v>15.236296149733999</v>
      </c>
      <c r="AJ7" s="59">
        <f t="shared" si="3"/>
        <v>8.8301744712335511E-2</v>
      </c>
      <c r="AK7" s="59">
        <f t="shared" si="12"/>
        <v>7.9619119147985602</v>
      </c>
      <c r="AL7" s="22">
        <f t="shared" si="4"/>
        <v>0.92277014336363716</v>
      </c>
      <c r="AN7" s="22">
        <f t="shared" si="5"/>
        <v>0.45442707125365789</v>
      </c>
    </row>
    <row r="8" spans="1:40" x14ac:dyDescent="0.25">
      <c r="A8" s="3" t="s">
        <v>325</v>
      </c>
      <c r="B8" s="22">
        <v>0.19709872374411433</v>
      </c>
      <c r="C8" s="22">
        <v>3.7289281332819987E-2</v>
      </c>
      <c r="D8" s="22">
        <v>6.1332926627565773E-2</v>
      </c>
      <c r="E8" s="22">
        <v>8.3412916986348132E-2</v>
      </c>
      <c r="F8" s="22">
        <v>0.11930098583873099</v>
      </c>
      <c r="G8" s="22">
        <v>9.3093714609321698E-2</v>
      </c>
      <c r="H8" s="22">
        <v>8.1391927630940053E-2</v>
      </c>
      <c r="I8" s="22">
        <v>5.3930685044727082E-2</v>
      </c>
      <c r="J8" s="22">
        <v>4.5879019988740652E-2</v>
      </c>
      <c r="K8" s="22">
        <v>2.0678960200122963E-2</v>
      </c>
      <c r="L8" s="22">
        <v>4.4014963972161932E-2</v>
      </c>
      <c r="M8" s="22">
        <v>1.2623859140489569E-2</v>
      </c>
      <c r="N8" s="22">
        <v>4.2217249964067042E-3</v>
      </c>
      <c r="O8" s="22">
        <v>8.7934165138193448E-3</v>
      </c>
      <c r="P8" s="22">
        <v>1.7113372794549248E-2</v>
      </c>
      <c r="Q8" s="22">
        <v>2.0699926679139456E-3</v>
      </c>
      <c r="R8" s="22">
        <v>1.214377148450832E-2</v>
      </c>
      <c r="S8" s="22">
        <v>1.1650857465192288E-2</v>
      </c>
      <c r="T8" s="22">
        <v>5.1150159320033362E-3</v>
      </c>
      <c r="U8" s="22">
        <v>5.4300537775080863E-3</v>
      </c>
      <c r="V8" s="22">
        <v>6.1259427701171373E-3</v>
      </c>
      <c r="W8" s="22">
        <v>5.610796396444531E-4</v>
      </c>
      <c r="X8" s="22">
        <v>9.6330646519032052E-3</v>
      </c>
      <c r="Y8" s="22">
        <v>4.9952791256582926E-4</v>
      </c>
      <c r="Z8" s="22">
        <v>6.2972941098755272E-3</v>
      </c>
      <c r="AA8" s="22">
        <f t="shared" si="6"/>
        <v>0.93970307983209056</v>
      </c>
      <c r="AB8" s="22">
        <f t="shared" si="7"/>
        <v>0.33428009551583637</v>
      </c>
      <c r="AC8" s="22">
        <f t="shared" si="8"/>
        <v>13.302320887033705</v>
      </c>
      <c r="AD8" s="22">
        <f t="shared" si="0"/>
        <v>0.44846520359750364</v>
      </c>
      <c r="AE8" s="22">
        <f t="shared" si="9"/>
        <v>-4.2442964775633092</v>
      </c>
      <c r="AF8" s="22">
        <f t="shared" si="1"/>
        <v>0.15695778071875063</v>
      </c>
      <c r="AG8" s="22">
        <f t="shared" si="10"/>
        <v>-1.5280015347360398</v>
      </c>
      <c r="AH8" s="22">
        <f t="shared" si="2"/>
        <v>3.1756146657768554E-2</v>
      </c>
      <c r="AI8" s="22">
        <f t="shared" si="11"/>
        <v>-29.934675094268066</v>
      </c>
      <c r="AJ8" s="59">
        <f t="shared" si="3"/>
        <v>9.5792160462050205E-2</v>
      </c>
      <c r="AK8" s="59">
        <f t="shared" si="12"/>
        <v>8.4827494339059228</v>
      </c>
      <c r="AL8" s="22">
        <f t="shared" si="4"/>
        <v>0.93970307983209067</v>
      </c>
      <c r="AN8" s="22">
        <f t="shared" si="5"/>
        <v>0.49123787623458703</v>
      </c>
    </row>
    <row r="9" spans="1:40" x14ac:dyDescent="0.25">
      <c r="A9" s="3" t="s">
        <v>324</v>
      </c>
      <c r="B9" s="22">
        <v>0.19352202483309033</v>
      </c>
      <c r="C9" s="22">
        <v>4.1455540531857682E-2</v>
      </c>
      <c r="D9" s="22">
        <v>6.7552102912625075E-2</v>
      </c>
      <c r="E9" s="22">
        <v>9.0918499696433744E-2</v>
      </c>
      <c r="F9" s="22">
        <v>0.11191093201988792</v>
      </c>
      <c r="G9" s="22">
        <v>8.8890313884791905E-2</v>
      </c>
      <c r="H9" s="22">
        <v>7.3397858176985312E-2</v>
      </c>
      <c r="I9" s="22">
        <v>5.5552625209813897E-2</v>
      </c>
      <c r="J9" s="22">
        <v>3.9132540823784485E-2</v>
      </c>
      <c r="K9" s="22">
        <v>2.1046157722560285E-2</v>
      </c>
      <c r="L9" s="22">
        <v>4.3070789334301723E-2</v>
      </c>
      <c r="M9" s="22">
        <v>1.3291310339867477E-2</v>
      </c>
      <c r="N9" s="22">
        <v>7.9597050198992846E-3</v>
      </c>
      <c r="O9" s="22">
        <v>9.7895232590084705E-3</v>
      </c>
      <c r="P9" s="22">
        <v>1.4686978017674482E-2</v>
      </c>
      <c r="Q9" s="22">
        <v>3.8216950420474362E-3</v>
      </c>
      <c r="R9" s="22">
        <v>1.3696175538939119E-2</v>
      </c>
      <c r="S9" s="22">
        <v>1.049698939164684E-2</v>
      </c>
      <c r="T9" s="22">
        <v>6.7289987130517061E-3</v>
      </c>
      <c r="U9" s="22">
        <v>7.0035708819655386E-3</v>
      </c>
      <c r="V9" s="22">
        <v>6.0522431647367127E-3</v>
      </c>
      <c r="W9" s="22">
        <v>8.8656855222673061E-4</v>
      </c>
      <c r="X9" s="22">
        <v>1.7364059011303789E-2</v>
      </c>
      <c r="Y9" s="22">
        <v>7.1755216316393992E-4</v>
      </c>
      <c r="Z9" s="22">
        <v>5.9866207462641683E-3</v>
      </c>
      <c r="AA9" s="22">
        <f t="shared" si="6"/>
        <v>0.94493137498792812</v>
      </c>
      <c r="AB9" s="22">
        <f t="shared" si="7"/>
        <v>0.34612121162061288</v>
      </c>
      <c r="AC9" s="22">
        <f t="shared" si="8"/>
        <v>3.5422737589278741</v>
      </c>
      <c r="AD9" s="22">
        <f t="shared" si="0"/>
        <v>0.42895600281438279</v>
      </c>
      <c r="AE9" s="22">
        <f t="shared" si="9"/>
        <v>-4.3502150504925927</v>
      </c>
      <c r="AF9" s="22">
        <f t="shared" si="1"/>
        <v>0.1698541605529324</v>
      </c>
      <c r="AG9" s="22">
        <f t="shared" si="10"/>
        <v>8.2164641823590241</v>
      </c>
      <c r="AH9" s="22">
        <f t="shared" si="2"/>
        <v>4.1355736080709152E-2</v>
      </c>
      <c r="AI9" s="22">
        <f t="shared" si="11"/>
        <v>30.229075102826545</v>
      </c>
      <c r="AJ9" s="59">
        <f t="shared" si="3"/>
        <v>9.3879391695509642E-2</v>
      </c>
      <c r="AK9" s="59">
        <f t="shared" si="12"/>
        <v>-1.9967905069834395</v>
      </c>
      <c r="AL9" s="22">
        <f t="shared" si="4"/>
        <v>0.94493137498792801</v>
      </c>
      <c r="AN9" s="22">
        <f t="shared" si="5"/>
        <v>0.51597537217354528</v>
      </c>
    </row>
    <row r="10" spans="1:40" x14ac:dyDescent="0.25">
      <c r="A10" s="3" t="s">
        <v>323</v>
      </c>
      <c r="B10" s="22">
        <v>0.20099833632592132</v>
      </c>
      <c r="C10" s="22">
        <v>3.484221331967962E-2</v>
      </c>
      <c r="D10" s="22">
        <v>7.7263582882245108E-2</v>
      </c>
      <c r="E10" s="22">
        <v>9.4755590572339551E-2</v>
      </c>
      <c r="F10" s="22">
        <v>0.11670743917796544</v>
      </c>
      <c r="G10" s="22">
        <v>9.6201560579156437E-2</v>
      </c>
      <c r="H10" s="22">
        <v>7.5993309013088206E-2</v>
      </c>
      <c r="I10" s="22">
        <v>5.5681468992958762E-2</v>
      </c>
      <c r="J10" s="22">
        <v>3.3359317274164246E-2</v>
      </c>
      <c r="K10" s="22">
        <v>2.337896878026852E-2</v>
      </c>
      <c r="L10" s="22">
        <v>4.490983841482081E-2</v>
      </c>
      <c r="M10" s="22">
        <v>1.3171771607207438E-2</v>
      </c>
      <c r="N10" s="22">
        <v>8.4739772396684732E-3</v>
      </c>
      <c r="O10" s="22">
        <v>1.0162373970278492E-2</v>
      </c>
      <c r="P10" s="22">
        <v>1.5450793648930402E-2</v>
      </c>
      <c r="Q10" s="22">
        <v>3.3978364269185621E-3</v>
      </c>
      <c r="R10" s="22">
        <v>1.3153795200234485E-2</v>
      </c>
      <c r="S10" s="22">
        <v>9.5964003766391259E-3</v>
      </c>
      <c r="T10" s="22">
        <v>5.055628780664307E-3</v>
      </c>
      <c r="U10" s="22">
        <v>5.6344853192537517E-3</v>
      </c>
      <c r="V10" s="22">
        <v>4.9031619865652068E-3</v>
      </c>
      <c r="W10" s="22">
        <v>2.7945194789184922E-3</v>
      </c>
      <c r="X10" s="22">
        <v>1.1935853963892655E-2</v>
      </c>
      <c r="Y10" s="22">
        <v>6.2325188278286765E-4</v>
      </c>
      <c r="Z10" s="22">
        <v>2.3913207959047338E-3</v>
      </c>
      <c r="AA10" s="22">
        <f t="shared" si="6"/>
        <v>0.96083679601046712</v>
      </c>
      <c r="AB10" s="22">
        <f t="shared" si="7"/>
        <v>0.33193495621421398</v>
      </c>
      <c r="AC10" s="22">
        <f t="shared" si="8"/>
        <v>-4.0986379713557115</v>
      </c>
      <c r="AD10" s="22">
        <f t="shared" si="0"/>
        <v>0.44449174648611073</v>
      </c>
      <c r="AE10" s="22">
        <f t="shared" si="9"/>
        <v>3.6217569097524778</v>
      </c>
      <c r="AF10" s="22">
        <f t="shared" si="1"/>
        <v>0.18441009331014227</v>
      </c>
      <c r="AG10" s="22">
        <f t="shared" si="10"/>
        <v>8.5696651232006431</v>
      </c>
      <c r="AH10" s="22">
        <f t="shared" si="2"/>
        <v>3.762746372334879E-2</v>
      </c>
      <c r="AI10" s="22">
        <f t="shared" si="11"/>
        <v>-9.0151275510713393</v>
      </c>
      <c r="AJ10" s="59">
        <f t="shared" si="3"/>
        <v>8.1373302201051309E-2</v>
      </c>
      <c r="AK10" s="59">
        <f t="shared" si="12"/>
        <v>-13.321442830627667</v>
      </c>
      <c r="AL10" s="22">
        <f t="shared" si="4"/>
        <v>0.9608367960104669</v>
      </c>
      <c r="AN10" s="22">
        <f t="shared" si="5"/>
        <v>0.51634504952435623</v>
      </c>
    </row>
    <row r="11" spans="1:40" x14ac:dyDescent="0.25">
      <c r="A11" s="3" t="s">
        <v>322</v>
      </c>
      <c r="B11" s="22">
        <v>0.20674446161647886</v>
      </c>
      <c r="C11" s="22">
        <v>3.82800767190958E-2</v>
      </c>
      <c r="D11" s="22">
        <v>7.1078744653246248E-2</v>
      </c>
      <c r="E11" s="22">
        <v>8.4992974610298519E-2</v>
      </c>
      <c r="F11" s="22">
        <v>0.10287940439486976</v>
      </c>
      <c r="G11" s="22">
        <v>0.12752430997662773</v>
      </c>
      <c r="H11" s="22">
        <v>6.7235256618460484E-2</v>
      </c>
      <c r="I11" s="22">
        <v>5.4004481057756487E-2</v>
      </c>
      <c r="J11" s="22">
        <v>3.6639089065317591E-2</v>
      </c>
      <c r="K11" s="22">
        <v>2.3606714544739862E-2</v>
      </c>
      <c r="L11" s="22">
        <v>4.2565419924245222E-2</v>
      </c>
      <c r="M11" s="22">
        <v>1.2281279330503414E-2</v>
      </c>
      <c r="N11" s="22">
        <v>9.4722848418791281E-3</v>
      </c>
      <c r="O11" s="22">
        <v>1.4490715025301191E-2</v>
      </c>
      <c r="P11" s="22">
        <v>1.8703900392526968E-2</v>
      </c>
      <c r="Q11" s="22">
        <v>3.5057079269594968E-3</v>
      </c>
      <c r="R11" s="22">
        <v>1.1055918657550866E-2</v>
      </c>
      <c r="S11" s="22">
        <v>8.8762986436779785E-3</v>
      </c>
      <c r="T11" s="22">
        <v>4.9233008850528594E-3</v>
      </c>
      <c r="U11" s="22">
        <v>5.3930369105988848E-3</v>
      </c>
      <c r="V11" s="22">
        <v>1.0163715345611531E-2</v>
      </c>
      <c r="W11" s="22">
        <v>5.3501884886794889E-3</v>
      </c>
      <c r="X11" s="22">
        <v>4.9220131655659275E-3</v>
      </c>
      <c r="Y11" s="22">
        <v>5.3998128588378868E-4</v>
      </c>
      <c r="Z11" s="22">
        <v>2.8048228160256947E-3</v>
      </c>
      <c r="AA11" s="22">
        <f t="shared" si="6"/>
        <v>0.96803409689695386</v>
      </c>
      <c r="AB11" s="22">
        <f t="shared" si="7"/>
        <v>0.34681568083236475</v>
      </c>
      <c r="AC11" s="22">
        <f t="shared" si="8"/>
        <v>4.4830242610987616</v>
      </c>
      <c r="AD11" s="22">
        <f t="shared" si="0"/>
        <v>0.45092020966868673</v>
      </c>
      <c r="AE11" s="22">
        <f t="shared" si="9"/>
        <v>1.4462502922485376</v>
      </c>
      <c r="AF11" s="22">
        <f t="shared" si="1"/>
        <v>0.17029820639590224</v>
      </c>
      <c r="AG11" s="22">
        <f t="shared" si="10"/>
        <v>-7.652448226088449</v>
      </c>
      <c r="AH11" s="22">
        <f t="shared" si="2"/>
        <v>4.7948760935403088E-2</v>
      </c>
      <c r="AI11" s="22">
        <f t="shared" si="11"/>
        <v>27.430223009290078</v>
      </c>
      <c r="AJ11" s="59">
        <f t="shared" si="3"/>
        <v>8.72004451149168E-2</v>
      </c>
      <c r="AK11" s="59">
        <f t="shared" si="12"/>
        <v>7.1610009133809074</v>
      </c>
      <c r="AL11" s="22">
        <f t="shared" si="4"/>
        <v>0.96803409689695363</v>
      </c>
      <c r="AN11" s="22">
        <f t="shared" si="5"/>
        <v>0.51711388722826701</v>
      </c>
    </row>
    <row r="12" spans="1:40" x14ac:dyDescent="0.25">
      <c r="A12" s="3" t="s">
        <v>321</v>
      </c>
      <c r="B12" s="22">
        <v>0.23366584187925532</v>
      </c>
      <c r="C12" s="22">
        <v>4.6610639163823429E-2</v>
      </c>
      <c r="D12" s="22">
        <v>8.075177712561904E-2</v>
      </c>
      <c r="E12" s="22">
        <v>8.2990799988473529E-2</v>
      </c>
      <c r="F12" s="22">
        <v>9.4417707529907635E-2</v>
      </c>
      <c r="G12" s="22">
        <v>8.1329223025459502E-2</v>
      </c>
      <c r="H12" s="22">
        <v>7.2159918467171416E-2</v>
      </c>
      <c r="I12" s="22">
        <v>4.6372170060679313E-2</v>
      </c>
      <c r="J12" s="22">
        <v>4.768663951178502E-2</v>
      </c>
      <c r="K12" s="22">
        <v>2.4459861963041198E-2</v>
      </c>
      <c r="L12" s="22">
        <v>3.7798330178990522E-2</v>
      </c>
      <c r="M12" s="22">
        <v>1.3730481404143017E-2</v>
      </c>
      <c r="N12" s="22">
        <v>9.9496836361513269E-3</v>
      </c>
      <c r="O12" s="22">
        <v>1.9924484393695464E-2</v>
      </c>
      <c r="P12" s="22">
        <v>1.1536977519650498E-2</v>
      </c>
      <c r="Q12" s="22">
        <v>3.3907428537535995E-3</v>
      </c>
      <c r="R12" s="22">
        <v>1.1234247066939691E-2</v>
      </c>
      <c r="S12" s="22">
        <v>8.6724581543252011E-3</v>
      </c>
      <c r="T12" s="22">
        <v>4.2523654371767177E-3</v>
      </c>
      <c r="U12" s="22">
        <v>6.286149926486624E-3</v>
      </c>
      <c r="V12" s="22">
        <v>1.2986836485551814E-2</v>
      </c>
      <c r="W12" s="22">
        <v>6.7644582870156345E-3</v>
      </c>
      <c r="X12" s="22">
        <v>1.9398073153228121E-3</v>
      </c>
      <c r="Y12" s="22">
        <v>3.0839542156284463E-4</v>
      </c>
      <c r="Z12" s="22">
        <v>2.9805912460189755E-3</v>
      </c>
      <c r="AA12" s="22">
        <f t="shared" si="6"/>
        <v>0.96220058804199993</v>
      </c>
      <c r="AB12" s="22">
        <f t="shared" si="7"/>
        <v>0.40042367200714524</v>
      </c>
      <c r="AC12" s="22">
        <f t="shared" si="8"/>
        <v>15.457199353304961</v>
      </c>
      <c r="AD12" s="22">
        <f t="shared" si="0"/>
        <v>0.38259742247942158</v>
      </c>
      <c r="AE12" s="22">
        <f t="shared" si="9"/>
        <v>-15.151857407204098</v>
      </c>
      <c r="AF12" s="22">
        <f t="shared" si="1"/>
        <v>0.17917949355543342</v>
      </c>
      <c r="AG12" s="22">
        <f t="shared" si="10"/>
        <v>5.2151384019185336</v>
      </c>
      <c r="AH12" s="22">
        <f t="shared" si="2"/>
        <v>5.6790262732815545E-2</v>
      </c>
      <c r="AI12" s="22">
        <f t="shared" si="11"/>
        <v>18.439479195977121</v>
      </c>
      <c r="AJ12" s="59">
        <f t="shared" si="3"/>
        <v>0.10802776007975146</v>
      </c>
      <c r="AK12" s="59">
        <f t="shared" si="12"/>
        <v>23.884413591452947</v>
      </c>
      <c r="AL12" s="22">
        <f t="shared" si="4"/>
        <v>0.96220058804200015</v>
      </c>
      <c r="AN12" s="22">
        <f t="shared" si="5"/>
        <v>0.57960316556257863</v>
      </c>
    </row>
    <row r="13" spans="1:40" x14ac:dyDescent="0.25">
      <c r="A13" s="3" t="s">
        <v>320</v>
      </c>
      <c r="B13" s="22">
        <v>0.23788083019876413</v>
      </c>
      <c r="C13" s="22">
        <v>5.0471108315575844E-2</v>
      </c>
      <c r="D13" s="22">
        <v>8.73085399779744E-2</v>
      </c>
      <c r="E13" s="22">
        <v>8.5688207643403611E-2</v>
      </c>
      <c r="F13" s="22">
        <v>8.6436376838619877E-2</v>
      </c>
      <c r="G13" s="22">
        <v>8.0372413604913318E-2</v>
      </c>
      <c r="H13" s="22">
        <v>6.8765451190063914E-2</v>
      </c>
      <c r="I13" s="22">
        <v>4.5672404530781134E-2</v>
      </c>
      <c r="J13" s="22">
        <v>4.6464928990485758E-2</v>
      </c>
      <c r="K13" s="22">
        <v>2.3239100319581214E-2</v>
      </c>
      <c r="L13" s="22">
        <v>3.1945141191407053E-2</v>
      </c>
      <c r="M13" s="22">
        <v>1.3509400742024072E-2</v>
      </c>
      <c r="N13" s="22">
        <v>7.4620868391022457E-3</v>
      </c>
      <c r="O13" s="22">
        <v>2.212560283474423E-2</v>
      </c>
      <c r="P13" s="22">
        <v>1.1230535303671367E-2</v>
      </c>
      <c r="Q13" s="22">
        <v>3.4115109860582008E-3</v>
      </c>
      <c r="R13" s="22">
        <v>1.2274977901233988E-2</v>
      </c>
      <c r="S13" s="22">
        <v>1.0172661925641119E-2</v>
      </c>
      <c r="T13" s="22">
        <v>5.0572856857958705E-3</v>
      </c>
      <c r="U13" s="22">
        <v>6.5746336753958832E-3</v>
      </c>
      <c r="V13" s="22">
        <v>1.4003716810293918E-2</v>
      </c>
      <c r="W13" s="22">
        <v>5.768359216468886E-3</v>
      </c>
      <c r="X13" s="22">
        <v>1.435590354577536E-3</v>
      </c>
      <c r="Y13" s="22">
        <v>4.9508555548953288E-4</v>
      </c>
      <c r="Z13" s="22">
        <v>3.3107568740929371E-3</v>
      </c>
      <c r="AA13" s="22">
        <f t="shared" si="6"/>
        <v>0.96107670750616003</v>
      </c>
      <c r="AB13" s="22">
        <f t="shared" si="7"/>
        <v>0.40839669543281776</v>
      </c>
      <c r="AC13" s="22">
        <f t="shared" si="8"/>
        <v>1.9911468734371551</v>
      </c>
      <c r="AD13" s="22">
        <f t="shared" si="0"/>
        <v>0.36374224330985433</v>
      </c>
      <c r="AE13" s="22">
        <f t="shared" si="9"/>
        <v>-4.9282033965039052</v>
      </c>
      <c r="AF13" s="22">
        <f t="shared" si="1"/>
        <v>0.18893776876348803</v>
      </c>
      <c r="AG13" s="22">
        <f t="shared" si="10"/>
        <v>5.4460892898079649</v>
      </c>
      <c r="AH13" s="22">
        <f t="shared" si="2"/>
        <v>5.8634836831390355E-2</v>
      </c>
      <c r="AI13" s="22">
        <f t="shared" si="11"/>
        <v>3.2480464252350525</v>
      </c>
      <c r="AJ13" s="59">
        <f t="shared" si="3"/>
        <v>0.11044543804808567</v>
      </c>
      <c r="AK13" s="59">
        <f t="shared" si="12"/>
        <v>2.2380154569060413</v>
      </c>
      <c r="AL13" s="22">
        <f t="shared" si="4"/>
        <v>0.96107670750616003</v>
      </c>
      <c r="AN13" s="22">
        <f t="shared" si="5"/>
        <v>0.59733446419630576</v>
      </c>
    </row>
    <row r="14" spans="1:40" x14ac:dyDescent="0.25">
      <c r="A14" s="3" t="s">
        <v>319</v>
      </c>
      <c r="B14" s="22">
        <v>0.22944070755791196</v>
      </c>
      <c r="C14" s="22">
        <v>6.8124712965377421E-2</v>
      </c>
      <c r="D14" s="22">
        <v>9.4848953993538362E-2</v>
      </c>
      <c r="E14" s="22">
        <v>8.1974908557054527E-2</v>
      </c>
      <c r="F14" s="22">
        <v>8.3451920528903975E-2</v>
      </c>
      <c r="G14" s="22">
        <v>7.522505053069059E-2</v>
      </c>
      <c r="H14" s="22">
        <v>6.7042721406884803E-2</v>
      </c>
      <c r="I14" s="22">
        <v>4.2211553830413868E-2</v>
      </c>
      <c r="J14" s="22">
        <v>4.4668718676340563E-2</v>
      </c>
      <c r="K14" s="22">
        <v>2.8078626622473856E-2</v>
      </c>
      <c r="L14" s="22">
        <v>2.9260155669072044E-2</v>
      </c>
      <c r="M14" s="22">
        <v>1.514448668617098E-2</v>
      </c>
      <c r="N14" s="22">
        <v>1.0022335625897277E-2</v>
      </c>
      <c r="O14" s="22">
        <v>2.3967373473965745E-2</v>
      </c>
      <c r="P14" s="22">
        <v>1.2269075652541329E-2</v>
      </c>
      <c r="Q14" s="22">
        <v>2.7164143253434058E-3</v>
      </c>
      <c r="R14" s="22">
        <v>1.129628238669652E-2</v>
      </c>
      <c r="S14" s="22">
        <v>9.0988612828667107E-3</v>
      </c>
      <c r="T14" s="22">
        <v>4.6276262151556018E-3</v>
      </c>
      <c r="U14" s="22">
        <v>9.1940213549088681E-3</v>
      </c>
      <c r="V14" s="22">
        <v>1.1328934054542271E-2</v>
      </c>
      <c r="W14" s="22">
        <v>6.8162434298369426E-3</v>
      </c>
      <c r="X14" s="22">
        <v>1.4727309115130692E-3</v>
      </c>
      <c r="Y14" s="22">
        <v>5.8086388442896608E-4</v>
      </c>
      <c r="Z14" s="22">
        <v>3.5525148599870392E-3</v>
      </c>
      <c r="AA14" s="22">
        <f t="shared" si="6"/>
        <v>0.9664157944825168</v>
      </c>
      <c r="AB14" s="22">
        <f t="shared" si="7"/>
        <v>0.42070806184712722</v>
      </c>
      <c r="AC14" s="22">
        <f t="shared" si="8"/>
        <v>3.0145607327360748</v>
      </c>
      <c r="AD14" s="22">
        <f t="shared" si="0"/>
        <v>0.35296876537209293</v>
      </c>
      <c r="AE14" s="22">
        <f t="shared" si="9"/>
        <v>-2.9618440354160342</v>
      </c>
      <c r="AF14" s="22">
        <f t="shared" si="1"/>
        <v>0.19273896726329656</v>
      </c>
      <c r="AG14" s="22">
        <f t="shared" si="10"/>
        <v>2.0118785802783914</v>
      </c>
      <c r="AH14" s="22">
        <f t="shared" si="2"/>
        <v>6.1856705049813172E-2</v>
      </c>
      <c r="AI14" s="22">
        <f t="shared" si="11"/>
        <v>5.4948020537476436</v>
      </c>
      <c r="AJ14" s="59">
        <f t="shared" si="3"/>
        <v>0.12793791832788898</v>
      </c>
      <c r="AK14" s="59">
        <f t="shared" si="12"/>
        <v>15.838119336524741</v>
      </c>
      <c r="AL14" s="22">
        <f t="shared" si="4"/>
        <v>0.96641579448251669</v>
      </c>
      <c r="AN14" s="22">
        <f t="shared" si="5"/>
        <v>0.61344702911042381</v>
      </c>
    </row>
    <row r="15" spans="1:40" x14ac:dyDescent="0.25">
      <c r="A15" s="3" t="s">
        <v>318</v>
      </c>
      <c r="B15" s="22">
        <v>0.22027970928662571</v>
      </c>
      <c r="C15" s="22">
        <v>8.1875310767976758E-2</v>
      </c>
      <c r="D15" s="22">
        <v>0.1024863384366613</v>
      </c>
      <c r="E15" s="22">
        <v>8.689666932106821E-2</v>
      </c>
      <c r="F15" s="22">
        <v>8.7148170950166415E-2</v>
      </c>
      <c r="G15" s="22">
        <v>6.5847847948213717E-2</v>
      </c>
      <c r="H15" s="22">
        <v>7.3478054647884691E-2</v>
      </c>
      <c r="I15" s="22">
        <v>3.6867287630987074E-2</v>
      </c>
      <c r="J15" s="22">
        <v>4.0851102005388301E-2</v>
      </c>
      <c r="K15" s="22">
        <v>2.8287046892455297E-2</v>
      </c>
      <c r="L15" s="22">
        <v>2.5739663801491213E-2</v>
      </c>
      <c r="M15" s="22">
        <v>1.6695406939495904E-2</v>
      </c>
      <c r="N15" s="22">
        <v>1.3059787545423555E-2</v>
      </c>
      <c r="O15" s="22">
        <v>2.570843796211968E-2</v>
      </c>
      <c r="P15" s="22">
        <v>1.2183049820036405E-2</v>
      </c>
      <c r="Q15" s="22">
        <v>2.1677732187774614E-3</v>
      </c>
      <c r="R15" s="22">
        <v>7.7215490435745401E-3</v>
      </c>
      <c r="S15" s="22">
        <v>7.9542588380546175E-3</v>
      </c>
      <c r="T15" s="22">
        <v>4.5941887766792712E-3</v>
      </c>
      <c r="U15" s="22">
        <v>8.5655633750670937E-3</v>
      </c>
      <c r="V15" s="22">
        <v>7.5255061624262378E-3</v>
      </c>
      <c r="W15" s="22">
        <v>6.1184459578217613E-3</v>
      </c>
      <c r="X15" s="22">
        <v>1.6537337375076234E-3</v>
      </c>
      <c r="Y15" s="22">
        <v>8.0280237603504655E-4</v>
      </c>
      <c r="Z15" s="22">
        <v>4.7132271349261869E-3</v>
      </c>
      <c r="AA15" s="22">
        <f t="shared" si="6"/>
        <v>0.96922093257686426</v>
      </c>
      <c r="AB15" s="22">
        <f t="shared" si="7"/>
        <v>0.42297651977748763</v>
      </c>
      <c r="AC15" s="22">
        <f t="shared" si="8"/>
        <v>0.53920001447100663</v>
      </c>
      <c r="AD15" s="22">
        <f t="shared" si="0"/>
        <v>0.34278870024577057</v>
      </c>
      <c r="AE15" s="22">
        <f t="shared" si="9"/>
        <v>-2.8841263378051956</v>
      </c>
      <c r="AF15" s="22">
        <f t="shared" si="1"/>
        <v>0.20345571255360589</v>
      </c>
      <c r="AG15" s="22">
        <f t="shared" si="10"/>
        <v>5.560237995708162</v>
      </c>
      <c r="AH15" s="22">
        <f t="shared" si="2"/>
        <v>6.1621257040493295E-2</v>
      </c>
      <c r="AI15" s="22">
        <f t="shared" si="11"/>
        <v>-0.38063457976022363</v>
      </c>
      <c r="AJ15" s="59">
        <f t="shared" si="3"/>
        <v>0.13942181971286097</v>
      </c>
      <c r="AK15" s="59">
        <f t="shared" si="12"/>
        <v>8.9761515077493907</v>
      </c>
      <c r="AL15" s="22">
        <f t="shared" si="4"/>
        <v>0.96922093257686415</v>
      </c>
      <c r="AN15" s="22">
        <f t="shared" si="5"/>
        <v>0.62643223233109357</v>
      </c>
    </row>
    <row r="16" spans="1:40" x14ac:dyDescent="0.25">
      <c r="A16" s="3" t="s">
        <v>317</v>
      </c>
      <c r="B16" s="22">
        <v>0.20939145363868342</v>
      </c>
      <c r="C16" s="22">
        <v>9.2940798920205916E-2</v>
      </c>
      <c r="D16" s="22">
        <v>0.10553104134435051</v>
      </c>
      <c r="E16" s="22">
        <v>8.7678191431540972E-2</v>
      </c>
      <c r="F16" s="22">
        <v>7.6797252227629675E-2</v>
      </c>
      <c r="G16" s="22">
        <v>6.4061265226172989E-2</v>
      </c>
      <c r="H16" s="22">
        <v>7.7341058612512545E-2</v>
      </c>
      <c r="I16" s="22">
        <v>3.7558601558300889E-2</v>
      </c>
      <c r="J16" s="22">
        <v>3.9618202227971744E-2</v>
      </c>
      <c r="K16" s="22">
        <v>2.6902004975206107E-2</v>
      </c>
      <c r="L16" s="22">
        <v>2.2358733097240211E-2</v>
      </c>
      <c r="M16" s="22">
        <v>1.8770475377455145E-2</v>
      </c>
      <c r="N16" s="22">
        <v>1.7025167559501123E-2</v>
      </c>
      <c r="O16" s="22">
        <v>2.9494006401692328E-2</v>
      </c>
      <c r="P16" s="22">
        <v>1.34943620774883E-2</v>
      </c>
      <c r="Q16" s="22">
        <v>2.5616100329889486E-3</v>
      </c>
      <c r="R16" s="22">
        <v>8.1147916805691337E-3</v>
      </c>
      <c r="S16" s="22">
        <v>7.6840314773518915E-3</v>
      </c>
      <c r="T16" s="22">
        <v>5.0830291651230161E-3</v>
      </c>
      <c r="U16" s="22">
        <v>6.7260702595047855E-3</v>
      </c>
      <c r="V16" s="22">
        <v>6.88842187709087E-3</v>
      </c>
      <c r="W16" s="22">
        <v>4.7055474656491703E-3</v>
      </c>
      <c r="X16" s="22">
        <v>1.36619143162183E-3</v>
      </c>
      <c r="Y16" s="22">
        <v>6.3612760610494055E-4</v>
      </c>
      <c r="Z16" s="22">
        <v>7.0828662000803526E-3</v>
      </c>
      <c r="AA16" s="22">
        <f t="shared" si="6"/>
        <v>0.9698113018720369</v>
      </c>
      <c r="AB16" s="22">
        <f t="shared" si="7"/>
        <v>0.4298654268918391</v>
      </c>
      <c r="AC16" s="22">
        <f t="shared" si="8"/>
        <v>1.628673647883687</v>
      </c>
      <c r="AD16" s="22">
        <f t="shared" si="0"/>
        <v>0.33434706326130514</v>
      </c>
      <c r="AE16" s="22">
        <f t="shared" si="9"/>
        <v>-2.4626357223598663</v>
      </c>
      <c r="AF16" s="22">
        <f t="shared" si="1"/>
        <v>0.20559881171889252</v>
      </c>
      <c r="AG16" s="22">
        <f t="shared" si="10"/>
        <v>1.0533492219944278</v>
      </c>
      <c r="AH16" s="22">
        <f t="shared" si="2"/>
        <v>6.7778305295901078E-2</v>
      </c>
      <c r="AI16" s="22">
        <f t="shared" si="11"/>
        <v>9.99176023196312</v>
      </c>
      <c r="AJ16" s="59">
        <f t="shared" si="3"/>
        <v>0.15132947652563278</v>
      </c>
      <c r="AK16" s="59">
        <f t="shared" si="12"/>
        <v>8.5407412105907188</v>
      </c>
      <c r="AL16" s="22">
        <f t="shared" si="4"/>
        <v>0.96981130187203668</v>
      </c>
      <c r="AN16" s="22">
        <f t="shared" si="5"/>
        <v>0.63546423861073165</v>
      </c>
    </row>
    <row r="17" spans="1:40" x14ac:dyDescent="0.25">
      <c r="A17" s="3" t="s">
        <v>316</v>
      </c>
      <c r="B17" s="22">
        <v>0.21044469931107537</v>
      </c>
      <c r="C17" s="22">
        <v>9.6007553748093985E-2</v>
      </c>
      <c r="D17" s="22">
        <v>9.8994087533807243E-2</v>
      </c>
      <c r="E17" s="22">
        <v>9.0269353634378977E-2</v>
      </c>
      <c r="F17" s="22">
        <v>7.343405785803668E-2</v>
      </c>
      <c r="G17" s="22">
        <v>6.3807250887584765E-2</v>
      </c>
      <c r="H17" s="22">
        <v>7.3378776688528116E-2</v>
      </c>
      <c r="I17" s="22">
        <v>3.8436677231673273E-2</v>
      </c>
      <c r="J17" s="22">
        <v>3.9343182368834738E-2</v>
      </c>
      <c r="K17" s="22">
        <v>2.3479616456114863E-2</v>
      </c>
      <c r="L17" s="22">
        <v>1.7018185205990684E-2</v>
      </c>
      <c r="M17" s="22">
        <v>2.8362086787966031E-2</v>
      </c>
      <c r="N17" s="22">
        <v>1.9834666977953243E-2</v>
      </c>
      <c r="O17" s="22">
        <v>3.4915367595085525E-2</v>
      </c>
      <c r="P17" s="22">
        <v>1.5782516008110245E-2</v>
      </c>
      <c r="Q17" s="22">
        <v>2.938865347930347E-3</v>
      </c>
      <c r="R17" s="22">
        <v>9.3683151862707214E-3</v>
      </c>
      <c r="S17" s="22">
        <v>7.9445607560142111E-3</v>
      </c>
      <c r="T17" s="22">
        <v>4.3600814544548774E-3</v>
      </c>
      <c r="U17" s="22">
        <v>4.7719784975364101E-3</v>
      </c>
      <c r="V17" s="22">
        <v>5.1493015172535579E-3</v>
      </c>
      <c r="W17" s="22">
        <v>4.9646486978144845E-3</v>
      </c>
      <c r="X17" s="22">
        <v>1.0149259248024183E-3</v>
      </c>
      <c r="Y17" s="22">
        <v>6.8076367530252627E-4</v>
      </c>
      <c r="Z17" s="22">
        <v>7.16645811871217E-3</v>
      </c>
      <c r="AA17" s="22">
        <f t="shared" si="6"/>
        <v>0.97186797746932529</v>
      </c>
      <c r="AB17" s="22">
        <f t="shared" si="7"/>
        <v>0.44714270953098645</v>
      </c>
      <c r="AC17" s="22">
        <f t="shared" si="8"/>
        <v>4.0192305680574272</v>
      </c>
      <c r="AD17" s="22">
        <f t="shared" si="0"/>
        <v>0.32255261731632406</v>
      </c>
      <c r="AE17" s="22">
        <f t="shared" si="9"/>
        <v>-3.5276056651836853</v>
      </c>
      <c r="AF17" s="22">
        <f t="shared" si="1"/>
        <v>0.20217265062201492</v>
      </c>
      <c r="AG17" s="22">
        <f t="shared" si="10"/>
        <v>-1.666430398227233</v>
      </c>
      <c r="AH17" s="22">
        <f t="shared" si="2"/>
        <v>7.1970261390213966E-2</v>
      </c>
      <c r="AI17" s="22">
        <f t="shared" si="11"/>
        <v>6.1848051172303329</v>
      </c>
      <c r="AJ17" s="59">
        <f t="shared" si="3"/>
        <v>0.16371282290489475</v>
      </c>
      <c r="AK17" s="59">
        <f t="shared" si="12"/>
        <v>8.1830365528056479</v>
      </c>
      <c r="AL17" s="22">
        <f t="shared" si="4"/>
        <v>0.97186797746932552</v>
      </c>
      <c r="AN17" s="22">
        <f t="shared" si="5"/>
        <v>0.6493153601530014</v>
      </c>
    </row>
    <row r="18" spans="1:40" x14ac:dyDescent="0.25">
      <c r="A18" s="3" t="s">
        <v>315</v>
      </c>
      <c r="B18" s="22">
        <v>0.21092670298610092</v>
      </c>
      <c r="C18" s="22">
        <v>0.11146510125763601</v>
      </c>
      <c r="D18" s="22">
        <v>0.10380273247180043</v>
      </c>
      <c r="E18" s="22">
        <v>8.1283992222944745E-2</v>
      </c>
      <c r="F18" s="22">
        <v>7.1292611171741738E-2</v>
      </c>
      <c r="G18" s="22">
        <v>6.50189157532194E-2</v>
      </c>
      <c r="H18" s="22">
        <v>6.863510156389746E-2</v>
      </c>
      <c r="I18" s="22">
        <v>3.736916005141204E-2</v>
      </c>
      <c r="J18" s="22">
        <v>4.3273859910253384E-2</v>
      </c>
      <c r="K18" s="22">
        <v>2.2837542315015523E-2</v>
      </c>
      <c r="L18" s="22">
        <v>1.4585166546632724E-2</v>
      </c>
      <c r="M18" s="22">
        <v>3.185133798508389E-2</v>
      </c>
      <c r="N18" s="22">
        <v>2.3533506221527077E-2</v>
      </c>
      <c r="O18" s="22">
        <v>2.6547218193336584E-2</v>
      </c>
      <c r="P18" s="22">
        <v>1.4907597664130513E-2</v>
      </c>
      <c r="Q18" s="22">
        <v>3.9908323837072749E-3</v>
      </c>
      <c r="R18" s="22">
        <v>8.6917227531023832E-3</v>
      </c>
      <c r="S18" s="22">
        <v>6.876179832576928E-3</v>
      </c>
      <c r="T18" s="22">
        <v>4.7982840364748109E-3</v>
      </c>
      <c r="U18" s="22">
        <v>4.3822848932319122E-3</v>
      </c>
      <c r="V18" s="22">
        <v>2.5027789768724364E-3</v>
      </c>
      <c r="W18" s="22">
        <v>5.4192052705210837E-3</v>
      </c>
      <c r="X18" s="22">
        <v>6.797260473167579E-4</v>
      </c>
      <c r="Y18" s="22">
        <v>8.30022014702343E-4</v>
      </c>
      <c r="Z18" s="22">
        <v>6.1259221075315564E-3</v>
      </c>
      <c r="AA18" s="22">
        <f t="shared" si="6"/>
        <v>0.97162750463076997</v>
      </c>
      <c r="AB18" s="22">
        <f t="shared" si="7"/>
        <v>0.46395163289154107</v>
      </c>
      <c r="AC18" s="22">
        <f t="shared" si="8"/>
        <v>3.7591853791344838</v>
      </c>
      <c r="AD18" s="22">
        <f t="shared" si="0"/>
        <v>0.31029376194138564</v>
      </c>
      <c r="AE18" s="22">
        <f t="shared" si="9"/>
        <v>-3.8005753842376331</v>
      </c>
      <c r="AF18" s="22">
        <f t="shared" si="1"/>
        <v>0.19738210979784321</v>
      </c>
      <c r="AG18" s="22">
        <f t="shared" si="10"/>
        <v>-2.3695296121571761</v>
      </c>
      <c r="AH18" s="22">
        <f t="shared" si="2"/>
        <v>6.5754904705150094E-2</v>
      </c>
      <c r="AI18" s="22">
        <f t="shared" si="11"/>
        <v>-8.6360068242144727</v>
      </c>
      <c r="AJ18" s="59">
        <f t="shared" si="3"/>
        <v>0.18659029915297326</v>
      </c>
      <c r="AK18" s="59">
        <f t="shared" si="12"/>
        <v>13.974150492395248</v>
      </c>
      <c r="AL18" s="22">
        <f t="shared" si="4"/>
        <v>0.97162750463076986</v>
      </c>
      <c r="AN18" s="22">
        <f t="shared" si="5"/>
        <v>0.66133374268938427</v>
      </c>
    </row>
    <row r="19" spans="1:40" x14ac:dyDescent="0.25">
      <c r="A19" s="3" t="s">
        <v>314</v>
      </c>
      <c r="B19" s="22">
        <v>0.19086905269221024</v>
      </c>
      <c r="C19" s="22">
        <v>0.12007543854644367</v>
      </c>
      <c r="D19" s="22">
        <v>0.10502743756536372</v>
      </c>
      <c r="E19" s="22">
        <v>9.253676988036566E-2</v>
      </c>
      <c r="F19" s="22">
        <v>6.7439577593984265E-2</v>
      </c>
      <c r="G19" s="22">
        <v>6.6602830365961485E-2</v>
      </c>
      <c r="H19" s="22">
        <v>6.7734093927997716E-2</v>
      </c>
      <c r="I19" s="22">
        <v>3.6710816159360955E-2</v>
      </c>
      <c r="J19" s="22">
        <v>4.4000660161435841E-2</v>
      </c>
      <c r="K19" s="22">
        <v>2.754156648105123E-2</v>
      </c>
      <c r="L19" s="22">
        <v>1.480913749719451E-2</v>
      </c>
      <c r="M19" s="22">
        <v>3.1178239022273298E-2</v>
      </c>
      <c r="N19" s="22">
        <v>3.0267445436941834E-2</v>
      </c>
      <c r="O19" s="22">
        <v>2.0421116685501822E-2</v>
      </c>
      <c r="P19" s="22">
        <v>1.5079907141166747E-2</v>
      </c>
      <c r="Q19" s="22">
        <v>4.9541348870282102E-3</v>
      </c>
      <c r="R19" s="22">
        <v>8.0485669294730472E-3</v>
      </c>
      <c r="S19" s="22">
        <v>5.6341274691969088E-3</v>
      </c>
      <c r="T19" s="22">
        <v>4.5571558307315281E-3</v>
      </c>
      <c r="U19" s="22">
        <v>4.479797209576062E-3</v>
      </c>
      <c r="V19" s="22">
        <v>2.1043900821800733E-3</v>
      </c>
      <c r="W19" s="22">
        <v>6.0958127168442124E-3</v>
      </c>
      <c r="X19" s="22">
        <v>5.9331306736723466E-4</v>
      </c>
      <c r="Y19" s="22">
        <v>1.3794243984699046E-3</v>
      </c>
      <c r="Z19" s="22">
        <v>5.3557869454000442E-3</v>
      </c>
      <c r="AA19" s="22">
        <f t="shared" si="6"/>
        <v>0.97349659869352034</v>
      </c>
      <c r="AB19" s="22">
        <f t="shared" si="7"/>
        <v>0.45350074362168979</v>
      </c>
      <c r="AC19" s="22">
        <f t="shared" si="8"/>
        <v>-2.2525816332872779</v>
      </c>
      <c r="AD19" s="22">
        <f t="shared" si="0"/>
        <v>0.31070170744005993</v>
      </c>
      <c r="AE19" s="22">
        <f t="shared" si="9"/>
        <v>0.13147073796196712</v>
      </c>
      <c r="AF19" s="22">
        <f t="shared" si="1"/>
        <v>0.20929414763177051</v>
      </c>
      <c r="AG19" s="22">
        <f t="shared" si="10"/>
        <v>6.0350139362313504</v>
      </c>
      <c r="AH19" s="22">
        <f t="shared" si="2"/>
        <v>6.6784040131959543E-2</v>
      </c>
      <c r="AI19" s="22">
        <f t="shared" si="11"/>
        <v>1.5651082324948526</v>
      </c>
      <c r="AJ19" s="59">
        <f t="shared" si="3"/>
        <v>0.1952543377301528</v>
      </c>
      <c r="AK19" s="59">
        <f t="shared" si="12"/>
        <v>4.6433488860406706</v>
      </c>
      <c r="AL19" s="22">
        <f t="shared" si="4"/>
        <v>0.97349659869352023</v>
      </c>
      <c r="AN19" s="22">
        <f t="shared" si="5"/>
        <v>0.66279489125346025</v>
      </c>
    </row>
    <row r="20" spans="1:40" x14ac:dyDescent="0.25">
      <c r="A20" s="3" t="s">
        <v>313</v>
      </c>
      <c r="B20" s="22">
        <v>0.1866579852606767</v>
      </c>
      <c r="C20" s="22">
        <v>0.12604644484291821</v>
      </c>
      <c r="D20" s="22">
        <v>0.12187055060826939</v>
      </c>
      <c r="E20" s="22">
        <v>9.6743243161832984E-2</v>
      </c>
      <c r="F20" s="22">
        <v>6.5003675225014282E-2</v>
      </c>
      <c r="G20" s="22">
        <v>6.2732866115098165E-2</v>
      </c>
      <c r="H20" s="22">
        <v>4.4287734560938603E-2</v>
      </c>
      <c r="I20" s="22">
        <v>3.8960622069991908E-2</v>
      </c>
      <c r="J20" s="22">
        <v>4.4837858509816267E-2</v>
      </c>
      <c r="K20" s="22">
        <v>2.4550135409724078E-2</v>
      </c>
      <c r="L20" s="22">
        <v>1.7618239286593833E-2</v>
      </c>
      <c r="M20" s="22">
        <v>3.3906160559917291E-2</v>
      </c>
      <c r="N20" s="22">
        <v>3.4590566757735225E-2</v>
      </c>
      <c r="O20" s="22">
        <v>1.9202328449146336E-2</v>
      </c>
      <c r="P20" s="22">
        <v>1.5339154019119351E-2</v>
      </c>
      <c r="Q20" s="22">
        <v>9.3476917511992833E-3</v>
      </c>
      <c r="R20" s="22">
        <v>7.7671646000040447E-3</v>
      </c>
      <c r="S20" s="22">
        <v>6.1777801819932129E-3</v>
      </c>
      <c r="T20" s="22">
        <v>5.323867843497994E-3</v>
      </c>
      <c r="U20" s="22">
        <v>4.695558011005966E-3</v>
      </c>
      <c r="V20" s="22">
        <v>1.688396462786792E-3</v>
      </c>
      <c r="W20" s="22">
        <v>6.8707285168248412E-3</v>
      </c>
      <c r="X20" s="22">
        <v>6.3971325632743799E-4</v>
      </c>
      <c r="Y20" s="22">
        <v>9.5452533202908588E-4</v>
      </c>
      <c r="Z20" s="22">
        <v>2.9482846861989616E-3</v>
      </c>
      <c r="AA20" s="22">
        <f t="shared" si="6"/>
        <v>0.97876127547866032</v>
      </c>
      <c r="AB20" s="22">
        <f t="shared" si="7"/>
        <v>0.4669365717050275</v>
      </c>
      <c r="AC20" s="22">
        <f t="shared" si="8"/>
        <v>2.9626915219671335</v>
      </c>
      <c r="AD20" s="22">
        <f t="shared" si="0"/>
        <v>0.28016240130471232</v>
      </c>
      <c r="AE20" s="22">
        <f t="shared" si="9"/>
        <v>-9.8291401057843242</v>
      </c>
      <c r="AF20" s="22">
        <f t="shared" si="1"/>
        <v>0.23166230246892044</v>
      </c>
      <c r="AG20" s="22">
        <f t="shared" si="10"/>
        <v>10.687424894700918</v>
      </c>
      <c r="AH20" s="22">
        <f t="shared" si="2"/>
        <v>7.4848409275371591E-2</v>
      </c>
      <c r="AI20" s="22">
        <f t="shared" si="11"/>
        <v>12.075293928725404</v>
      </c>
      <c r="AJ20" s="59">
        <f t="shared" si="3"/>
        <v>0.20479046391265177</v>
      </c>
      <c r="AK20" s="59">
        <f t="shared" si="12"/>
        <v>4.8839510012208649</v>
      </c>
      <c r="AL20" s="22">
        <f t="shared" si="4"/>
        <v>0.97876127547866032</v>
      </c>
      <c r="AN20" s="22">
        <f t="shared" si="5"/>
        <v>0.69859887417394795</v>
      </c>
    </row>
    <row r="21" spans="1:40" x14ac:dyDescent="0.25">
      <c r="A21" s="3" t="s">
        <v>312</v>
      </c>
      <c r="B21" s="22">
        <v>0.17250282266135109</v>
      </c>
      <c r="C21" s="22">
        <v>0.13498357800843294</v>
      </c>
      <c r="D21" s="22">
        <v>0.13215735366874132</v>
      </c>
      <c r="E21" s="22">
        <v>9.7548202686643895E-2</v>
      </c>
      <c r="F21" s="22">
        <v>6.4598749907143371E-2</v>
      </c>
      <c r="G21" s="22">
        <v>6.1732730096296852E-2</v>
      </c>
      <c r="H21" s="22">
        <v>3.1409539145007367E-2</v>
      </c>
      <c r="I21" s="22">
        <v>3.9280649995235374E-2</v>
      </c>
      <c r="J21" s="22">
        <v>4.120756237559875E-2</v>
      </c>
      <c r="K21" s="22">
        <v>2.8574406659579495E-2</v>
      </c>
      <c r="L21" s="22">
        <v>1.9016998050915373E-2</v>
      </c>
      <c r="M21" s="22">
        <v>3.2421177792223671E-2</v>
      </c>
      <c r="N21" s="22">
        <v>3.7265077001861886E-2</v>
      </c>
      <c r="O21" s="22">
        <v>2.0457642898402323E-2</v>
      </c>
      <c r="P21" s="22">
        <v>1.4256123845362217E-2</v>
      </c>
      <c r="Q21" s="22">
        <v>1.7036663296781798E-2</v>
      </c>
      <c r="R21" s="22">
        <v>7.6235799697247407E-3</v>
      </c>
      <c r="S21" s="22">
        <v>5.904613831294276E-3</v>
      </c>
      <c r="T21" s="22">
        <v>5.5187102891726169E-3</v>
      </c>
      <c r="U21" s="22">
        <v>4.2165083417457566E-3</v>
      </c>
      <c r="V21" s="22">
        <v>1.6118056696809717E-3</v>
      </c>
      <c r="W21" s="22">
        <v>6.7521040676841882E-3</v>
      </c>
      <c r="X21" s="22">
        <v>4.8733306997099341E-4</v>
      </c>
      <c r="Y21" s="22">
        <v>2.1221873259924689E-3</v>
      </c>
      <c r="Z21" s="22">
        <v>1.8720251422645984E-3</v>
      </c>
      <c r="AA21" s="22">
        <f t="shared" si="6"/>
        <v>0.98055814579710843</v>
      </c>
      <c r="AB21" s="22">
        <f t="shared" si="7"/>
        <v>0.46770888140522282</v>
      </c>
      <c r="AC21" s="22">
        <f t="shared" si="8"/>
        <v>0.16539927411879821</v>
      </c>
      <c r="AD21" s="22">
        <f t="shared" si="0"/>
        <v>0.27048699013752181</v>
      </c>
      <c r="AE21" s="22">
        <f t="shared" si="9"/>
        <v>-3.4535009416439375</v>
      </c>
      <c r="AF21" s="22">
        <f t="shared" si="1"/>
        <v>0.24236227425436369</v>
      </c>
      <c r="AG21" s="22">
        <f t="shared" si="10"/>
        <v>4.6187798668187448</v>
      </c>
      <c r="AH21" s="22">
        <f t="shared" si="2"/>
        <v>8.6106407497645338E-2</v>
      </c>
      <c r="AI21" s="22">
        <f t="shared" si="11"/>
        <v>15.041065443161155</v>
      </c>
      <c r="AJ21" s="59">
        <f t="shared" si="3"/>
        <v>0.20861231817625536</v>
      </c>
      <c r="AK21" s="59">
        <f t="shared" si="12"/>
        <v>1.866226674125663</v>
      </c>
      <c r="AL21" s="22">
        <f t="shared" si="4"/>
        <v>0.9805581457971082</v>
      </c>
      <c r="AN21" s="22">
        <f t="shared" si="5"/>
        <v>0.71007115565958645</v>
      </c>
    </row>
    <row r="22" spans="1:40" x14ac:dyDescent="0.25">
      <c r="A22" s="3" t="s">
        <v>311</v>
      </c>
      <c r="B22" s="22">
        <v>0.16334224633498767</v>
      </c>
      <c r="C22" s="22">
        <v>0.13867721391665158</v>
      </c>
      <c r="D22" s="22">
        <v>0.12712500792213222</v>
      </c>
      <c r="E22" s="22">
        <v>9.0728246118692568E-2</v>
      </c>
      <c r="F22" s="22">
        <v>6.7729001156505736E-2</v>
      </c>
      <c r="G22" s="22">
        <v>6.8215605757257713E-2</v>
      </c>
      <c r="H22" s="22">
        <v>2.8601507092090302E-2</v>
      </c>
      <c r="I22" s="22">
        <v>4.0027939433740653E-2</v>
      </c>
      <c r="J22" s="22">
        <v>3.855469854458609E-2</v>
      </c>
      <c r="K22" s="22">
        <v>2.9717384471510039E-2</v>
      </c>
      <c r="L22" s="22">
        <v>2.0125503850763417E-2</v>
      </c>
      <c r="M22" s="22">
        <v>3.1433834313692795E-2</v>
      </c>
      <c r="N22" s="22">
        <v>3.7024442928858745E-2</v>
      </c>
      <c r="O22" s="22">
        <v>1.8544393774689187E-2</v>
      </c>
      <c r="P22" s="22">
        <v>1.5968381901919234E-2</v>
      </c>
      <c r="Q22" s="22">
        <v>2.9148399148334964E-2</v>
      </c>
      <c r="R22" s="22">
        <v>7.2332563040387902E-3</v>
      </c>
      <c r="S22" s="22">
        <v>4.3555156663506707E-3</v>
      </c>
      <c r="T22" s="22">
        <v>5.0429631379577417E-3</v>
      </c>
      <c r="U22" s="22">
        <v>3.9316379032974325E-3</v>
      </c>
      <c r="V22" s="22">
        <v>1.6185804864649591E-3</v>
      </c>
      <c r="W22" s="22">
        <v>7.440239843940607E-3</v>
      </c>
      <c r="X22" s="22">
        <v>3.1604200661567193E-4</v>
      </c>
      <c r="Y22" s="22">
        <v>3.2043769232735445E-3</v>
      </c>
      <c r="Z22" s="22">
        <v>1.8758935348248207E-3</v>
      </c>
      <c r="AA22" s="22">
        <f t="shared" si="6"/>
        <v>0.97998231247317713</v>
      </c>
      <c r="AB22" s="22">
        <f t="shared" si="7"/>
        <v>0.46763445249613689</v>
      </c>
      <c r="AC22" s="22">
        <f t="shared" si="8"/>
        <v>-1.5913512025324945E-2</v>
      </c>
      <c r="AD22" s="22">
        <f t="shared" si="0"/>
        <v>0.28269885042592424</v>
      </c>
      <c r="AE22" s="22">
        <f t="shared" si="9"/>
        <v>4.5147680789355675</v>
      </c>
      <c r="AF22" s="22">
        <f t="shared" si="1"/>
        <v>0.22964900955111606</v>
      </c>
      <c r="AG22" s="22">
        <f t="shared" si="10"/>
        <v>-5.2455625539743957</v>
      </c>
      <c r="AH22" s="22">
        <f t="shared" si="2"/>
        <v>9.5310417379603038E-2</v>
      </c>
      <c r="AI22" s="22">
        <f t="shared" si="11"/>
        <v>10.689111471999796</v>
      </c>
      <c r="AJ22" s="59">
        <f t="shared" si="3"/>
        <v>0.20866574677493047</v>
      </c>
      <c r="AK22" s="59">
        <f t="shared" si="12"/>
        <v>2.5611430399791742E-2</v>
      </c>
      <c r="AL22" s="22">
        <f t="shared" si="4"/>
        <v>0.97998231247317724</v>
      </c>
      <c r="AN22" s="22">
        <f t="shared" si="5"/>
        <v>0.697283462047253</v>
      </c>
    </row>
    <row r="23" spans="1:40" x14ac:dyDescent="0.25">
      <c r="A23" s="3" t="s">
        <v>310</v>
      </c>
      <c r="B23" s="22">
        <v>0.17668325814791461</v>
      </c>
      <c r="C23" s="22">
        <v>0.13603674038153002</v>
      </c>
      <c r="D23" s="22">
        <v>0.12321526954494297</v>
      </c>
      <c r="E23" s="22">
        <v>7.9021882954555173E-2</v>
      </c>
      <c r="F23" s="22">
        <v>6.5010289653328335E-2</v>
      </c>
      <c r="G23" s="22">
        <v>6.7496616935089987E-2</v>
      </c>
      <c r="H23" s="22">
        <v>3.9553964129100658E-2</v>
      </c>
      <c r="I23" s="22">
        <v>4.0152276531022837E-2</v>
      </c>
      <c r="J23" s="22">
        <v>3.1013094219102959E-2</v>
      </c>
      <c r="K23" s="22">
        <v>2.7425446340979164E-2</v>
      </c>
      <c r="L23" s="22">
        <v>2.1194489999770451E-2</v>
      </c>
      <c r="M23" s="22">
        <v>2.9795399490057616E-2</v>
      </c>
      <c r="N23" s="22">
        <v>3.0256184718659752E-2</v>
      </c>
      <c r="O23" s="22">
        <v>1.5287942807479858E-2</v>
      </c>
      <c r="P23" s="22">
        <v>1.5176292499393439E-2</v>
      </c>
      <c r="Q23" s="22">
        <v>3.3886374334000324E-2</v>
      </c>
      <c r="R23" s="22">
        <v>6.4890035567522937E-3</v>
      </c>
      <c r="S23" s="22">
        <v>4.9385261068204053E-3</v>
      </c>
      <c r="T23" s="22">
        <v>1.7265419028891379E-2</v>
      </c>
      <c r="U23" s="22">
        <v>3.6627950027682088E-3</v>
      </c>
      <c r="V23" s="22">
        <v>2.4645520756957887E-3</v>
      </c>
      <c r="W23" s="22">
        <v>5.4794472029499504E-3</v>
      </c>
      <c r="X23" s="22">
        <v>3.5349702102585882E-4</v>
      </c>
      <c r="Y23" s="22">
        <v>5.4374897393475357E-3</v>
      </c>
      <c r="Z23" s="22">
        <v>2.7418175784162794E-3</v>
      </c>
      <c r="AA23" s="22">
        <f t="shared" si="6"/>
        <v>0.98003806999959575</v>
      </c>
      <c r="AB23" s="22">
        <f t="shared" si="7"/>
        <v>0.47670525722712648</v>
      </c>
      <c r="AC23" s="22">
        <f t="shared" si="8"/>
        <v>1.9397212251089484</v>
      </c>
      <c r="AD23" s="22">
        <f t="shared" si="0"/>
        <v>0.29067768696320101</v>
      </c>
      <c r="AE23" s="22">
        <f t="shared" si="9"/>
        <v>2.8223802556167334</v>
      </c>
      <c r="AF23" s="22">
        <f t="shared" si="1"/>
        <v>0.21265512580926851</v>
      </c>
      <c r="AG23" s="22">
        <f t="shared" si="10"/>
        <v>-7.3999377463306617</v>
      </c>
      <c r="AH23" s="22">
        <f t="shared" si="2"/>
        <v>0.10282326796749532</v>
      </c>
      <c r="AI23" s="22">
        <f t="shared" si="11"/>
        <v>7.8825072793145381</v>
      </c>
      <c r="AJ23" s="59">
        <f t="shared" si="3"/>
        <v>0.19684523409069057</v>
      </c>
      <c r="AK23" s="59">
        <f t="shared" si="12"/>
        <v>-5.6648074094257783</v>
      </c>
      <c r="AL23" s="22">
        <f t="shared" si="4"/>
        <v>0.98003806999959597</v>
      </c>
      <c r="AN23" s="22">
        <f t="shared" si="5"/>
        <v>0.68936038303639502</v>
      </c>
    </row>
    <row r="24" spans="1:40" x14ac:dyDescent="0.25">
      <c r="A24" s="3" t="s">
        <v>309</v>
      </c>
      <c r="B24" s="22">
        <v>0.15345754481189633</v>
      </c>
      <c r="C24" s="22">
        <v>0.14334326052291277</v>
      </c>
      <c r="D24" s="22">
        <v>0.13827562624806919</v>
      </c>
      <c r="E24" s="22">
        <v>9.7353446844891015E-2</v>
      </c>
      <c r="F24" s="22">
        <v>6.753091408214966E-2</v>
      </c>
      <c r="G24" s="22">
        <v>7.0233757309979453E-2</v>
      </c>
      <c r="H24" s="22">
        <v>2.4384847680903515E-2</v>
      </c>
      <c r="I24" s="22">
        <v>4.8473909418093715E-2</v>
      </c>
      <c r="J24" s="22">
        <v>2.8116615487991489E-2</v>
      </c>
      <c r="K24" s="22">
        <v>3.108182143557827E-2</v>
      </c>
      <c r="L24" s="22">
        <v>2.4314257422900842E-2</v>
      </c>
      <c r="M24" s="22">
        <v>3.1192359892329533E-2</v>
      </c>
      <c r="N24" s="22">
        <v>2.4498015157427458E-2</v>
      </c>
      <c r="O24" s="22">
        <v>1.3290533919821162E-2</v>
      </c>
      <c r="P24" s="22">
        <v>4.005519619646152E-3</v>
      </c>
      <c r="Q24" s="22">
        <v>2.582199765047551E-2</v>
      </c>
      <c r="R24" s="22">
        <v>7.5693750700814282E-3</v>
      </c>
      <c r="S24" s="22">
        <v>4.6569194483382986E-3</v>
      </c>
      <c r="T24" s="22">
        <v>1.6970824558288675E-2</v>
      </c>
      <c r="U24" s="22">
        <v>3.7576349691251492E-3</v>
      </c>
      <c r="V24" s="22">
        <v>2.2030066913266656E-3</v>
      </c>
      <c r="W24" s="22">
        <v>6.358970821388016E-3</v>
      </c>
      <c r="X24" s="22">
        <v>4.8788934416860098E-4</v>
      </c>
      <c r="Y24" s="22">
        <v>8.9000162517140144E-3</v>
      </c>
      <c r="Z24" s="22">
        <v>1.3910004561938339E-3</v>
      </c>
      <c r="AA24" s="22">
        <f t="shared" si="6"/>
        <v>0.97767006511569066</v>
      </c>
      <c r="AB24" s="22">
        <f t="shared" si="7"/>
        <v>0.44313968300576334</v>
      </c>
      <c r="AC24" s="22">
        <f t="shared" si="8"/>
        <v>-7.04115881091926</v>
      </c>
      <c r="AD24" s="22">
        <f t="shared" si="0"/>
        <v>0.28788541874724083</v>
      </c>
      <c r="AE24" s="22">
        <f t="shared" si="9"/>
        <v>-0.96060631455130374</v>
      </c>
      <c r="AF24" s="22">
        <f t="shared" si="1"/>
        <v>0.24664496336268651</v>
      </c>
      <c r="AG24" s="22">
        <f t="shared" si="10"/>
        <v>15.983549620103521</v>
      </c>
      <c r="AH24" s="22">
        <f t="shared" si="2"/>
        <v>8.654201294646463E-2</v>
      </c>
      <c r="AI24" s="22">
        <f t="shared" si="11"/>
        <v>-15.834212764155236</v>
      </c>
      <c r="AJ24" s="59">
        <f t="shared" si="3"/>
        <v>0.20265223590323378</v>
      </c>
      <c r="AK24" s="59">
        <f t="shared" si="12"/>
        <v>2.950034243586412</v>
      </c>
      <c r="AL24" s="22">
        <f t="shared" si="4"/>
        <v>0.97767006511569066</v>
      </c>
      <c r="AN24" s="22">
        <f t="shared" si="5"/>
        <v>0.68978464636844983</v>
      </c>
    </row>
    <row r="25" spans="1:40" x14ac:dyDescent="0.25">
      <c r="A25" s="3" t="s">
        <v>308</v>
      </c>
      <c r="B25" s="22">
        <v>0.15986522773809617</v>
      </c>
      <c r="C25" s="22">
        <v>0.15348707163277925</v>
      </c>
      <c r="D25" s="22">
        <v>0.1137987927657895</v>
      </c>
      <c r="E25" s="22">
        <v>8.493895668755036E-2</v>
      </c>
      <c r="F25" s="22">
        <v>6.5905562426069805E-2</v>
      </c>
      <c r="G25" s="22">
        <v>6.5507901741348476E-2</v>
      </c>
      <c r="H25" s="22">
        <v>3.1140668823743767E-2</v>
      </c>
      <c r="I25" s="22">
        <v>4.7558962543913792E-2</v>
      </c>
      <c r="J25" s="22">
        <v>2.7899595768208486E-2</v>
      </c>
      <c r="K25" s="22">
        <v>3.7608665122564923E-2</v>
      </c>
      <c r="L25" s="22">
        <v>2.8690651225590717E-2</v>
      </c>
      <c r="M25" s="22">
        <v>3.779607694354721E-2</v>
      </c>
      <c r="N25" s="22">
        <v>3.4534788095982857E-2</v>
      </c>
      <c r="O25" s="22">
        <v>1.5366984907599409E-2</v>
      </c>
      <c r="P25" s="22">
        <v>2.7535697919814743E-3</v>
      </c>
      <c r="Q25" s="22">
        <v>2.8627170979653518E-2</v>
      </c>
      <c r="R25" s="22">
        <v>8.2595136513928455E-3</v>
      </c>
      <c r="S25" s="22">
        <v>3.855536135870584E-3</v>
      </c>
      <c r="T25" s="22">
        <v>4.1522687212075058E-3</v>
      </c>
      <c r="U25" s="22">
        <v>3.2797553388605599E-3</v>
      </c>
      <c r="V25" s="22">
        <v>1.2924727907433664E-3</v>
      </c>
      <c r="W25" s="22">
        <v>4.1961741533248931E-3</v>
      </c>
      <c r="X25" s="22">
        <v>4.4540257979979836E-4</v>
      </c>
      <c r="Y25" s="22">
        <v>1.0179244333250192E-2</v>
      </c>
      <c r="Z25" s="22">
        <v>1.1244228142727733E-3</v>
      </c>
      <c r="AA25" s="22">
        <f t="shared" si="6"/>
        <v>0.97226543771314211</v>
      </c>
      <c r="AB25" s="22">
        <f t="shared" si="7"/>
        <v>0.46674681549647806</v>
      </c>
      <c r="AC25" s="22">
        <f t="shared" si="8"/>
        <v>5.3272440713479714</v>
      </c>
      <c r="AD25" s="22">
        <f t="shared" si="0"/>
        <v>0.29872916247412873</v>
      </c>
      <c r="AE25" s="22">
        <f t="shared" si="9"/>
        <v>3.7666873765525959</v>
      </c>
      <c r="AF25" s="22">
        <f t="shared" si="1"/>
        <v>0.20678945974253535</v>
      </c>
      <c r="AG25" s="22">
        <f t="shared" si="10"/>
        <v>-16.159058379612819</v>
      </c>
      <c r="AH25" s="22">
        <f t="shared" si="2"/>
        <v>8.7253440834047222E-2</v>
      </c>
      <c r="AI25" s="22">
        <f t="shared" si="11"/>
        <v>0.82206071174087958</v>
      </c>
      <c r="AJ25" s="59">
        <f t="shared" si="3"/>
        <v>0.21918274434453494</v>
      </c>
      <c r="AK25" s="59">
        <f t="shared" si="12"/>
        <v>8.157081695952499</v>
      </c>
      <c r="AL25" s="22">
        <f t="shared" si="4"/>
        <v>0.97226543771314222</v>
      </c>
      <c r="AN25" s="22">
        <f t="shared" si="5"/>
        <v>0.67353627523901338</v>
      </c>
    </row>
    <row r="26" spans="1:40" x14ac:dyDescent="0.25">
      <c r="A26" s="3" t="s">
        <v>307</v>
      </c>
      <c r="B26" s="22">
        <v>0.1558925516168958</v>
      </c>
      <c r="C26" s="22">
        <v>0.14912751522137327</v>
      </c>
      <c r="D26" s="22">
        <v>8.0415267249745917E-2</v>
      </c>
      <c r="E26" s="22">
        <v>7.0244709065755431E-2</v>
      </c>
      <c r="F26" s="22">
        <v>7.9648333564344254E-2</v>
      </c>
      <c r="G26" s="22">
        <v>6.4912060822149495E-2</v>
      </c>
      <c r="H26" s="22">
        <v>3.5590712324752305E-2</v>
      </c>
      <c r="I26" s="22">
        <v>5.4746602336553755E-2</v>
      </c>
      <c r="J26" s="22">
        <v>2.7553922746924135E-2</v>
      </c>
      <c r="K26" s="22">
        <v>4.7206353884523565E-2</v>
      </c>
      <c r="L26" s="22">
        <v>3.0037444888146084E-2</v>
      </c>
      <c r="M26" s="22">
        <v>3.7476482004960704E-2</v>
      </c>
      <c r="N26" s="22">
        <v>4.189837140651595E-2</v>
      </c>
      <c r="O26" s="22">
        <v>2.4593825245759249E-2</v>
      </c>
      <c r="P26" s="22">
        <v>2.8301349867024903E-3</v>
      </c>
      <c r="Q26" s="22">
        <v>2.2793182370458222E-2</v>
      </c>
      <c r="R26" s="22">
        <v>9.4053525559488153E-3</v>
      </c>
      <c r="S26" s="22">
        <v>3.6021477525141274E-3</v>
      </c>
      <c r="T26" s="22">
        <v>2.2173835923316129E-3</v>
      </c>
      <c r="U26" s="22">
        <v>3.2484237040318314E-3</v>
      </c>
      <c r="V26" s="22">
        <v>1.4770308431044535E-3</v>
      </c>
      <c r="W26" s="22">
        <v>4.5459450135101626E-3</v>
      </c>
      <c r="X26" s="22">
        <v>3.227492295860663E-4</v>
      </c>
      <c r="Y26" s="22">
        <v>1.5318932237828166E-2</v>
      </c>
      <c r="Z26" s="22">
        <v>1.9015400364670186E-3</v>
      </c>
      <c r="AA26" s="22">
        <f t="shared" si="6"/>
        <v>0.96700697470088282</v>
      </c>
      <c r="AB26" s="22">
        <f t="shared" si="7"/>
        <v>0.46660143798194137</v>
      </c>
      <c r="AC26" s="22">
        <f t="shared" si="8"/>
        <v>-3.1146975128701244E-2</v>
      </c>
      <c r="AD26" s="22">
        <f t="shared" si="0"/>
        <v>0.34159746763741594</v>
      </c>
      <c r="AE26" s="22">
        <f t="shared" si="9"/>
        <v>14.350224400003061</v>
      </c>
      <c r="AF26" s="22">
        <f t="shared" si="1"/>
        <v>0.15880806908152564</v>
      </c>
      <c r="AG26" s="22">
        <f t="shared" si="10"/>
        <v>-23.203015627947995</v>
      </c>
      <c r="AH26" s="22">
        <f t="shared" si="2"/>
        <v>9.6228217162201327E-2</v>
      </c>
      <c r="AI26" s="22">
        <f t="shared" si="11"/>
        <v>10.28587095519109</v>
      </c>
      <c r="AJ26" s="59">
        <f t="shared" si="3"/>
        <v>0.21415791997325812</v>
      </c>
      <c r="AK26" s="59">
        <f t="shared" si="12"/>
        <v>-2.2925273548807601</v>
      </c>
      <c r="AL26" s="22">
        <f t="shared" si="4"/>
        <v>0.96700697470088293</v>
      </c>
      <c r="AN26" s="22">
        <f t="shared" si="5"/>
        <v>0.62540950706346699</v>
      </c>
    </row>
    <row r="27" spans="1:40" s="61" customFormat="1" x14ac:dyDescent="0.25">
      <c r="A27" s="22"/>
      <c r="B27" s="22"/>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51"/>
      <c r="AD27" s="22"/>
      <c r="AE27" s="51"/>
      <c r="AF27" s="22"/>
      <c r="AG27" s="51"/>
      <c r="AH27" s="22"/>
      <c r="AI27" s="58"/>
      <c r="AJ27" s="59"/>
      <c r="AK27" s="22"/>
      <c r="AL27" s="22"/>
      <c r="AM27" s="22"/>
    </row>
    <row r="28" spans="1:40" s="61" customFormat="1" x14ac:dyDescent="0.25">
      <c r="A28" s="2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51"/>
      <c r="AD28" s="22"/>
      <c r="AE28" s="51"/>
      <c r="AF28" s="22"/>
      <c r="AG28" s="51"/>
      <c r="AH28" s="22"/>
      <c r="AI28" s="58"/>
      <c r="AJ28" s="59"/>
      <c r="AK28" s="22"/>
      <c r="AL28" s="22"/>
      <c r="AM28" s="22"/>
    </row>
    <row r="29" spans="1:40" s="61" customFormat="1" x14ac:dyDescent="0.25">
      <c r="A29" s="26" t="s">
        <v>358</v>
      </c>
      <c r="B29"/>
      <c r="C29"/>
      <c r="D29"/>
      <c r="E29"/>
      <c r="F29"/>
      <c r="G29"/>
      <c r="H29"/>
      <c r="I29"/>
      <c r="J29"/>
      <c r="K29"/>
      <c r="L29"/>
      <c r="M29" s="40" t="s">
        <v>403</v>
      </c>
      <c r="N29" s="40" t="s">
        <v>404</v>
      </c>
      <c r="O29" s="40" t="s">
        <v>405</v>
      </c>
      <c r="P29" s="40" t="s">
        <v>406</v>
      </c>
      <c r="Q29" s="40" t="s">
        <v>391</v>
      </c>
      <c r="R29" s="40" t="s">
        <v>376</v>
      </c>
      <c r="S29"/>
      <c r="U29" s="51"/>
      <c r="W29" s="56"/>
      <c r="X29" s="22"/>
      <c r="Y29" s="22"/>
      <c r="Z29" s="22"/>
      <c r="AA29" s="22"/>
      <c r="AB29" s="22" t="s">
        <v>434</v>
      </c>
      <c r="AD29" s="22" t="s">
        <v>436</v>
      </c>
      <c r="AE29" s="51"/>
      <c r="AF29" s="22"/>
      <c r="AG29" s="51"/>
      <c r="AH29" s="22"/>
      <c r="AI29" s="58"/>
      <c r="AJ29" s="59"/>
      <c r="AK29" s="22"/>
      <c r="AL29" s="22"/>
      <c r="AM29" s="22"/>
    </row>
    <row r="30" spans="1:40" s="61" customFormat="1" x14ac:dyDescent="0.25">
      <c r="A30" s="47" t="s">
        <v>352</v>
      </c>
      <c r="B30" s="48" t="s">
        <v>360</v>
      </c>
      <c r="C30" s="45"/>
      <c r="D30" s="45"/>
      <c r="E30" s="45"/>
      <c r="F30" s="45"/>
      <c r="G30"/>
      <c r="H30"/>
      <c r="I30"/>
      <c r="J30"/>
      <c r="K30"/>
      <c r="L30" s="26" t="s">
        <v>349</v>
      </c>
      <c r="M30" s="22">
        <f>AVERAGE(AC2:AC7)</f>
        <v>1.0348268330708685</v>
      </c>
      <c r="N30" s="59">
        <f>AVERAGE(AE2:AE7)</f>
        <v>-2.3300993408747117</v>
      </c>
      <c r="O30" s="22">
        <f>AVERAGE(AG2:AG7)</f>
        <v>12.949946144167447</v>
      </c>
      <c r="P30" s="59">
        <f>AVERAGE(AI2:AI7)</f>
        <v>-2.2087859694738716</v>
      </c>
      <c r="Q30" s="22">
        <f>AVERAGE(C37:C42)</f>
        <v>1.6448294746486265</v>
      </c>
      <c r="R30" s="22">
        <f>AVERAGE(AK2:AK7)</f>
        <v>7.6964956119296257</v>
      </c>
      <c r="S30" s="56"/>
      <c r="T30" s="22"/>
      <c r="U30" s="22"/>
      <c r="V30" s="22"/>
      <c r="W30" s="22"/>
      <c r="X30" s="22"/>
      <c r="Y30" s="51"/>
      <c r="Z30" s="22"/>
      <c r="AA30" s="22"/>
      <c r="AB30" s="58">
        <f>AVERAGE(AB2:AB11)</f>
        <v>0.30587004750970859</v>
      </c>
      <c r="AC30" s="58"/>
      <c r="AD30" s="58">
        <f t="shared" ref="AC30:AD30" si="13">AVERAGE(AD2:AD11)</f>
        <v>0.47920597910440044</v>
      </c>
      <c r="AE30" s="22"/>
      <c r="AF30" s="58"/>
      <c r="AG30" s="59"/>
      <c r="AH30" s="22"/>
      <c r="AI30" s="22"/>
      <c r="AJ30" s="22"/>
    </row>
    <row r="31" spans="1:40" s="61" customFormat="1" x14ac:dyDescent="0.25">
      <c r="A31" s="44" t="s">
        <v>345</v>
      </c>
      <c r="B31" t="s">
        <v>357</v>
      </c>
      <c r="C31"/>
      <c r="D31"/>
      <c r="E31"/>
      <c r="F31"/>
      <c r="G31"/>
      <c r="H31"/>
      <c r="I31"/>
      <c r="J31"/>
      <c r="K31"/>
      <c r="L31" s="26" t="s">
        <v>350</v>
      </c>
      <c r="M31" s="22">
        <f>AVERAGE(AC8:AC11)</f>
        <v>4.3072452339261575</v>
      </c>
      <c r="N31" s="59">
        <f>AVERAGE(AE8:AE11)</f>
        <v>-0.88162608151372179</v>
      </c>
      <c r="O31" s="22">
        <f>AVERAGE(AG8:AG11)</f>
        <v>1.9014198861837945</v>
      </c>
      <c r="P31" s="59">
        <f>AVERAGE(AI8:AI11)</f>
        <v>4.677373866694305</v>
      </c>
      <c r="Q31" s="41">
        <v>8.8661193511319905</v>
      </c>
      <c r="R31" s="22">
        <f>AVERAGE(AK8:AK11)</f>
        <v>8.1379252418930959E-2</v>
      </c>
      <c r="S31" s="56"/>
      <c r="T31" s="22"/>
      <c r="U31" s="22"/>
      <c r="V31" s="22"/>
      <c r="W31" s="22"/>
      <c r="X31" s="22"/>
      <c r="Y31" s="51"/>
      <c r="Z31" s="22"/>
      <c r="AA31" s="22"/>
      <c r="AB31" s="45" t="s">
        <v>435</v>
      </c>
      <c r="AC31" s="45"/>
      <c r="AD31" s="45" t="s">
        <v>437</v>
      </c>
      <c r="AE31" s="22"/>
      <c r="AF31" s="58"/>
      <c r="AG31" s="59"/>
      <c r="AH31" s="22"/>
      <c r="AI31" s="22"/>
      <c r="AJ31" s="22"/>
    </row>
    <row r="32" spans="1:40" s="61" customFormat="1" x14ac:dyDescent="0.25">
      <c r="A32" s="44" t="s">
        <v>361</v>
      </c>
      <c r="B32" t="s">
        <v>347</v>
      </c>
      <c r="C32" t="s">
        <v>348</v>
      </c>
      <c r="D32" t="s">
        <v>211</v>
      </c>
      <c r="E32" t="s">
        <v>359</v>
      </c>
      <c r="F32" t="s">
        <v>194</v>
      </c>
      <c r="G32" t="s">
        <v>42</v>
      </c>
      <c r="H32" t="s">
        <v>110</v>
      </c>
      <c r="I32" t="s">
        <v>83</v>
      </c>
      <c r="J32" t="s">
        <v>207</v>
      </c>
      <c r="K32" t="s">
        <v>226</v>
      </c>
      <c r="L32" s="26" t="s">
        <v>355</v>
      </c>
      <c r="M32" s="22">
        <f>AVERAGE(AC12:AC17)</f>
        <v>4.4416685316483857</v>
      </c>
      <c r="N32" s="59">
        <f>AVERAGE(AE12:AE17)</f>
        <v>-5.3193787607454643</v>
      </c>
      <c r="O32" s="22">
        <f>AVERAGE(AG12:AG17)</f>
        <v>2.9367105152467072</v>
      </c>
      <c r="P32" s="59">
        <f>AVERAGE(AI12:AI17)</f>
        <v>7.1630430740655084</v>
      </c>
      <c r="Q32" s="41">
        <v>0.47411794773648447</v>
      </c>
      <c r="R32" s="22">
        <f>AVERAGE(AK12:AK17)</f>
        <v>11.276746276004914</v>
      </c>
      <c r="S32" s="56"/>
      <c r="T32" s="22"/>
      <c r="U32" s="22"/>
      <c r="V32" s="22"/>
      <c r="W32" s="22"/>
      <c r="X32" s="22"/>
      <c r="Y32" s="51"/>
      <c r="Z32" s="22"/>
      <c r="AA32" s="22"/>
      <c r="AB32" s="58">
        <f>AVERAGE(AB12:AB26)</f>
        <v>0.4468292374212221</v>
      </c>
      <c r="AC32" s="58"/>
      <c r="AD32" s="58">
        <f t="shared" ref="AC32:AD32" si="14">AVERAGE(AD12:AD26)</f>
        <v>0.31814868393709067</v>
      </c>
      <c r="AE32" s="22"/>
      <c r="AF32" s="58"/>
      <c r="AG32" s="59"/>
      <c r="AH32" s="22"/>
      <c r="AI32" s="22"/>
      <c r="AJ32" s="22"/>
    </row>
    <row r="33" spans="1:37" s="61" customFormat="1" x14ac:dyDescent="0.25">
      <c r="A33" s="46" t="s">
        <v>362</v>
      </c>
      <c r="B33" t="s">
        <v>363</v>
      </c>
      <c r="C33"/>
      <c r="D33"/>
      <c r="E33"/>
      <c r="F33"/>
      <c r="G33"/>
      <c r="H33"/>
      <c r="I33"/>
      <c r="J33"/>
      <c r="K33"/>
      <c r="L33" s="26" t="s">
        <v>356</v>
      </c>
      <c r="M33" s="22">
        <f>AVERAGE(AC18:AC22)</f>
        <v>0.92375620598156272</v>
      </c>
      <c r="N33" s="59">
        <f>AVERAGE(AE18:AE22)</f>
        <v>-2.4873955229536717</v>
      </c>
      <c r="O33" s="22">
        <f>AVERAGE(AG18:AG22)</f>
        <v>2.7452253063238885</v>
      </c>
      <c r="P33" s="59">
        <f>AVERAGE(AI18:AI22)</f>
        <v>6.1469144504333473</v>
      </c>
      <c r="Q33" s="41">
        <v>-4.8760771537879775</v>
      </c>
      <c r="R33" s="22">
        <f>AVERAGE(AK18:AK22)</f>
        <v>5.0786576968364479</v>
      </c>
      <c r="S33" s="56"/>
      <c r="T33" s="22"/>
      <c r="U33" s="22"/>
      <c r="W33" s="22"/>
      <c r="X33" s="22"/>
      <c r="Y33" s="51"/>
      <c r="AA33" s="22"/>
      <c r="AB33" s="51"/>
      <c r="AD33" s="51"/>
      <c r="AF33" s="51"/>
      <c r="AG33" s="51"/>
    </row>
    <row r="34" spans="1:37" s="61" customFormat="1" x14ac:dyDescent="0.25">
      <c r="A34" s="46"/>
      <c r="L34" s="26" t="s">
        <v>351</v>
      </c>
      <c r="M34" s="22">
        <f>AVERAGE(AC23:AC26)</f>
        <v>4.8664877602239753E-2</v>
      </c>
      <c r="N34" s="59">
        <f>AVERAGE(AE23:AE26)</f>
        <v>4.9946714294052716</v>
      </c>
      <c r="O34" s="22">
        <f>AVERAGE(AG23:AG26)</f>
        <v>-7.6946155334469886</v>
      </c>
      <c r="P34" s="59">
        <f>AVERAGE(AI23:AI26)</f>
        <v>0.78905654552281801</v>
      </c>
      <c r="Q34" s="41">
        <v>-0.82183738941221895</v>
      </c>
      <c r="R34" s="22">
        <f>AVERAGE(AK23:AK26)</f>
        <v>0.78744529380809314</v>
      </c>
      <c r="S34" s="56"/>
      <c r="T34" s="22"/>
      <c r="U34" s="22"/>
      <c r="W34" s="22"/>
      <c r="X34" s="22"/>
      <c r="Y34" s="51"/>
      <c r="AA34" s="22"/>
      <c r="AB34" s="51"/>
      <c r="AD34" s="51"/>
      <c r="AF34" s="51"/>
      <c r="AG34" s="51"/>
    </row>
    <row r="35" spans="1:37" s="61" customFormat="1" x14ac:dyDescent="0.25">
      <c r="A35" s="46"/>
      <c r="L35" s="26"/>
      <c r="M35" s="22"/>
      <c r="O35" s="59"/>
      <c r="P35" s="22"/>
      <c r="R35" s="59"/>
      <c r="U35" s="51"/>
      <c r="V35" s="22"/>
      <c r="X35" s="22"/>
      <c r="Y35" s="22"/>
      <c r="AA35" s="22"/>
      <c r="AB35" s="22"/>
      <c r="AC35" s="51"/>
      <c r="AD35" s="22"/>
      <c r="AE35" s="51"/>
      <c r="AF35" s="22"/>
      <c r="AG35" s="51"/>
      <c r="AI35" s="51"/>
      <c r="AJ35" s="51"/>
    </row>
    <row r="36" spans="1:37" ht="15.75" x14ac:dyDescent="0.25">
      <c r="A36" s="62" t="s">
        <v>364</v>
      </c>
      <c r="B36" s="6" t="s">
        <v>70</v>
      </c>
      <c r="E36" s="26" t="s">
        <v>391</v>
      </c>
      <c r="N36" s="41"/>
      <c r="O36" s="51"/>
      <c r="Q36" s="41"/>
      <c r="R36" s="51"/>
      <c r="T36" s="41"/>
      <c r="U36" s="51"/>
      <c r="W36" s="56"/>
      <c r="AJ36"/>
      <c r="AK36"/>
    </row>
    <row r="37" spans="1:37" x14ac:dyDescent="0.25">
      <c r="A37" s="3">
        <v>1999</v>
      </c>
      <c r="B37" s="22">
        <v>0.13968546723413924</v>
      </c>
      <c r="E37" s="26" t="s">
        <v>349</v>
      </c>
      <c r="F37" s="26">
        <f>AVERAGE(C38:C42)</f>
        <v>1.6448294746486265</v>
      </c>
      <c r="M37" s="41"/>
      <c r="AJ37"/>
      <c r="AK37"/>
    </row>
    <row r="38" spans="1:37" x14ac:dyDescent="0.25">
      <c r="A38" s="3" t="s">
        <v>330</v>
      </c>
      <c r="B38" s="22">
        <v>0.13903981222683268</v>
      </c>
      <c r="C38">
        <f>(B38-B37)/B37*100</f>
        <v>-0.46222060182132418</v>
      </c>
      <c r="E38" s="26" t="s">
        <v>350</v>
      </c>
      <c r="F38" s="26">
        <f>AVERAGE(C43:C46)</f>
        <v>8.8661193511319905</v>
      </c>
      <c r="M38" s="41"/>
      <c r="N38" s="41"/>
      <c r="S38" s="22"/>
      <c r="AJ38"/>
      <c r="AK38"/>
    </row>
    <row r="39" spans="1:37" x14ac:dyDescent="0.25">
      <c r="A39" s="3" t="s">
        <v>329</v>
      </c>
      <c r="B39" s="22">
        <v>0.13376233079150585</v>
      </c>
      <c r="C39">
        <f t="shared" ref="C39:C102" si="15">(B39-B38)/B38*100</f>
        <v>-3.7956620846963087</v>
      </c>
      <c r="E39" s="26" t="s">
        <v>355</v>
      </c>
      <c r="F39" s="26">
        <f>AVERAGE(C47:C52)</f>
        <v>0.47411794773648447</v>
      </c>
      <c r="H39" s="41"/>
      <c r="M39" s="41"/>
      <c r="N39" s="41"/>
      <c r="AJ39"/>
      <c r="AK39"/>
    </row>
    <row r="40" spans="1:37" x14ac:dyDescent="0.25">
      <c r="A40" s="3" t="s">
        <v>328</v>
      </c>
      <c r="B40" s="22">
        <v>0.13914296122632</v>
      </c>
      <c r="C40">
        <f t="shared" si="15"/>
        <v>4.0225304111969269</v>
      </c>
      <c r="E40" s="26" t="s">
        <v>356</v>
      </c>
      <c r="F40" s="26">
        <f>AVERAGE(C53:C57)</f>
        <v>-4.8760771537879775</v>
      </c>
      <c r="H40" s="41"/>
      <c r="M40" s="41"/>
      <c r="N40" s="41"/>
      <c r="AJ40"/>
      <c r="AK40"/>
    </row>
    <row r="41" spans="1:37" x14ac:dyDescent="0.25">
      <c r="A41" s="3" t="s">
        <v>327</v>
      </c>
      <c r="B41" s="22">
        <v>0.13981656567298231</v>
      </c>
      <c r="C41">
        <f t="shared" si="15"/>
        <v>0.48410960980388767</v>
      </c>
      <c r="E41" s="26" t="s">
        <v>351</v>
      </c>
      <c r="F41" s="26">
        <f>AVERAGE(C58:C61)</f>
        <v>-0.82183738941221895</v>
      </c>
      <c r="H41" s="41"/>
      <c r="M41" s="41"/>
      <c r="AJ41"/>
      <c r="AK41"/>
    </row>
    <row r="42" spans="1:37" x14ac:dyDescent="0.25">
      <c r="A42" s="3" t="s">
        <v>326</v>
      </c>
      <c r="B42" s="22">
        <v>0.15096748212420161</v>
      </c>
      <c r="C42">
        <f t="shared" si="15"/>
        <v>7.9753900387599499</v>
      </c>
      <c r="AJ42"/>
      <c r="AK42"/>
    </row>
    <row r="43" spans="1:37" x14ac:dyDescent="0.25">
      <c r="A43" s="3" t="s">
        <v>325</v>
      </c>
      <c r="B43" s="22">
        <v>0.19709872374411433</v>
      </c>
      <c r="C43">
        <f t="shared" si="15"/>
        <v>30.557071609606862</v>
      </c>
      <c r="E43" s="22"/>
      <c r="AJ43"/>
      <c r="AK43"/>
    </row>
    <row r="44" spans="1:37" x14ac:dyDescent="0.25">
      <c r="A44" s="3" t="s">
        <v>324</v>
      </c>
      <c r="B44" s="22">
        <v>0.19352202483309033</v>
      </c>
      <c r="C44">
        <f t="shared" si="15"/>
        <v>-1.8146738056343203</v>
      </c>
      <c r="U44" s="56"/>
      <c r="AC44"/>
      <c r="AE44"/>
      <c r="AG44"/>
      <c r="AI44"/>
      <c r="AJ44"/>
      <c r="AK44"/>
    </row>
    <row r="45" spans="1:37" x14ac:dyDescent="0.25">
      <c r="A45" s="3" t="s">
        <v>323</v>
      </c>
      <c r="B45" s="22">
        <v>0.20099833632592132</v>
      </c>
      <c r="C45">
        <f>(B45-B44)/B44*100</f>
        <v>3.8632871370993471</v>
      </c>
      <c r="U45" s="56"/>
      <c r="AC45"/>
      <c r="AE45"/>
      <c r="AG45"/>
      <c r="AI45"/>
      <c r="AJ45"/>
      <c r="AK45"/>
    </row>
    <row r="46" spans="1:37" x14ac:dyDescent="0.25">
      <c r="A46" s="3" t="s">
        <v>322</v>
      </c>
      <c r="B46" s="22">
        <v>0.20674446161647886</v>
      </c>
      <c r="C46">
        <f t="shared" si="15"/>
        <v>2.8587924634560791</v>
      </c>
      <c r="E46" s="44"/>
      <c r="AC46"/>
      <c r="AE46"/>
      <c r="AG46"/>
      <c r="AI46"/>
      <c r="AJ46"/>
      <c r="AK46"/>
    </row>
    <row r="47" spans="1:37" x14ac:dyDescent="0.25">
      <c r="A47" s="3" t="s">
        <v>321</v>
      </c>
      <c r="B47" s="22">
        <v>0.23366584187925532</v>
      </c>
      <c r="C47">
        <f t="shared" si="15"/>
        <v>13.021572646873098</v>
      </c>
      <c r="AC47"/>
      <c r="AE47"/>
      <c r="AG47"/>
      <c r="AI47"/>
      <c r="AJ47"/>
      <c r="AK47"/>
    </row>
    <row r="48" spans="1:37" x14ac:dyDescent="0.25">
      <c r="A48" s="3" t="s">
        <v>320</v>
      </c>
      <c r="B48" s="22">
        <v>0.23788083019876413</v>
      </c>
      <c r="C48">
        <f t="shared" si="15"/>
        <v>1.8038530088992928</v>
      </c>
      <c r="AC48"/>
      <c r="AE48"/>
      <c r="AG48"/>
      <c r="AI48"/>
      <c r="AJ48"/>
      <c r="AK48"/>
    </row>
    <row r="49" spans="1:37" x14ac:dyDescent="0.25">
      <c r="A49" s="3" t="s">
        <v>319</v>
      </c>
      <c r="B49" s="22">
        <v>0.22944070755791196</v>
      </c>
      <c r="C49">
        <f t="shared" si="15"/>
        <v>-3.548046571806533</v>
      </c>
      <c r="E49" s="41"/>
      <c r="AC49"/>
      <c r="AE49"/>
      <c r="AG49"/>
      <c r="AI49"/>
      <c r="AJ49"/>
      <c r="AK49"/>
    </row>
    <row r="50" spans="1:37" x14ac:dyDescent="0.25">
      <c r="A50" s="3" t="s">
        <v>318</v>
      </c>
      <c r="B50" s="22">
        <v>0.22027970928662571</v>
      </c>
      <c r="C50">
        <f t="shared" si="15"/>
        <v>-3.9927519265403095</v>
      </c>
      <c r="E50" s="41"/>
      <c r="AC50"/>
      <c r="AE50"/>
      <c r="AG50"/>
      <c r="AI50"/>
      <c r="AJ50"/>
      <c r="AK50"/>
    </row>
    <row r="51" spans="1:37" x14ac:dyDescent="0.25">
      <c r="A51" s="3" t="s">
        <v>317</v>
      </c>
      <c r="B51" s="22">
        <v>0.20939145363868342</v>
      </c>
      <c r="C51">
        <f t="shared" si="15"/>
        <v>-4.9429226519336869</v>
      </c>
      <c r="E51" s="41"/>
      <c r="F51" s="41"/>
      <c r="G51" s="41"/>
      <c r="H51" s="41"/>
      <c r="I51" s="41"/>
      <c r="J51" s="41"/>
      <c r="K51" s="41"/>
      <c r="AC51"/>
      <c r="AE51"/>
      <c r="AG51"/>
      <c r="AI51"/>
      <c r="AJ51"/>
      <c r="AK51"/>
    </row>
    <row r="52" spans="1:37" x14ac:dyDescent="0.25">
      <c r="A52" s="3" t="s">
        <v>316</v>
      </c>
      <c r="B52" s="22">
        <v>0.21044469931107537</v>
      </c>
      <c r="C52">
        <f t="shared" si="15"/>
        <v>0.50300318092704488</v>
      </c>
      <c r="F52" s="41"/>
      <c r="G52" s="41"/>
      <c r="H52" s="41"/>
      <c r="I52" s="41"/>
      <c r="J52" s="41"/>
      <c r="K52" s="41"/>
      <c r="L52" s="41"/>
      <c r="M52" s="41"/>
      <c r="N52" s="41"/>
      <c r="O52" s="41"/>
      <c r="P52" s="41"/>
      <c r="Q52" s="41"/>
      <c r="U52" s="56"/>
      <c r="AC52"/>
      <c r="AE52"/>
      <c r="AG52"/>
      <c r="AI52"/>
      <c r="AJ52"/>
      <c r="AK52"/>
    </row>
    <row r="53" spans="1:37" x14ac:dyDescent="0.25">
      <c r="A53" s="3" t="s">
        <v>315</v>
      </c>
      <c r="B53" s="22">
        <v>0.21092670298610092</v>
      </c>
      <c r="C53">
        <f t="shared" si="15"/>
        <v>0.22904053967786348</v>
      </c>
      <c r="F53" s="41"/>
      <c r="G53" s="41"/>
      <c r="H53" s="41"/>
      <c r="I53" s="41"/>
      <c r="J53" s="41"/>
      <c r="K53" s="41"/>
      <c r="L53" s="41"/>
      <c r="M53" s="41"/>
      <c r="N53" s="41"/>
      <c r="O53" s="41"/>
      <c r="P53" s="41"/>
      <c r="Q53" s="41"/>
      <c r="U53" s="56"/>
      <c r="AC53"/>
      <c r="AE53"/>
      <c r="AG53"/>
      <c r="AI53"/>
      <c r="AJ53"/>
      <c r="AK53"/>
    </row>
    <row r="54" spans="1:37" x14ac:dyDescent="0.25">
      <c r="A54" s="3" t="s">
        <v>314</v>
      </c>
      <c r="B54" s="22">
        <v>0.19086905269221024</v>
      </c>
      <c r="C54">
        <f t="shared" si="15"/>
        <v>-9.5092987326561378</v>
      </c>
      <c r="U54" s="56"/>
      <c r="AC54"/>
      <c r="AE54"/>
      <c r="AG54"/>
      <c r="AI54"/>
      <c r="AJ54"/>
      <c r="AK54"/>
    </row>
    <row r="55" spans="1:37" x14ac:dyDescent="0.25">
      <c r="A55" s="3" t="s">
        <v>313</v>
      </c>
      <c r="B55" s="22">
        <v>0.1866579852606767</v>
      </c>
      <c r="C55">
        <f t="shared" si="15"/>
        <v>-2.2062599316842557</v>
      </c>
      <c r="F55" s="22"/>
      <c r="U55" s="56"/>
      <c r="AC55"/>
      <c r="AE55"/>
      <c r="AG55"/>
      <c r="AI55"/>
      <c r="AJ55"/>
      <c r="AK55"/>
    </row>
    <row r="56" spans="1:37" x14ac:dyDescent="0.25">
      <c r="A56" s="3" t="s">
        <v>312</v>
      </c>
      <c r="B56" s="22">
        <v>0.17250282266135109</v>
      </c>
      <c r="C56">
        <f t="shared" si="15"/>
        <v>-7.5834755097979132</v>
      </c>
      <c r="U56" s="56"/>
      <c r="AC56"/>
      <c r="AE56"/>
      <c r="AG56"/>
      <c r="AI56"/>
      <c r="AJ56"/>
      <c r="AK56"/>
    </row>
    <row r="57" spans="1:37" x14ac:dyDescent="0.25">
      <c r="A57" s="3" t="s">
        <v>311</v>
      </c>
      <c r="B57" s="22">
        <v>0.16334224633498767</v>
      </c>
      <c r="C57">
        <f t="shared" si="15"/>
        <v>-5.3103921344794438</v>
      </c>
      <c r="U57" s="56"/>
      <c r="AC57"/>
      <c r="AE57"/>
      <c r="AG57"/>
      <c r="AI57"/>
      <c r="AJ57"/>
      <c r="AK57"/>
    </row>
    <row r="58" spans="1:37" x14ac:dyDescent="0.25">
      <c r="A58" s="3" t="s">
        <v>310</v>
      </c>
      <c r="B58" s="22">
        <v>0.17668325814791461</v>
      </c>
      <c r="C58">
        <f t="shared" si="15"/>
        <v>8.1675207193898558</v>
      </c>
      <c r="U58" s="56"/>
      <c r="AC58"/>
      <c r="AE58"/>
      <c r="AG58"/>
      <c r="AI58"/>
      <c r="AJ58"/>
      <c r="AK58"/>
    </row>
    <row r="59" spans="1:37" x14ac:dyDescent="0.25">
      <c r="A59" s="3" t="s">
        <v>309</v>
      </c>
      <c r="B59" s="22">
        <v>0.15345754481189633</v>
      </c>
      <c r="C59">
        <f t="shared" si="15"/>
        <v>-13.145395652922767</v>
      </c>
      <c r="D59" s="22"/>
      <c r="U59" s="56"/>
      <c r="AC59"/>
      <c r="AE59"/>
      <c r="AG59"/>
      <c r="AI59"/>
      <c r="AJ59"/>
      <c r="AK59"/>
    </row>
    <row r="60" spans="1:37" x14ac:dyDescent="0.25">
      <c r="A60" s="3" t="s">
        <v>308</v>
      </c>
      <c r="B60" s="22">
        <v>0.15986522773809617</v>
      </c>
      <c r="C60">
        <f t="shared" si="15"/>
        <v>4.1755411466110601</v>
      </c>
      <c r="D60" s="22"/>
      <c r="U60" s="56"/>
      <c r="AC60"/>
      <c r="AE60"/>
      <c r="AG60"/>
      <c r="AI60"/>
      <c r="AJ60"/>
      <c r="AK60"/>
    </row>
    <row r="61" spans="1:37" x14ac:dyDescent="0.25">
      <c r="A61" s="3" t="s">
        <v>307</v>
      </c>
      <c r="B61" s="22">
        <v>0.1558925516168958</v>
      </c>
      <c r="C61">
        <f t="shared" si="15"/>
        <v>-2.4850157707270246</v>
      </c>
      <c r="U61" s="56"/>
      <c r="AC61"/>
      <c r="AE61"/>
      <c r="AG61"/>
      <c r="AI61"/>
      <c r="AJ61"/>
      <c r="AK61"/>
    </row>
    <row r="62" spans="1:37" x14ac:dyDescent="0.25">
      <c r="B62" s="6" t="s">
        <v>41</v>
      </c>
      <c r="E62" s="26" t="s">
        <v>392</v>
      </c>
      <c r="U62" s="56"/>
      <c r="AC62"/>
      <c r="AE62"/>
      <c r="AG62"/>
      <c r="AI62"/>
      <c r="AJ62"/>
      <c r="AK62"/>
    </row>
    <row r="63" spans="1:37" x14ac:dyDescent="0.25">
      <c r="A63" s="3">
        <v>1999</v>
      </c>
      <c r="B63" s="22">
        <v>1.8376687905248736E-2</v>
      </c>
      <c r="E63" s="26" t="s">
        <v>349</v>
      </c>
      <c r="F63">
        <f>AVERAGE(C64:C68)</f>
        <v>17.552249123443637</v>
      </c>
      <c r="U63" s="56"/>
      <c r="AC63"/>
      <c r="AE63"/>
      <c r="AG63"/>
      <c r="AI63"/>
      <c r="AJ63"/>
      <c r="AK63"/>
    </row>
    <row r="64" spans="1:37" x14ac:dyDescent="0.25">
      <c r="A64" s="3" t="s">
        <v>330</v>
      </c>
      <c r="B64" s="22">
        <v>2.0146335948997132E-2</v>
      </c>
      <c r="C64">
        <f t="shared" si="15"/>
        <v>9.6298530664111155</v>
      </c>
      <c r="E64" s="26" t="s">
        <v>350</v>
      </c>
      <c r="F64">
        <f>AVERAGE(C69:C72)</f>
        <v>-0.85770909547550156</v>
      </c>
      <c r="U64" s="56"/>
      <c r="AC64"/>
      <c r="AE64"/>
      <c r="AG64"/>
      <c r="AI64"/>
      <c r="AJ64"/>
      <c r="AK64"/>
    </row>
    <row r="65" spans="1:37" x14ac:dyDescent="0.25">
      <c r="A65" s="3" t="s">
        <v>329</v>
      </c>
      <c r="B65" s="22">
        <v>2.1395347069384642E-2</v>
      </c>
      <c r="C65">
        <f t="shared" si="15"/>
        <v>6.1996936988916094</v>
      </c>
      <c r="E65" s="26" t="s">
        <v>355</v>
      </c>
      <c r="F65">
        <f>AVERAGE(C73:C78)</f>
        <v>17.003556971216113</v>
      </c>
      <c r="U65" s="56"/>
      <c r="AC65"/>
      <c r="AE65"/>
      <c r="AG65"/>
      <c r="AI65"/>
      <c r="AJ65"/>
      <c r="AK65"/>
    </row>
    <row r="66" spans="1:37" x14ac:dyDescent="0.25">
      <c r="A66" s="3" t="s">
        <v>328</v>
      </c>
      <c r="B66" s="22">
        <v>2.6252414450810529E-2</v>
      </c>
      <c r="C66">
        <f t="shared" si="15"/>
        <v>22.701512462847759</v>
      </c>
      <c r="E66" s="26" t="s">
        <v>356</v>
      </c>
      <c r="F66">
        <f>AVERAGE(C79:C83)</f>
        <v>7.7248919375837941</v>
      </c>
      <c r="U66" s="56"/>
      <c r="AC66"/>
      <c r="AE66"/>
      <c r="AG66"/>
      <c r="AI66"/>
      <c r="AJ66"/>
      <c r="AK66"/>
    </row>
    <row r="67" spans="1:37" x14ac:dyDescent="0.25">
      <c r="A67" s="3" t="s">
        <v>327</v>
      </c>
      <c r="B67" s="22">
        <v>3.3109288282302439E-2</v>
      </c>
      <c r="C67">
        <f t="shared" si="15"/>
        <v>26.119021716420477</v>
      </c>
      <c r="E67" s="26" t="s">
        <v>351</v>
      </c>
      <c r="F67">
        <f>AVERAGE(C84:C87)</f>
        <v>1.9257984410827711</v>
      </c>
      <c r="U67" s="56"/>
      <c r="AC67"/>
      <c r="AE67"/>
      <c r="AG67"/>
      <c r="AI67"/>
      <c r="AJ67"/>
      <c r="AK67"/>
    </row>
    <row r="68" spans="1:37" x14ac:dyDescent="0.25">
      <c r="A68" s="3" t="s">
        <v>326</v>
      </c>
      <c r="B68" s="22">
        <v>4.076123041916685E-2</v>
      </c>
      <c r="C68">
        <f t="shared" si="15"/>
        <v>23.111164672647231</v>
      </c>
      <c r="U68" s="56"/>
      <c r="AC68"/>
      <c r="AE68"/>
      <c r="AG68"/>
      <c r="AI68"/>
      <c r="AJ68"/>
      <c r="AK68"/>
    </row>
    <row r="69" spans="1:37" x14ac:dyDescent="0.25">
      <c r="A69" s="3" t="s">
        <v>325</v>
      </c>
      <c r="B69" s="22">
        <v>3.7289281332819987E-2</v>
      </c>
      <c r="C69">
        <f t="shared" si="15"/>
        <v>-8.5177730177504003</v>
      </c>
      <c r="U69" s="56"/>
      <c r="AC69"/>
      <c r="AE69"/>
      <c r="AG69"/>
      <c r="AI69"/>
      <c r="AJ69"/>
      <c r="AK69"/>
    </row>
    <row r="70" spans="1:37" x14ac:dyDescent="0.25">
      <c r="A70" s="3" t="s">
        <v>324</v>
      </c>
      <c r="B70" s="22">
        <v>4.1455540531857682E-2</v>
      </c>
      <c r="C70">
        <f t="shared" si="15"/>
        <v>11.172806367203385</v>
      </c>
      <c r="U70" s="56"/>
      <c r="AC70"/>
      <c r="AE70"/>
      <c r="AG70"/>
      <c r="AI70"/>
      <c r="AJ70"/>
      <c r="AK70"/>
    </row>
    <row r="71" spans="1:37" x14ac:dyDescent="0.25">
      <c r="A71" s="3" t="s">
        <v>323</v>
      </c>
      <c r="B71" s="22">
        <v>3.484221331967962E-2</v>
      </c>
      <c r="C71">
        <f t="shared" si="15"/>
        <v>-15.952818675939984</v>
      </c>
      <c r="U71" s="56"/>
      <c r="AC71"/>
      <c r="AE71"/>
      <c r="AG71"/>
      <c r="AI71"/>
      <c r="AJ71"/>
      <c r="AK71"/>
    </row>
    <row r="72" spans="1:37" x14ac:dyDescent="0.25">
      <c r="A72" s="3" t="s">
        <v>322</v>
      </c>
      <c r="B72" s="22">
        <v>3.82800767190958E-2</v>
      </c>
      <c r="C72">
        <f t="shared" si="15"/>
        <v>9.8669489445849923</v>
      </c>
      <c r="U72" s="56"/>
      <c r="AC72"/>
      <c r="AE72"/>
      <c r="AG72"/>
      <c r="AI72"/>
      <c r="AJ72"/>
      <c r="AK72"/>
    </row>
    <row r="73" spans="1:37" x14ac:dyDescent="0.25">
      <c r="A73" s="3" t="s">
        <v>321</v>
      </c>
      <c r="B73" s="22">
        <v>4.6610639163823429E-2</v>
      </c>
      <c r="C73">
        <f t="shared" si="15"/>
        <v>21.762136230442756</v>
      </c>
      <c r="U73" s="56"/>
      <c r="AC73"/>
      <c r="AE73"/>
      <c r="AG73"/>
      <c r="AI73"/>
      <c r="AJ73"/>
      <c r="AK73"/>
    </row>
    <row r="74" spans="1:37" x14ac:dyDescent="0.25">
      <c r="A74" s="3" t="s">
        <v>320</v>
      </c>
      <c r="B74" s="22">
        <v>5.0471108315575844E-2</v>
      </c>
      <c r="C74">
        <f t="shared" si="15"/>
        <v>8.2823776309609052</v>
      </c>
      <c r="U74" s="56"/>
      <c r="AC74"/>
      <c r="AE74"/>
      <c r="AG74"/>
      <c r="AI74"/>
      <c r="AJ74"/>
      <c r="AK74"/>
    </row>
    <row r="75" spans="1:37" x14ac:dyDescent="0.25">
      <c r="A75" s="3" t="s">
        <v>319</v>
      </c>
      <c r="B75" s="22">
        <v>6.8124712965377421E-2</v>
      </c>
      <c r="C75">
        <f t="shared" si="15"/>
        <v>34.977644119523951</v>
      </c>
      <c r="U75" s="56"/>
      <c r="AC75"/>
      <c r="AE75"/>
      <c r="AG75"/>
      <c r="AI75"/>
      <c r="AJ75"/>
      <c r="AK75"/>
    </row>
    <row r="76" spans="1:37" x14ac:dyDescent="0.25">
      <c r="A76" s="3" t="s">
        <v>318</v>
      </c>
      <c r="B76" s="22">
        <v>8.1875310767976758E-2</v>
      </c>
      <c r="C76">
        <f t="shared" si="15"/>
        <v>20.1844487911277</v>
      </c>
      <c r="U76" s="56"/>
      <c r="AC76"/>
      <c r="AE76"/>
      <c r="AG76"/>
      <c r="AI76"/>
      <c r="AJ76"/>
      <c r="AK76"/>
    </row>
    <row r="77" spans="1:37" x14ac:dyDescent="0.25">
      <c r="A77" s="3" t="s">
        <v>317</v>
      </c>
      <c r="B77" s="22">
        <v>9.2940798920205916E-2</v>
      </c>
      <c r="C77">
        <f t="shared" si="15"/>
        <v>13.515048735005369</v>
      </c>
      <c r="U77" s="56"/>
      <c r="AC77"/>
      <c r="AE77"/>
      <c r="AG77"/>
      <c r="AI77"/>
      <c r="AJ77"/>
      <c r="AK77"/>
    </row>
    <row r="78" spans="1:37" x14ac:dyDescent="0.25">
      <c r="A78" s="3" t="s">
        <v>316</v>
      </c>
      <c r="B78" s="22">
        <v>9.6007553748093985E-2</v>
      </c>
      <c r="C78">
        <f t="shared" si="15"/>
        <v>3.2996863202359847</v>
      </c>
      <c r="U78" s="56"/>
      <c r="AC78"/>
      <c r="AE78"/>
      <c r="AG78"/>
      <c r="AI78"/>
      <c r="AJ78"/>
      <c r="AK78"/>
    </row>
    <row r="79" spans="1:37" x14ac:dyDescent="0.25">
      <c r="A79" s="3" t="s">
        <v>315</v>
      </c>
      <c r="B79" s="22">
        <v>0.11146510125763601</v>
      </c>
      <c r="C79">
        <f t="shared" si="15"/>
        <v>16.100345135446069</v>
      </c>
      <c r="U79" s="56"/>
      <c r="AC79"/>
      <c r="AE79"/>
      <c r="AG79"/>
      <c r="AI79"/>
      <c r="AJ79"/>
      <c r="AK79"/>
    </row>
    <row r="80" spans="1:37" x14ac:dyDescent="0.25">
      <c r="A80" s="3" t="s">
        <v>314</v>
      </c>
      <c r="B80" s="22">
        <v>0.12007543854644367</v>
      </c>
      <c r="C80">
        <f t="shared" si="15"/>
        <v>7.7246933718797566</v>
      </c>
      <c r="U80" s="56"/>
      <c r="AC80"/>
      <c r="AE80"/>
      <c r="AG80"/>
      <c r="AI80"/>
      <c r="AJ80"/>
      <c r="AK80"/>
    </row>
    <row r="81" spans="1:37" x14ac:dyDescent="0.25">
      <c r="A81" s="3" t="s">
        <v>313</v>
      </c>
      <c r="B81" s="22">
        <v>0.12604644484291821</v>
      </c>
      <c r="C81">
        <f t="shared" si="15"/>
        <v>4.9727124620619474</v>
      </c>
      <c r="U81" s="56"/>
      <c r="AC81"/>
      <c r="AE81"/>
      <c r="AG81"/>
      <c r="AI81"/>
      <c r="AJ81"/>
      <c r="AK81"/>
    </row>
    <row r="82" spans="1:37" x14ac:dyDescent="0.25">
      <c r="A82" s="3" t="s">
        <v>312</v>
      </c>
      <c r="B82" s="22">
        <v>0.13498357800843294</v>
      </c>
      <c r="C82">
        <f t="shared" si="15"/>
        <v>7.0903492570951716</v>
      </c>
      <c r="U82" s="56"/>
      <c r="AC82"/>
      <c r="AE82"/>
      <c r="AG82"/>
      <c r="AI82"/>
      <c r="AJ82"/>
      <c r="AK82"/>
    </row>
    <row r="83" spans="1:37" x14ac:dyDescent="0.25">
      <c r="A83" s="3" t="s">
        <v>311</v>
      </c>
      <c r="B83" s="22">
        <v>0.13867721391665158</v>
      </c>
      <c r="C83">
        <f t="shared" si="15"/>
        <v>2.7363594614360309</v>
      </c>
      <c r="U83" s="56"/>
      <c r="AC83"/>
      <c r="AE83"/>
      <c r="AG83"/>
      <c r="AI83"/>
      <c r="AJ83"/>
      <c r="AK83"/>
    </row>
    <row r="84" spans="1:37" x14ac:dyDescent="0.25">
      <c r="A84" s="3" t="s">
        <v>310</v>
      </c>
      <c r="B84" s="22">
        <v>0.13603674038153002</v>
      </c>
      <c r="C84">
        <f t="shared" si="15"/>
        <v>-1.9040428204077939</v>
      </c>
      <c r="U84" s="56"/>
      <c r="AC84"/>
      <c r="AE84"/>
      <c r="AG84"/>
      <c r="AI84"/>
      <c r="AJ84"/>
      <c r="AK84"/>
    </row>
    <row r="85" spans="1:37" x14ac:dyDescent="0.25">
      <c r="A85" s="3" t="s">
        <v>309</v>
      </c>
      <c r="B85" s="22">
        <v>0.14334326052291277</v>
      </c>
      <c r="C85">
        <f t="shared" si="15"/>
        <v>5.3709903081261796</v>
      </c>
      <c r="U85" s="56"/>
      <c r="AC85"/>
      <c r="AE85"/>
      <c r="AG85"/>
      <c r="AI85"/>
      <c r="AJ85"/>
      <c r="AK85"/>
    </row>
    <row r="86" spans="1:37" x14ac:dyDescent="0.25">
      <c r="A86" s="3" t="s">
        <v>308</v>
      </c>
      <c r="B86" s="22">
        <v>0.15348707163277925</v>
      </c>
      <c r="C86">
        <f t="shared" si="15"/>
        <v>7.0765873978742357</v>
      </c>
      <c r="U86" s="56"/>
      <c r="AC86"/>
      <c r="AE86"/>
      <c r="AG86"/>
      <c r="AI86"/>
      <c r="AJ86"/>
      <c r="AK86"/>
    </row>
    <row r="87" spans="1:37" x14ac:dyDescent="0.25">
      <c r="A87" s="3" t="s">
        <v>307</v>
      </c>
      <c r="B87" s="22">
        <v>0.14912751522137327</v>
      </c>
      <c r="C87">
        <f t="shared" si="15"/>
        <v>-2.8403411212615364</v>
      </c>
      <c r="U87" s="56"/>
      <c r="AC87"/>
      <c r="AE87"/>
      <c r="AG87"/>
      <c r="AI87"/>
      <c r="AJ87"/>
      <c r="AK87"/>
    </row>
    <row r="88" spans="1:37" x14ac:dyDescent="0.25">
      <c r="B88" s="6" t="s">
        <v>263</v>
      </c>
      <c r="E88" s="26" t="s">
        <v>393</v>
      </c>
      <c r="U88" s="56"/>
      <c r="AC88"/>
      <c r="AE88"/>
      <c r="AG88"/>
      <c r="AI88"/>
      <c r="AJ88"/>
      <c r="AK88"/>
    </row>
    <row r="89" spans="1:37" x14ac:dyDescent="0.25">
      <c r="A89" s="3">
        <v>1999</v>
      </c>
      <c r="B89" s="22">
        <v>2.3794779240115908E-2</v>
      </c>
      <c r="E89" s="26" t="s">
        <v>349</v>
      </c>
      <c r="F89">
        <f>AVERAGE(C89:C94)</f>
        <v>19.659670028282473</v>
      </c>
      <c r="U89" s="56"/>
      <c r="AC89"/>
      <c r="AE89"/>
      <c r="AG89"/>
      <c r="AI89"/>
      <c r="AJ89"/>
      <c r="AK89"/>
    </row>
    <row r="90" spans="1:37" x14ac:dyDescent="0.25">
      <c r="A90" s="3" t="s">
        <v>330</v>
      </c>
      <c r="B90" s="22">
        <v>2.3628108430568926E-2</v>
      </c>
      <c r="C90">
        <f t="shared" si="15"/>
        <v>-0.70045116983472533</v>
      </c>
      <c r="E90" s="26" t="s">
        <v>350</v>
      </c>
      <c r="F90">
        <f>AVERAGE(C95:C98)</f>
        <v>6.9270223696871556</v>
      </c>
      <c r="U90" s="56"/>
      <c r="AC90"/>
      <c r="AE90"/>
      <c r="AG90"/>
      <c r="AI90"/>
      <c r="AJ90"/>
      <c r="AK90"/>
    </row>
    <row r="91" spans="1:37" x14ac:dyDescent="0.25">
      <c r="A91" s="3" t="s">
        <v>329</v>
      </c>
      <c r="B91" s="22">
        <v>2.2967681700253397E-2</v>
      </c>
      <c r="C91">
        <f t="shared" si="15"/>
        <v>-2.7950892990701708</v>
      </c>
      <c r="E91" s="26" t="s">
        <v>355</v>
      </c>
      <c r="F91">
        <f>AVERAGE(C99:C104)</f>
        <v>5.865618580700243</v>
      </c>
      <c r="U91" s="56"/>
      <c r="AC91"/>
      <c r="AE91"/>
      <c r="AG91"/>
      <c r="AI91"/>
      <c r="AJ91"/>
      <c r="AK91"/>
    </row>
    <row r="92" spans="1:37" x14ac:dyDescent="0.25">
      <c r="A92" s="3" t="s">
        <v>328</v>
      </c>
      <c r="B92" s="22">
        <v>3.0122392193697275E-2</v>
      </c>
      <c r="C92">
        <f t="shared" si="15"/>
        <v>31.151208845623028</v>
      </c>
      <c r="E92" s="26" t="s">
        <v>356</v>
      </c>
      <c r="F92">
        <f>AVERAGE(C105:C109)</f>
        <v>5.341426732220091</v>
      </c>
      <c r="U92" s="56"/>
      <c r="AC92"/>
      <c r="AE92"/>
      <c r="AG92"/>
      <c r="AI92"/>
      <c r="AJ92"/>
      <c r="AK92"/>
    </row>
    <row r="93" spans="1:37" x14ac:dyDescent="0.25">
      <c r="A93" s="3" t="s">
        <v>327</v>
      </c>
      <c r="B93" s="22">
        <v>4.1038660367373796E-2</v>
      </c>
      <c r="C93">
        <f t="shared" si="15"/>
        <v>36.239711983965904</v>
      </c>
      <c r="E93" s="26" t="s">
        <v>351</v>
      </c>
      <c r="F93">
        <f>AVERAGE(C110:C113)</f>
        <v>-9.4724395028588333</v>
      </c>
      <c r="U93" s="56"/>
      <c r="AC93"/>
      <c r="AE93"/>
      <c r="AG93"/>
      <c r="AI93"/>
      <c r="AJ93"/>
      <c r="AK93"/>
    </row>
    <row r="94" spans="1:37" x14ac:dyDescent="0.25">
      <c r="A94" s="3" t="s">
        <v>326</v>
      </c>
      <c r="B94" s="22">
        <v>5.5157178291977138E-2</v>
      </c>
      <c r="C94">
        <f t="shared" si="15"/>
        <v>34.402969780728334</v>
      </c>
      <c r="U94" s="56"/>
      <c r="AC94"/>
      <c r="AE94"/>
      <c r="AG94"/>
      <c r="AI94"/>
      <c r="AJ94"/>
      <c r="AK94"/>
    </row>
    <row r="95" spans="1:37" x14ac:dyDescent="0.25">
      <c r="A95" s="3" t="s">
        <v>325</v>
      </c>
      <c r="B95" s="22">
        <v>6.1332926627565773E-2</v>
      </c>
      <c r="C95">
        <f t="shared" si="15"/>
        <v>11.196635735963538</v>
      </c>
      <c r="U95" s="56"/>
      <c r="AC95"/>
      <c r="AE95"/>
      <c r="AG95"/>
      <c r="AI95"/>
      <c r="AJ95"/>
      <c r="AK95"/>
    </row>
    <row r="96" spans="1:37" x14ac:dyDescent="0.25">
      <c r="A96" s="3" t="s">
        <v>324</v>
      </c>
      <c r="B96" s="22">
        <v>6.7552102912625075E-2</v>
      </c>
      <c r="C96">
        <f t="shared" si="15"/>
        <v>10.140028573598386</v>
      </c>
      <c r="U96" s="56"/>
      <c r="AC96"/>
      <c r="AE96"/>
      <c r="AG96"/>
      <c r="AI96"/>
      <c r="AJ96"/>
      <c r="AK96"/>
    </row>
    <row r="97" spans="1:37" x14ac:dyDescent="0.25">
      <c r="A97" s="3" t="s">
        <v>323</v>
      </c>
      <c r="B97" s="22">
        <v>7.7263582882245108E-2</v>
      </c>
      <c r="C97">
        <f t="shared" si="15"/>
        <v>14.376280753511548</v>
      </c>
      <c r="U97" s="56"/>
      <c r="AC97"/>
      <c r="AE97"/>
      <c r="AG97"/>
      <c r="AI97"/>
      <c r="AJ97"/>
      <c r="AK97"/>
    </row>
    <row r="98" spans="1:37" x14ac:dyDescent="0.25">
      <c r="A98" s="3" t="s">
        <v>322</v>
      </c>
      <c r="B98" s="22">
        <v>7.1078744653246248E-2</v>
      </c>
      <c r="C98">
        <f t="shared" si="15"/>
        <v>-8.0048555843248543</v>
      </c>
      <c r="U98" s="56"/>
      <c r="AC98"/>
      <c r="AE98"/>
      <c r="AG98"/>
      <c r="AI98"/>
      <c r="AJ98"/>
      <c r="AK98"/>
    </row>
    <row r="99" spans="1:37" x14ac:dyDescent="0.25">
      <c r="A99" s="3" t="s">
        <v>321</v>
      </c>
      <c r="B99" s="22">
        <v>8.075177712561904E-2</v>
      </c>
      <c r="C99">
        <f t="shared" si="15"/>
        <v>13.608896048406805</v>
      </c>
      <c r="U99" s="56"/>
      <c r="AC99"/>
      <c r="AE99"/>
      <c r="AG99"/>
      <c r="AI99"/>
      <c r="AJ99"/>
      <c r="AK99"/>
    </row>
    <row r="100" spans="1:37" x14ac:dyDescent="0.25">
      <c r="A100" s="3" t="s">
        <v>320</v>
      </c>
      <c r="B100" s="22">
        <v>8.73085399779744E-2</v>
      </c>
      <c r="C100">
        <f t="shared" si="15"/>
        <v>8.1196514624755967</v>
      </c>
      <c r="U100" s="56"/>
      <c r="AC100"/>
      <c r="AE100"/>
      <c r="AG100"/>
      <c r="AI100"/>
      <c r="AJ100"/>
      <c r="AK100"/>
    </row>
    <row r="101" spans="1:37" x14ac:dyDescent="0.25">
      <c r="A101" s="3" t="s">
        <v>319</v>
      </c>
      <c r="B101" s="22">
        <v>9.4848953993538362E-2</v>
      </c>
      <c r="C101">
        <f t="shared" si="15"/>
        <v>8.6365136989648494</v>
      </c>
      <c r="U101" s="56"/>
      <c r="AC101"/>
      <c r="AE101"/>
      <c r="AG101"/>
      <c r="AI101"/>
      <c r="AJ101"/>
      <c r="AK101"/>
    </row>
    <row r="102" spans="1:37" x14ac:dyDescent="0.25">
      <c r="A102" s="3" t="s">
        <v>318</v>
      </c>
      <c r="B102" s="22">
        <v>0.1024863384366613</v>
      </c>
      <c r="C102">
        <f t="shared" si="15"/>
        <v>8.0521546327682625</v>
      </c>
      <c r="U102" s="56"/>
      <c r="AC102"/>
      <c r="AE102"/>
      <c r="AG102"/>
      <c r="AI102"/>
      <c r="AJ102"/>
      <c r="AK102"/>
    </row>
    <row r="103" spans="1:37" x14ac:dyDescent="0.25">
      <c r="A103" s="3" t="s">
        <v>317</v>
      </c>
      <c r="B103" s="22">
        <v>0.10553104134435051</v>
      </c>
      <c r="C103">
        <f t="shared" ref="C103:C165" si="16">(B103-B102)/B102*100</f>
        <v>2.9708378249564471</v>
      </c>
      <c r="U103" s="56"/>
      <c r="AC103"/>
      <c r="AE103"/>
      <c r="AG103"/>
      <c r="AI103"/>
      <c r="AJ103"/>
      <c r="AK103"/>
    </row>
    <row r="104" spans="1:37" x14ac:dyDescent="0.25">
      <c r="A104" s="3" t="s">
        <v>316</v>
      </c>
      <c r="B104" s="22">
        <v>9.8994087533807243E-2</v>
      </c>
      <c r="C104">
        <f t="shared" si="16"/>
        <v>-6.1943421833705026</v>
      </c>
      <c r="U104" s="56"/>
      <c r="AC104"/>
      <c r="AE104"/>
      <c r="AG104"/>
      <c r="AI104"/>
      <c r="AJ104"/>
      <c r="AK104"/>
    </row>
    <row r="105" spans="1:37" x14ac:dyDescent="0.25">
      <c r="A105" s="3" t="s">
        <v>315</v>
      </c>
      <c r="B105" s="22">
        <v>0.10380273247180043</v>
      </c>
      <c r="C105">
        <f t="shared" si="16"/>
        <v>4.857507208550202</v>
      </c>
      <c r="U105" s="56"/>
      <c r="AC105"/>
      <c r="AE105"/>
      <c r="AG105"/>
      <c r="AI105"/>
      <c r="AJ105"/>
      <c r="AK105"/>
    </row>
    <row r="106" spans="1:37" x14ac:dyDescent="0.25">
      <c r="A106" s="3" t="s">
        <v>314</v>
      </c>
      <c r="B106" s="22">
        <v>0.10502743756536372</v>
      </c>
      <c r="C106">
        <f t="shared" si="16"/>
        <v>1.1798389737919455</v>
      </c>
      <c r="G106" s="22"/>
      <c r="U106" s="56"/>
      <c r="AC106"/>
      <c r="AE106"/>
      <c r="AG106"/>
      <c r="AI106"/>
      <c r="AJ106"/>
      <c r="AK106"/>
    </row>
    <row r="107" spans="1:37" x14ac:dyDescent="0.25">
      <c r="A107" s="3" t="s">
        <v>313</v>
      </c>
      <c r="B107" s="22">
        <v>0.12187055060826939</v>
      </c>
      <c r="C107">
        <f t="shared" si="16"/>
        <v>16.036869444161557</v>
      </c>
      <c r="U107" s="56"/>
      <c r="AC107"/>
      <c r="AE107"/>
      <c r="AG107"/>
      <c r="AI107"/>
      <c r="AJ107"/>
      <c r="AK107"/>
    </row>
    <row r="108" spans="1:37" x14ac:dyDescent="0.25">
      <c r="A108" s="3" t="s">
        <v>312</v>
      </c>
      <c r="B108" s="22">
        <v>0.13215735366874132</v>
      </c>
      <c r="C108">
        <f t="shared" si="16"/>
        <v>8.4407619471064663</v>
      </c>
      <c r="U108" s="56"/>
      <c r="AC108"/>
      <c r="AE108"/>
      <c r="AG108"/>
      <c r="AI108"/>
      <c r="AJ108"/>
      <c r="AK108"/>
    </row>
    <row r="109" spans="1:37" x14ac:dyDescent="0.25">
      <c r="A109" s="3" t="s">
        <v>311</v>
      </c>
      <c r="B109" s="22">
        <v>0.12712500792213222</v>
      </c>
      <c r="C109">
        <f t="shared" si="16"/>
        <v>-3.8078439125097154</v>
      </c>
      <c r="U109" s="56"/>
      <c r="AC109"/>
      <c r="AE109"/>
      <c r="AG109"/>
      <c r="AI109"/>
      <c r="AJ109"/>
      <c r="AK109"/>
    </row>
    <row r="110" spans="1:37" x14ac:dyDescent="0.25">
      <c r="A110" s="3" t="s">
        <v>310</v>
      </c>
      <c r="B110" s="22">
        <v>0.12321526954494297</v>
      </c>
      <c r="C110">
        <f t="shared" si="16"/>
        <v>-3.0755068897097551</v>
      </c>
      <c r="U110" s="56"/>
      <c r="AC110"/>
      <c r="AE110"/>
      <c r="AG110"/>
      <c r="AI110"/>
      <c r="AJ110"/>
      <c r="AK110"/>
    </row>
    <row r="111" spans="1:37" x14ac:dyDescent="0.25">
      <c r="A111" s="3" t="s">
        <v>309</v>
      </c>
      <c r="B111" s="22">
        <v>0.13827562624806919</v>
      </c>
      <c r="C111">
        <f t="shared" si="16"/>
        <v>12.222800598291863</v>
      </c>
      <c r="U111" s="56"/>
      <c r="AC111"/>
      <c r="AE111"/>
      <c r="AG111"/>
      <c r="AI111"/>
      <c r="AJ111"/>
      <c r="AK111"/>
    </row>
    <row r="112" spans="1:37" x14ac:dyDescent="0.25">
      <c r="A112" s="3" t="s">
        <v>308</v>
      </c>
      <c r="B112" s="22">
        <v>0.1137987927657895</v>
      </c>
      <c r="C112">
        <f t="shared" si="16"/>
        <v>-17.701480836809065</v>
      </c>
      <c r="U112" s="56"/>
      <c r="AC112"/>
      <c r="AE112"/>
      <c r="AG112"/>
      <c r="AI112"/>
      <c r="AJ112"/>
      <c r="AK112"/>
    </row>
    <row r="113" spans="1:37" x14ac:dyDescent="0.25">
      <c r="A113" s="3" t="s">
        <v>307</v>
      </c>
      <c r="B113" s="22">
        <v>8.0415267249745917E-2</v>
      </c>
      <c r="C113">
        <f t="shared" si="16"/>
        <v>-29.335570883208373</v>
      </c>
      <c r="U113" s="56"/>
      <c r="AC113"/>
      <c r="AE113"/>
      <c r="AG113"/>
      <c r="AI113"/>
      <c r="AJ113"/>
      <c r="AK113"/>
    </row>
    <row r="114" spans="1:37" x14ac:dyDescent="0.25">
      <c r="B114" s="6" t="s">
        <v>167</v>
      </c>
      <c r="E114" s="26" t="s">
        <v>394</v>
      </c>
      <c r="U114" s="56"/>
      <c r="AC114"/>
      <c r="AE114"/>
      <c r="AG114"/>
      <c r="AI114"/>
      <c r="AJ114"/>
      <c r="AK114"/>
    </row>
    <row r="115" spans="1:37" x14ac:dyDescent="0.25">
      <c r="A115" s="3">
        <v>1999</v>
      </c>
      <c r="B115" s="22">
        <v>5.4912475854843157E-2</v>
      </c>
      <c r="E115" s="26" t="s">
        <v>349</v>
      </c>
      <c r="F115">
        <f>AVERAGE(C115:C120)</f>
        <v>12.075181211269978</v>
      </c>
      <c r="U115" s="56"/>
      <c r="AC115"/>
      <c r="AE115"/>
      <c r="AG115"/>
      <c r="AI115"/>
      <c r="AJ115"/>
      <c r="AK115"/>
    </row>
    <row r="116" spans="1:37" x14ac:dyDescent="0.25">
      <c r="A116" s="3" t="s">
        <v>330</v>
      </c>
      <c r="B116" s="22">
        <v>6.2902494753289323E-2</v>
      </c>
      <c r="C116">
        <f t="shared" si="16"/>
        <v>14.550461937952239</v>
      </c>
      <c r="E116" s="26" t="s">
        <v>350</v>
      </c>
      <c r="F116">
        <f>AVERAGE(C121:C124)</f>
        <v>-1.6037773922557548</v>
      </c>
      <c r="U116" s="56"/>
      <c r="AC116"/>
      <c r="AE116"/>
      <c r="AG116"/>
      <c r="AI116"/>
      <c r="AJ116"/>
      <c r="AK116"/>
    </row>
    <row r="117" spans="1:37" x14ac:dyDescent="0.25">
      <c r="A117" s="3" t="s">
        <v>329</v>
      </c>
      <c r="B117" s="22">
        <v>8.8549620060998258E-2</v>
      </c>
      <c r="C117">
        <f t="shared" si="16"/>
        <v>40.77282690980676</v>
      </c>
      <c r="E117" s="26" t="s">
        <v>355</v>
      </c>
      <c r="F117">
        <f>AVERAGE(C125:C130)</f>
        <v>1.0699529636662091</v>
      </c>
      <c r="U117" s="56"/>
      <c r="AC117"/>
      <c r="AE117"/>
      <c r="AG117"/>
      <c r="AI117"/>
      <c r="AJ117"/>
      <c r="AK117"/>
    </row>
    <row r="118" spans="1:37" x14ac:dyDescent="0.25">
      <c r="A118" s="3" t="s">
        <v>328</v>
      </c>
      <c r="B118" s="22">
        <v>9.1072884288790554E-2</v>
      </c>
      <c r="C118">
        <f t="shared" si="16"/>
        <v>2.849548339173134</v>
      </c>
      <c r="E118" s="26" t="s">
        <v>356</v>
      </c>
      <c r="F118">
        <f>AVERAGE(C131:C135)</f>
        <v>0.45525093770214708</v>
      </c>
      <c r="U118" s="56"/>
      <c r="AC118"/>
      <c r="AE118"/>
      <c r="AG118"/>
      <c r="AI118"/>
      <c r="AJ118"/>
      <c r="AK118"/>
    </row>
    <row r="119" spans="1:37" x14ac:dyDescent="0.25">
      <c r="A119" s="3" t="s">
        <v>327</v>
      </c>
      <c r="B119" s="22">
        <v>0.10205561438473115</v>
      </c>
      <c r="C119">
        <f t="shared" si="16"/>
        <v>12.059275580989123</v>
      </c>
      <c r="E119" s="26" t="s">
        <v>351</v>
      </c>
      <c r="F119">
        <f>AVERAGE(C136:C139)</f>
        <v>-4.9390833471677515</v>
      </c>
      <c r="U119" s="56"/>
      <c r="AC119"/>
      <c r="AE119"/>
      <c r="AG119"/>
      <c r="AI119"/>
      <c r="AJ119"/>
      <c r="AK119"/>
    </row>
    <row r="120" spans="1:37" x14ac:dyDescent="0.25">
      <c r="A120" s="3" t="s">
        <v>326</v>
      </c>
      <c r="B120" s="22">
        <v>9.1996802070207898E-2</v>
      </c>
      <c r="C120">
        <f t="shared" si="16"/>
        <v>-9.8562067115713567</v>
      </c>
      <c r="U120" s="56"/>
      <c r="AC120"/>
      <c r="AE120"/>
      <c r="AG120"/>
      <c r="AI120"/>
      <c r="AJ120"/>
      <c r="AK120"/>
    </row>
    <row r="121" spans="1:37" x14ac:dyDescent="0.25">
      <c r="A121" s="3" t="s">
        <v>325</v>
      </c>
      <c r="B121" s="22">
        <v>8.3412916986348132E-2</v>
      </c>
      <c r="C121">
        <f t="shared" si="16"/>
        <v>-9.330634207598786</v>
      </c>
      <c r="U121" s="56"/>
      <c r="AC121"/>
      <c r="AE121"/>
      <c r="AG121"/>
      <c r="AI121"/>
      <c r="AJ121"/>
      <c r="AK121"/>
    </row>
    <row r="122" spans="1:37" x14ac:dyDescent="0.25">
      <c r="A122" s="3" t="s">
        <v>324</v>
      </c>
      <c r="B122" s="22">
        <v>9.0918499696433744E-2</v>
      </c>
      <c r="C122">
        <f t="shared" si="16"/>
        <v>8.9981060263292569</v>
      </c>
      <c r="U122" s="56"/>
      <c r="AC122"/>
      <c r="AE122"/>
      <c r="AG122"/>
      <c r="AI122"/>
      <c r="AJ122"/>
      <c r="AK122"/>
    </row>
    <row r="123" spans="1:37" x14ac:dyDescent="0.25">
      <c r="A123" s="3" t="s">
        <v>323</v>
      </c>
      <c r="B123" s="22">
        <v>9.4755590572339551E-2</v>
      </c>
      <c r="C123">
        <f t="shared" si="16"/>
        <v>4.2203631700010513</v>
      </c>
      <c r="U123" s="56"/>
      <c r="AC123"/>
      <c r="AE123"/>
      <c r="AG123"/>
      <c r="AI123"/>
      <c r="AJ123"/>
      <c r="AK123"/>
    </row>
    <row r="124" spans="1:37" x14ac:dyDescent="0.25">
      <c r="A124" s="3" t="s">
        <v>322</v>
      </c>
      <c r="B124" s="22">
        <v>8.4992974610298519E-2</v>
      </c>
      <c r="C124">
        <f t="shared" si="16"/>
        <v>-10.302944557754541</v>
      </c>
      <c r="U124" s="56"/>
      <c r="AC124"/>
      <c r="AE124"/>
      <c r="AG124"/>
      <c r="AI124"/>
      <c r="AJ124"/>
      <c r="AK124"/>
    </row>
    <row r="125" spans="1:37" x14ac:dyDescent="0.25">
      <c r="A125" s="3" t="s">
        <v>321</v>
      </c>
      <c r="B125" s="22">
        <v>8.2990799988473529E-2</v>
      </c>
      <c r="C125">
        <f t="shared" si="16"/>
        <v>-2.3556942570902657</v>
      </c>
      <c r="U125" s="56"/>
      <c r="AC125"/>
      <c r="AE125"/>
      <c r="AG125"/>
      <c r="AI125"/>
      <c r="AJ125"/>
      <c r="AK125"/>
    </row>
    <row r="126" spans="1:37" x14ac:dyDescent="0.25">
      <c r="A126" s="3" t="s">
        <v>320</v>
      </c>
      <c r="B126" s="22">
        <v>8.5688207643403611E-2</v>
      </c>
      <c r="C126">
        <f t="shared" si="16"/>
        <v>3.2502490098959407</v>
      </c>
      <c r="U126" s="56"/>
      <c r="AC126"/>
      <c r="AE126"/>
      <c r="AG126"/>
      <c r="AI126"/>
      <c r="AJ126"/>
      <c r="AK126"/>
    </row>
    <row r="127" spans="1:37" x14ac:dyDescent="0.25">
      <c r="A127" s="3" t="s">
        <v>319</v>
      </c>
      <c r="B127" s="22">
        <v>8.1974908557054527E-2</v>
      </c>
      <c r="C127">
        <f t="shared" si="16"/>
        <v>-4.3335007096918057</v>
      </c>
      <c r="U127" s="56"/>
      <c r="AC127"/>
      <c r="AE127"/>
      <c r="AG127"/>
      <c r="AI127"/>
      <c r="AJ127"/>
      <c r="AK127"/>
    </row>
    <row r="128" spans="1:37" x14ac:dyDescent="0.25">
      <c r="A128" s="3" t="s">
        <v>318</v>
      </c>
      <c r="B128" s="22">
        <v>8.689666932106821E-2</v>
      </c>
      <c r="C128">
        <f t="shared" si="16"/>
        <v>6.0039844516424656</v>
      </c>
      <c r="U128" s="56"/>
      <c r="AC128"/>
      <c r="AE128"/>
      <c r="AG128"/>
      <c r="AI128"/>
      <c r="AJ128"/>
      <c r="AK128"/>
    </row>
    <row r="129" spans="1:37" x14ac:dyDescent="0.25">
      <c r="A129" s="3" t="s">
        <v>317</v>
      </c>
      <c r="B129" s="22">
        <v>8.7678191431540972E-2</v>
      </c>
      <c r="C129">
        <f t="shared" si="16"/>
        <v>0.89936946557200392</v>
      </c>
      <c r="U129" s="56"/>
      <c r="AC129"/>
      <c r="AE129"/>
      <c r="AG129"/>
      <c r="AI129"/>
      <c r="AJ129"/>
      <c r="AK129"/>
    </row>
    <row r="130" spans="1:37" x14ac:dyDescent="0.25">
      <c r="A130" s="3" t="s">
        <v>316</v>
      </c>
      <c r="B130" s="22">
        <v>9.0269353634378977E-2</v>
      </c>
      <c r="C130">
        <f t="shared" si="16"/>
        <v>2.9553098216689158</v>
      </c>
      <c r="U130" s="56"/>
      <c r="AC130"/>
      <c r="AE130"/>
      <c r="AG130"/>
      <c r="AI130"/>
      <c r="AJ130"/>
      <c r="AK130"/>
    </row>
    <row r="131" spans="1:37" x14ac:dyDescent="0.25">
      <c r="A131" s="3" t="s">
        <v>315</v>
      </c>
      <c r="B131" s="22">
        <v>8.1283992222944745E-2</v>
      </c>
      <c r="C131">
        <f t="shared" si="16"/>
        <v>-9.9539445555663839</v>
      </c>
      <c r="U131" s="56"/>
      <c r="AC131"/>
      <c r="AE131"/>
      <c r="AG131"/>
      <c r="AI131"/>
      <c r="AJ131"/>
      <c r="AK131"/>
    </row>
    <row r="132" spans="1:37" x14ac:dyDescent="0.25">
      <c r="A132" s="3" t="s">
        <v>314</v>
      </c>
      <c r="B132" s="22">
        <v>9.253676988036566E-2</v>
      </c>
      <c r="C132">
        <f t="shared" si="16"/>
        <v>13.843780736749412</v>
      </c>
      <c r="U132" s="56"/>
      <c r="AC132"/>
      <c r="AE132"/>
      <c r="AG132"/>
      <c r="AI132"/>
      <c r="AJ132"/>
      <c r="AK132"/>
    </row>
    <row r="133" spans="1:37" x14ac:dyDescent="0.25">
      <c r="A133" s="3" t="s">
        <v>313</v>
      </c>
      <c r="B133" s="22">
        <v>9.6743243161832984E-2</v>
      </c>
      <c r="C133">
        <f t="shared" si="16"/>
        <v>4.545731698767506</v>
      </c>
      <c r="U133" s="56"/>
      <c r="AC133"/>
      <c r="AE133"/>
      <c r="AG133"/>
      <c r="AI133"/>
      <c r="AJ133"/>
      <c r="AK133"/>
    </row>
    <row r="134" spans="1:37" x14ac:dyDescent="0.25">
      <c r="A134" s="3" t="s">
        <v>312</v>
      </c>
      <c r="B134" s="22">
        <v>9.7548202686643895E-2</v>
      </c>
      <c r="C134">
        <f t="shared" si="16"/>
        <v>0.83205761818876312</v>
      </c>
      <c r="U134" s="56"/>
      <c r="AC134"/>
      <c r="AE134"/>
      <c r="AG134"/>
      <c r="AI134"/>
      <c r="AJ134"/>
      <c r="AK134"/>
    </row>
    <row r="135" spans="1:37" x14ac:dyDescent="0.25">
      <c r="A135" s="3" t="s">
        <v>311</v>
      </c>
      <c r="B135" s="22">
        <v>9.0728246118692568E-2</v>
      </c>
      <c r="C135">
        <f t="shared" si="16"/>
        <v>-6.9913708096285623</v>
      </c>
      <c r="U135" s="56"/>
      <c r="AC135"/>
      <c r="AE135"/>
      <c r="AG135"/>
      <c r="AI135"/>
      <c r="AJ135"/>
      <c r="AK135"/>
    </row>
    <row r="136" spans="1:37" x14ac:dyDescent="0.25">
      <c r="A136" s="3" t="s">
        <v>310</v>
      </c>
      <c r="B136" s="22">
        <v>7.9021882954555173E-2</v>
      </c>
      <c r="C136">
        <f t="shared" si="16"/>
        <v>-12.90266666107806</v>
      </c>
      <c r="U136" s="56"/>
      <c r="AC136"/>
      <c r="AE136"/>
      <c r="AG136"/>
      <c r="AI136"/>
      <c r="AJ136"/>
      <c r="AK136"/>
    </row>
    <row r="137" spans="1:37" x14ac:dyDescent="0.25">
      <c r="A137" s="3" t="s">
        <v>309</v>
      </c>
      <c r="B137" s="22">
        <v>9.7353446844891015E-2</v>
      </c>
      <c r="C137">
        <f t="shared" si="16"/>
        <v>23.198085397279346</v>
      </c>
      <c r="U137" s="56"/>
      <c r="AC137"/>
      <c r="AE137"/>
      <c r="AG137"/>
      <c r="AI137"/>
      <c r="AJ137"/>
      <c r="AK137"/>
    </row>
    <row r="138" spans="1:37" x14ac:dyDescent="0.25">
      <c r="A138" s="3" t="s">
        <v>308</v>
      </c>
      <c r="B138" s="22">
        <v>8.493895668755036E-2</v>
      </c>
      <c r="C138">
        <f t="shared" si="16"/>
        <v>-12.751978034347482</v>
      </c>
      <c r="U138" s="56"/>
      <c r="AC138"/>
      <c r="AE138"/>
      <c r="AG138"/>
      <c r="AI138"/>
      <c r="AJ138"/>
      <c r="AK138"/>
    </row>
    <row r="139" spans="1:37" x14ac:dyDescent="0.25">
      <c r="A139" s="3" t="s">
        <v>307</v>
      </c>
      <c r="B139" s="22">
        <v>7.0244709065755431E-2</v>
      </c>
      <c r="C139">
        <f t="shared" si="16"/>
        <v>-17.29977409052481</v>
      </c>
      <c r="U139" s="56"/>
      <c r="AC139"/>
      <c r="AE139"/>
      <c r="AG139"/>
      <c r="AI139"/>
      <c r="AJ139"/>
      <c r="AK139"/>
    </row>
    <row r="140" spans="1:37" x14ac:dyDescent="0.25">
      <c r="B140" s="6" t="s">
        <v>141</v>
      </c>
      <c r="E140" s="26" t="s">
        <v>395</v>
      </c>
      <c r="H140" s="26"/>
      <c r="U140" s="56"/>
      <c r="AC140"/>
      <c r="AE140"/>
      <c r="AG140"/>
      <c r="AI140"/>
      <c r="AJ140"/>
      <c r="AK140"/>
    </row>
    <row r="141" spans="1:37" x14ac:dyDescent="0.25">
      <c r="A141" s="3">
        <v>1999</v>
      </c>
      <c r="B141" s="22">
        <v>0.15147143829499379</v>
      </c>
      <c r="E141" s="26" t="s">
        <v>349</v>
      </c>
      <c r="F141">
        <f>AVERAGE(C141:C146)</f>
        <v>-3.040913478329748</v>
      </c>
      <c r="H141" s="26"/>
      <c r="I141" s="26"/>
      <c r="U141" s="56"/>
      <c r="AC141"/>
      <c r="AE141"/>
      <c r="AG141"/>
      <c r="AI141"/>
      <c r="AJ141"/>
      <c r="AK141"/>
    </row>
    <row r="142" spans="1:37" x14ac:dyDescent="0.25">
      <c r="A142" s="3" t="s">
        <v>330</v>
      </c>
      <c r="B142" s="22">
        <v>0.14776595226889433</v>
      </c>
      <c r="C142">
        <f t="shared" si="16"/>
        <v>-2.4463265601815651</v>
      </c>
      <c r="E142" s="26" t="s">
        <v>350</v>
      </c>
      <c r="F142">
        <f>AVERAGE(C147:C150)</f>
        <v>-5.2840318168599989</v>
      </c>
      <c r="H142" s="26"/>
      <c r="I142" s="26"/>
      <c r="U142" s="56"/>
      <c r="AC142"/>
      <c r="AE142"/>
      <c r="AG142"/>
      <c r="AI142"/>
      <c r="AJ142"/>
      <c r="AK142"/>
    </row>
    <row r="143" spans="1:37" x14ac:dyDescent="0.25">
      <c r="A143" s="3" t="s">
        <v>329</v>
      </c>
      <c r="B143" s="22">
        <v>0.14816059105128082</v>
      </c>
      <c r="C143">
        <f t="shared" si="16"/>
        <v>0.26707017166468439</v>
      </c>
      <c r="E143" s="26" t="s">
        <v>355</v>
      </c>
      <c r="F143">
        <f>AVERAGE(C151:C156)</f>
        <v>-5.3263931999552812</v>
      </c>
      <c r="H143" s="26"/>
      <c r="I143" s="26"/>
      <c r="U143" s="56"/>
      <c r="AC143"/>
      <c r="AE143"/>
      <c r="AG143"/>
      <c r="AI143"/>
      <c r="AJ143"/>
      <c r="AK143"/>
    </row>
    <row r="144" spans="1:37" x14ac:dyDescent="0.25">
      <c r="A144" s="3" t="s">
        <v>328</v>
      </c>
      <c r="B144" s="22">
        <v>0.12868977539013371</v>
      </c>
      <c r="C144">
        <f t="shared" si="16"/>
        <v>-13.141696805466943</v>
      </c>
      <c r="E144" s="26" t="s">
        <v>356</v>
      </c>
      <c r="F144">
        <f>AVERAGE(C157:C161)</f>
        <v>-1.5419807591308921</v>
      </c>
      <c r="H144" s="26"/>
      <c r="I144" s="26"/>
      <c r="U144" s="56"/>
      <c r="AC144"/>
      <c r="AE144"/>
      <c r="AG144"/>
      <c r="AI144"/>
      <c r="AJ144"/>
      <c r="AK144"/>
    </row>
    <row r="145" spans="1:37" x14ac:dyDescent="0.25">
      <c r="A145" s="3" t="s">
        <v>327</v>
      </c>
      <c r="B145" s="22">
        <v>0.12668038163012027</v>
      </c>
      <c r="C145">
        <f t="shared" si="16"/>
        <v>-1.5614245606706483</v>
      </c>
      <c r="E145" s="26" t="s">
        <v>351</v>
      </c>
      <c r="F145">
        <f>AVERAGE(C162:C165)</f>
        <v>4.5771396952401906</v>
      </c>
      <c r="H145" s="26"/>
      <c r="I145" s="26"/>
      <c r="U145" s="56"/>
      <c r="AC145"/>
      <c r="AE145"/>
      <c r="AG145"/>
      <c r="AI145"/>
      <c r="AJ145"/>
      <c r="AK145"/>
    </row>
    <row r="146" spans="1:37" x14ac:dyDescent="0.25">
      <c r="A146" s="3" t="s">
        <v>326</v>
      </c>
      <c r="B146" s="22">
        <v>0.12880583820100563</v>
      </c>
      <c r="C146">
        <f t="shared" si="16"/>
        <v>1.6778103630057297</v>
      </c>
      <c r="U146" s="56"/>
      <c r="AC146"/>
      <c r="AE146"/>
      <c r="AG146"/>
      <c r="AI146"/>
      <c r="AJ146"/>
      <c r="AK146"/>
    </row>
    <row r="147" spans="1:37" x14ac:dyDescent="0.25">
      <c r="A147" s="3" t="s">
        <v>325</v>
      </c>
      <c r="B147" s="22">
        <v>0.11930098583873099</v>
      </c>
      <c r="C147">
        <f t="shared" si="16"/>
        <v>-7.3792092773326186</v>
      </c>
      <c r="U147" s="56"/>
      <c r="AC147"/>
      <c r="AE147"/>
      <c r="AG147"/>
      <c r="AI147"/>
      <c r="AJ147"/>
      <c r="AK147"/>
    </row>
    <row r="148" spans="1:37" x14ac:dyDescent="0.25">
      <c r="A148" s="3" t="s">
        <v>324</v>
      </c>
      <c r="B148" s="22">
        <v>0.11191093201988792</v>
      </c>
      <c r="C148">
        <f t="shared" si="16"/>
        <v>-6.1944616525070613</v>
      </c>
      <c r="U148" s="56"/>
      <c r="AC148"/>
      <c r="AE148"/>
      <c r="AG148"/>
      <c r="AI148"/>
      <c r="AJ148"/>
      <c r="AK148"/>
    </row>
    <row r="149" spans="1:37" x14ac:dyDescent="0.25">
      <c r="A149" s="3" t="s">
        <v>323</v>
      </c>
      <c r="B149" s="22">
        <v>0.11670743917796544</v>
      </c>
      <c r="C149">
        <f t="shared" si="16"/>
        <v>4.2860041208709907</v>
      </c>
      <c r="U149" s="56"/>
      <c r="AC149"/>
      <c r="AE149"/>
      <c r="AG149"/>
      <c r="AI149"/>
      <c r="AJ149"/>
      <c r="AK149"/>
    </row>
    <row r="150" spans="1:37" x14ac:dyDescent="0.25">
      <c r="A150" s="3" t="s">
        <v>322</v>
      </c>
      <c r="B150" s="22">
        <v>0.10287940439486976</v>
      </c>
      <c r="C150">
        <f t="shared" si="16"/>
        <v>-11.848460458471308</v>
      </c>
      <c r="U150" s="56"/>
      <c r="AC150"/>
      <c r="AE150"/>
      <c r="AG150"/>
      <c r="AI150"/>
      <c r="AJ150"/>
      <c r="AK150"/>
    </row>
    <row r="151" spans="1:37" x14ac:dyDescent="0.25">
      <c r="A151" s="3" t="s">
        <v>321</v>
      </c>
      <c r="B151" s="22">
        <v>9.4417707529907635E-2</v>
      </c>
      <c r="C151">
        <f t="shared" si="16"/>
        <v>-8.2248696079971442</v>
      </c>
      <c r="U151" s="56"/>
      <c r="AC151"/>
      <c r="AE151"/>
      <c r="AG151"/>
      <c r="AI151"/>
      <c r="AJ151"/>
      <c r="AK151"/>
    </row>
    <row r="152" spans="1:37" x14ac:dyDescent="0.25">
      <c r="A152" s="3" t="s">
        <v>320</v>
      </c>
      <c r="B152" s="22">
        <v>8.6436376838619877E-2</v>
      </c>
      <c r="C152">
        <f t="shared" si="16"/>
        <v>-8.4532138092418752</v>
      </c>
      <c r="U152" s="56"/>
      <c r="AC152"/>
      <c r="AE152"/>
      <c r="AG152"/>
      <c r="AI152"/>
      <c r="AJ152"/>
      <c r="AK152"/>
    </row>
    <row r="153" spans="1:37" x14ac:dyDescent="0.25">
      <c r="A153" s="3" t="s">
        <v>319</v>
      </c>
      <c r="B153" s="22">
        <v>8.3451920528903975E-2</v>
      </c>
      <c r="C153">
        <f t="shared" si="16"/>
        <v>-3.4527781229053596</v>
      </c>
      <c r="U153" s="56"/>
      <c r="AC153"/>
      <c r="AE153"/>
      <c r="AG153"/>
      <c r="AI153"/>
      <c r="AJ153"/>
      <c r="AK153"/>
    </row>
    <row r="154" spans="1:37" x14ac:dyDescent="0.25">
      <c r="A154" s="3" t="s">
        <v>318</v>
      </c>
      <c r="B154" s="22">
        <v>8.7148170950166415E-2</v>
      </c>
      <c r="C154">
        <f t="shared" si="16"/>
        <v>4.429197552118918</v>
      </c>
      <c r="U154" s="56"/>
      <c r="AC154"/>
      <c r="AE154"/>
      <c r="AG154"/>
      <c r="AI154"/>
      <c r="AJ154"/>
      <c r="AK154"/>
    </row>
    <row r="155" spans="1:37" x14ac:dyDescent="0.25">
      <c r="A155" s="3" t="s">
        <v>317</v>
      </c>
      <c r="B155" s="22">
        <v>7.6797252227629675E-2</v>
      </c>
      <c r="C155">
        <f t="shared" si="16"/>
        <v>-11.877379191877319</v>
      </c>
      <c r="U155" s="56"/>
      <c r="AC155"/>
      <c r="AE155"/>
      <c r="AG155"/>
      <c r="AI155"/>
      <c r="AJ155"/>
      <c r="AK155"/>
    </row>
    <row r="156" spans="1:37" x14ac:dyDescent="0.25">
      <c r="A156" s="3" t="s">
        <v>316</v>
      </c>
      <c r="B156" s="22">
        <v>7.343405785803668E-2</v>
      </c>
      <c r="C156">
        <f t="shared" si="16"/>
        <v>-4.3793160198289023</v>
      </c>
      <c r="U156" s="56"/>
      <c r="AC156"/>
      <c r="AE156"/>
      <c r="AG156"/>
      <c r="AI156"/>
      <c r="AJ156"/>
      <c r="AK156"/>
    </row>
    <row r="157" spans="1:37" x14ac:dyDescent="0.25">
      <c r="A157" s="3" t="s">
        <v>315</v>
      </c>
      <c r="B157" s="22">
        <v>7.1292611171741738E-2</v>
      </c>
      <c r="C157">
        <f t="shared" si="16"/>
        <v>-2.91614919392689</v>
      </c>
      <c r="U157" s="56"/>
      <c r="AC157"/>
      <c r="AE157"/>
      <c r="AG157"/>
      <c r="AI157"/>
      <c r="AJ157"/>
      <c r="AK157"/>
    </row>
    <row r="158" spans="1:37" x14ac:dyDescent="0.25">
      <c r="A158" s="3" t="s">
        <v>314</v>
      </c>
      <c r="B158" s="22">
        <v>6.7439577593984265E-2</v>
      </c>
      <c r="C158">
        <f t="shared" si="16"/>
        <v>-5.4045342349372385</v>
      </c>
      <c r="U158" s="56"/>
      <c r="AC158"/>
      <c r="AE158"/>
      <c r="AG158"/>
      <c r="AI158"/>
      <c r="AJ158"/>
      <c r="AK158"/>
    </row>
    <row r="159" spans="1:37" x14ac:dyDescent="0.25">
      <c r="A159" s="3" t="s">
        <v>313</v>
      </c>
      <c r="B159" s="22">
        <v>6.5003675225014282E-2</v>
      </c>
      <c r="C159">
        <f t="shared" si="16"/>
        <v>-3.6119775002672472</v>
      </c>
      <c r="U159" s="56"/>
      <c r="AC159"/>
      <c r="AE159"/>
      <c r="AG159"/>
      <c r="AI159"/>
      <c r="AJ159"/>
      <c r="AK159"/>
    </row>
    <row r="160" spans="1:37" x14ac:dyDescent="0.25">
      <c r="A160" s="3" t="s">
        <v>312</v>
      </c>
      <c r="B160" s="22">
        <v>6.4598749907143371E-2</v>
      </c>
      <c r="C160">
        <f t="shared" si="16"/>
        <v>-0.6229268060140235</v>
      </c>
      <c r="U160" s="56"/>
      <c r="AC160"/>
      <c r="AE160"/>
      <c r="AG160"/>
      <c r="AI160"/>
      <c r="AJ160"/>
      <c r="AK160"/>
    </row>
    <row r="161" spans="1:37" x14ac:dyDescent="0.25">
      <c r="A161" s="3" t="s">
        <v>311</v>
      </c>
      <c r="B161" s="22">
        <v>6.7729001156505736E-2</v>
      </c>
      <c r="C161">
        <f t="shared" si="16"/>
        <v>4.8456839394909395</v>
      </c>
      <c r="AJ161"/>
      <c r="AK161"/>
    </row>
    <row r="162" spans="1:37" x14ac:dyDescent="0.25">
      <c r="A162" s="3" t="s">
        <v>310</v>
      </c>
      <c r="B162" s="22">
        <v>6.5010289653328335E-2</v>
      </c>
      <c r="C162">
        <f t="shared" si="16"/>
        <v>-4.0141024623928834</v>
      </c>
      <c r="AJ162"/>
      <c r="AK162"/>
    </row>
    <row r="163" spans="1:37" x14ac:dyDescent="0.25">
      <c r="A163" s="3" t="s">
        <v>309</v>
      </c>
      <c r="B163" s="22">
        <v>6.753091408214966E-2</v>
      </c>
      <c r="C163">
        <f t="shared" si="16"/>
        <v>3.8772699556681269</v>
      </c>
      <c r="G163" t="s">
        <v>344</v>
      </c>
      <c r="AJ163"/>
      <c r="AK163"/>
    </row>
    <row r="164" spans="1:37" x14ac:dyDescent="0.25">
      <c r="A164" s="3" t="s">
        <v>308</v>
      </c>
      <c r="B164" s="22">
        <v>6.5905562426069805E-2</v>
      </c>
      <c r="C164">
        <f t="shared" si="16"/>
        <v>-2.4068260857577832</v>
      </c>
      <c r="E164" s="41"/>
      <c r="AJ164"/>
      <c r="AK164"/>
    </row>
    <row r="165" spans="1:37" x14ac:dyDescent="0.25">
      <c r="A165" s="3" t="s">
        <v>307</v>
      </c>
      <c r="B165" s="22">
        <v>7.9648333564344254E-2</v>
      </c>
      <c r="C165">
        <f t="shared" si="16"/>
        <v>20.852217373443303</v>
      </c>
      <c r="AJ165"/>
      <c r="AK165"/>
    </row>
    <row r="166" spans="1:37" s="41" customFormat="1" x14ac:dyDescent="0.25">
      <c r="A166" s="43"/>
      <c r="B166" s="22"/>
      <c r="E166"/>
      <c r="F166"/>
      <c r="G166"/>
      <c r="H166"/>
      <c r="I166"/>
      <c r="J166"/>
      <c r="K166"/>
      <c r="L166"/>
      <c r="M166"/>
      <c r="N166"/>
      <c r="O166"/>
      <c r="P166"/>
      <c r="Q166"/>
      <c r="R166"/>
      <c r="AI166" s="56"/>
    </row>
    <row r="167" spans="1:37" x14ac:dyDescent="0.25">
      <c r="B167" s="6" t="s">
        <v>108</v>
      </c>
      <c r="E167" s="26" t="s">
        <v>396</v>
      </c>
      <c r="AJ167"/>
      <c r="AK167"/>
    </row>
    <row r="168" spans="1:37" x14ac:dyDescent="0.25">
      <c r="A168" s="3">
        <v>1999</v>
      </c>
      <c r="B168" s="22">
        <v>9.9576174870376122E-2</v>
      </c>
      <c r="E168" s="26" t="s">
        <v>349</v>
      </c>
      <c r="F168">
        <f>AVERAGE(C168:C173)</f>
        <v>-1.7426397643143239</v>
      </c>
      <c r="R168" s="41"/>
      <c r="AJ168"/>
      <c r="AK168"/>
    </row>
    <row r="169" spans="1:37" x14ac:dyDescent="0.25">
      <c r="A169" s="3" t="s">
        <v>330</v>
      </c>
      <c r="B169" s="22">
        <v>9.2545417952223402E-2</v>
      </c>
      <c r="C169">
        <f t="shared" ref="C169:C231" si="17">(B169-B168)/B168*100</f>
        <v>-7.0606818622075505</v>
      </c>
      <c r="E169" s="26" t="s">
        <v>350</v>
      </c>
      <c r="F169">
        <f>AVERAGE(C174:C177)</f>
        <v>9.6646026999526526</v>
      </c>
      <c r="AJ169"/>
      <c r="AK169"/>
    </row>
    <row r="170" spans="1:37" x14ac:dyDescent="0.25">
      <c r="A170" s="3" t="s">
        <v>329</v>
      </c>
      <c r="B170" s="22">
        <v>8.9721192881844769E-2</v>
      </c>
      <c r="C170">
        <f t="shared" si="17"/>
        <v>-3.0517178839006811</v>
      </c>
      <c r="E170" s="26" t="s">
        <v>355</v>
      </c>
      <c r="F170">
        <f>AVERAGE(C178:C183)</f>
        <v>-9.896772782903275</v>
      </c>
      <c r="AJ170"/>
      <c r="AK170"/>
    </row>
    <row r="171" spans="1:37" x14ac:dyDescent="0.25">
      <c r="A171" s="3" t="s">
        <v>328</v>
      </c>
      <c r="B171" s="22">
        <v>8.9912787331969959E-2</v>
      </c>
      <c r="C171">
        <f t="shared" si="17"/>
        <v>0.21354425188874171</v>
      </c>
      <c r="E171" s="26" t="s">
        <v>356</v>
      </c>
      <c r="F171" s="41">
        <f>AVERAGE(C184:C188)</f>
        <v>1.4863522993950369</v>
      </c>
      <c r="G171" s="41"/>
      <c r="H171" s="41"/>
      <c r="I171" s="41"/>
      <c r="J171" s="41"/>
      <c r="K171" s="41"/>
      <c r="L171" s="41"/>
      <c r="M171" s="41"/>
      <c r="N171" s="41"/>
      <c r="O171" s="41"/>
      <c r="P171" s="41"/>
      <c r="Q171" s="41"/>
      <c r="AJ171"/>
      <c r="AK171"/>
    </row>
    <row r="172" spans="1:37" x14ac:dyDescent="0.25">
      <c r="A172" s="3" t="s">
        <v>327</v>
      </c>
      <c r="B172" s="22">
        <v>8.8113179965845501E-2</v>
      </c>
      <c r="C172">
        <f t="shared" si="17"/>
        <v>-2.0015032561275956</v>
      </c>
      <c r="E172" s="26" t="s">
        <v>351</v>
      </c>
      <c r="F172">
        <f>AVERAGE(C189:C192)</f>
        <v>-1.1592729959492885</v>
      </c>
      <c r="AJ172"/>
      <c r="AK172"/>
    </row>
    <row r="173" spans="1:37" x14ac:dyDescent="0.25">
      <c r="A173" s="3" t="s">
        <v>326</v>
      </c>
      <c r="B173" s="22">
        <v>9.092148792968674E-2</v>
      </c>
      <c r="C173">
        <f t="shared" si="17"/>
        <v>3.1871599287754653</v>
      </c>
      <c r="AJ173"/>
      <c r="AK173"/>
    </row>
    <row r="174" spans="1:37" x14ac:dyDescent="0.25">
      <c r="A174" s="3" t="s">
        <v>325</v>
      </c>
      <c r="B174" s="22">
        <v>9.3093714609321698E-2</v>
      </c>
      <c r="C174">
        <f t="shared" si="17"/>
        <v>2.3891235494461216</v>
      </c>
      <c r="AJ174"/>
      <c r="AK174"/>
    </row>
    <row r="175" spans="1:37" x14ac:dyDescent="0.25">
      <c r="A175" s="3" t="s">
        <v>324</v>
      </c>
      <c r="B175" s="22">
        <v>8.8890313884791905E-2</v>
      </c>
      <c r="C175">
        <f t="shared" si="17"/>
        <v>-4.515235794564477</v>
      </c>
      <c r="AJ175"/>
      <c r="AK175"/>
    </row>
    <row r="176" spans="1:37" x14ac:dyDescent="0.25">
      <c r="A176" s="3" t="s">
        <v>323</v>
      </c>
      <c r="B176" s="22">
        <v>9.6201560579156437E-2</v>
      </c>
      <c r="C176">
        <f t="shared" si="17"/>
        <v>8.2250206741765162</v>
      </c>
      <c r="AJ176"/>
      <c r="AK176"/>
    </row>
    <row r="177" spans="1:37" x14ac:dyDescent="0.25">
      <c r="A177" s="3" t="s">
        <v>322</v>
      </c>
      <c r="B177" s="22">
        <v>0.12752430997662773</v>
      </c>
      <c r="C177">
        <f t="shared" si="17"/>
        <v>32.559502370752448</v>
      </c>
      <c r="AJ177"/>
      <c r="AK177"/>
    </row>
    <row r="178" spans="1:37" x14ac:dyDescent="0.25">
      <c r="A178" s="3" t="s">
        <v>321</v>
      </c>
      <c r="B178" s="22">
        <v>8.1329223025459502E-2</v>
      </c>
      <c r="C178">
        <f t="shared" si="17"/>
        <v>-36.224533941516498</v>
      </c>
      <c r="AJ178"/>
      <c r="AK178"/>
    </row>
    <row r="179" spans="1:37" x14ac:dyDescent="0.25">
      <c r="A179" s="3" t="s">
        <v>320</v>
      </c>
      <c r="B179" s="22">
        <v>8.0372413604913318E-2</v>
      </c>
      <c r="C179">
        <f t="shared" si="17"/>
        <v>-1.1764644797438457</v>
      </c>
      <c r="AJ179"/>
      <c r="AK179"/>
    </row>
    <row r="180" spans="1:37" x14ac:dyDescent="0.25">
      <c r="A180" s="3" t="s">
        <v>319</v>
      </c>
      <c r="B180" s="22">
        <v>7.522505053069059E-2</v>
      </c>
      <c r="C180">
        <f t="shared" si="17"/>
        <v>-6.4043903167144141</v>
      </c>
      <c r="AJ180"/>
      <c r="AK180"/>
    </row>
    <row r="181" spans="1:37" x14ac:dyDescent="0.25">
      <c r="A181" s="3" t="s">
        <v>318</v>
      </c>
      <c r="B181" s="22">
        <v>6.5847847948213717E-2</v>
      </c>
      <c r="C181">
        <f t="shared" si="17"/>
        <v>-12.465531782728585</v>
      </c>
      <c r="AJ181"/>
      <c r="AK181"/>
    </row>
    <row r="182" spans="1:37" x14ac:dyDescent="0.25">
      <c r="A182" s="3" t="s">
        <v>317</v>
      </c>
      <c r="B182" s="22">
        <v>6.4061265226172989E-2</v>
      </c>
      <c r="C182">
        <f t="shared" si="17"/>
        <v>-2.7131983469616081</v>
      </c>
      <c r="AJ182"/>
      <c r="AK182"/>
    </row>
    <row r="183" spans="1:37" x14ac:dyDescent="0.25">
      <c r="A183" s="3" t="s">
        <v>316</v>
      </c>
      <c r="B183" s="22">
        <v>6.3807250887584765E-2</v>
      </c>
      <c r="C183">
        <f t="shared" si="17"/>
        <v>-0.39651782975470051</v>
      </c>
      <c r="AJ183"/>
      <c r="AK183"/>
    </row>
    <row r="184" spans="1:37" x14ac:dyDescent="0.25">
      <c r="A184" s="3" t="s">
        <v>315</v>
      </c>
      <c r="B184" s="22">
        <v>6.50189157532194E-2</v>
      </c>
      <c r="C184">
        <f t="shared" si="17"/>
        <v>1.8989454157323571</v>
      </c>
      <c r="AJ184"/>
      <c r="AK184"/>
    </row>
    <row r="185" spans="1:37" x14ac:dyDescent="0.25">
      <c r="A185" s="3" t="s">
        <v>314</v>
      </c>
      <c r="B185" s="22">
        <v>6.6602830365961485E-2</v>
      </c>
      <c r="C185">
        <f t="shared" si="17"/>
        <v>2.4360827835915702</v>
      </c>
      <c r="AJ185"/>
      <c r="AK185"/>
    </row>
    <row r="186" spans="1:37" x14ac:dyDescent="0.25">
      <c r="A186" s="3" t="s">
        <v>313</v>
      </c>
      <c r="B186" s="22">
        <v>6.2732866115098165E-2</v>
      </c>
      <c r="C186">
        <f t="shared" si="17"/>
        <v>-5.8105101984391512</v>
      </c>
      <c r="AJ186"/>
      <c r="AK186"/>
    </row>
    <row r="187" spans="1:37" x14ac:dyDescent="0.25">
      <c r="A187" s="3" t="s">
        <v>312</v>
      </c>
      <c r="B187" s="22">
        <v>6.1732730096296852E-2</v>
      </c>
      <c r="C187">
        <f t="shared" si="17"/>
        <v>-1.5942775784647381</v>
      </c>
      <c r="AJ187"/>
      <c r="AK187"/>
    </row>
    <row r="188" spans="1:37" x14ac:dyDescent="0.25">
      <c r="A188" s="3" t="s">
        <v>311</v>
      </c>
      <c r="B188" s="22">
        <v>6.8215605757257713E-2</v>
      </c>
      <c r="C188">
        <f t="shared" si="17"/>
        <v>10.501521074555146</v>
      </c>
      <c r="AJ188"/>
      <c r="AK188"/>
    </row>
    <row r="189" spans="1:37" x14ac:dyDescent="0.25">
      <c r="A189" s="3" t="s">
        <v>310</v>
      </c>
      <c r="B189" s="22">
        <v>6.7496616935089987E-2</v>
      </c>
      <c r="C189">
        <f t="shared" si="17"/>
        <v>-1.0539946309737644</v>
      </c>
      <c r="AJ189"/>
      <c r="AK189"/>
    </row>
    <row r="190" spans="1:37" x14ac:dyDescent="0.25">
      <c r="A190" s="3" t="s">
        <v>309</v>
      </c>
      <c r="B190" s="22">
        <v>7.0233757309979453E-2</v>
      </c>
      <c r="C190">
        <f t="shared" si="17"/>
        <v>4.0552260234342015</v>
      </c>
      <c r="AJ190"/>
      <c r="AK190"/>
    </row>
    <row r="191" spans="1:37" x14ac:dyDescent="0.25">
      <c r="A191" s="3" t="s">
        <v>308</v>
      </c>
      <c r="B191" s="22">
        <v>6.5507901741348476E-2</v>
      </c>
      <c r="C191">
        <f t="shared" si="17"/>
        <v>-6.7287523117597532</v>
      </c>
      <c r="AJ191"/>
      <c r="AK191"/>
    </row>
    <row r="192" spans="1:37" x14ac:dyDescent="0.25">
      <c r="A192" s="3" t="s">
        <v>307</v>
      </c>
      <c r="B192" s="22">
        <v>6.4912060822149495E-2</v>
      </c>
      <c r="C192">
        <f t="shared" si="17"/>
        <v>-0.90957106449783798</v>
      </c>
      <c r="AJ192"/>
      <c r="AK192"/>
    </row>
    <row r="193" spans="1:37" x14ac:dyDescent="0.25">
      <c r="B193" s="6" t="s">
        <v>211</v>
      </c>
      <c r="E193" s="26" t="s">
        <v>397</v>
      </c>
      <c r="AJ193"/>
      <c r="AK193"/>
    </row>
    <row r="194" spans="1:37" x14ac:dyDescent="0.25">
      <c r="A194" s="3">
        <v>1999</v>
      </c>
      <c r="B194" s="22">
        <v>9.4236197830288429E-2</v>
      </c>
      <c r="E194" s="26" t="s">
        <v>349</v>
      </c>
      <c r="F194">
        <f>AVERAGE(C195:C199)</f>
        <v>-0.34264433619344814</v>
      </c>
      <c r="AJ194"/>
      <c r="AK194"/>
    </row>
    <row r="195" spans="1:37" x14ac:dyDescent="0.25">
      <c r="A195" s="3" t="s">
        <v>330</v>
      </c>
      <c r="B195" s="22">
        <v>0.10062679450641797</v>
      </c>
      <c r="C195">
        <f t="shared" si="17"/>
        <v>6.7814670193278319</v>
      </c>
      <c r="E195" s="26" t="s">
        <v>350</v>
      </c>
      <c r="F195">
        <f>AVERAGE(C200:C203)</f>
        <v>-7.0730311594221966</v>
      </c>
      <c r="AJ195"/>
      <c r="AK195"/>
    </row>
    <row r="196" spans="1:37" x14ac:dyDescent="0.25">
      <c r="A196" s="3" t="s">
        <v>329</v>
      </c>
      <c r="B196" s="22">
        <v>0.10108612404817799</v>
      </c>
      <c r="C196">
        <f t="shared" si="17"/>
        <v>0.45646842276261135</v>
      </c>
      <c r="E196" s="26" t="s">
        <v>355</v>
      </c>
      <c r="F196">
        <f>AVERAGE(C204:C209)</f>
        <v>1.6413818052423548</v>
      </c>
      <c r="AJ196"/>
      <c r="AK196"/>
    </row>
    <row r="197" spans="1:37" x14ac:dyDescent="0.25">
      <c r="A197" s="3" t="s">
        <v>328</v>
      </c>
      <c r="B197" s="22">
        <v>0.10300216982367191</v>
      </c>
      <c r="C197">
        <f t="shared" si="17"/>
        <v>1.8954587422708287</v>
      </c>
      <c r="E197" s="26" t="s">
        <v>356</v>
      </c>
      <c r="F197">
        <f>AVERAGE(C210:C214)</f>
        <v>-16.082244514392222</v>
      </c>
      <c r="AJ197"/>
      <c r="AK197"/>
    </row>
    <row r="198" spans="1:37" x14ac:dyDescent="0.25">
      <c r="A198" s="3" t="s">
        <v>327</v>
      </c>
      <c r="B198" s="22">
        <v>0.10858299866684096</v>
      </c>
      <c r="C198">
        <f t="shared" si="17"/>
        <v>5.4181662898197134</v>
      </c>
      <c r="E198" s="26" t="s">
        <v>351</v>
      </c>
      <c r="F198">
        <f>AVERAGE(C215:C218)</f>
        <v>10.484496129102027</v>
      </c>
      <c r="AJ198"/>
      <c r="AK198"/>
    </row>
    <row r="199" spans="1:37" x14ac:dyDescent="0.25">
      <c r="A199" s="3" t="s">
        <v>326</v>
      </c>
      <c r="B199" s="22">
        <v>9.0922210476151774E-2</v>
      </c>
      <c r="C199">
        <f t="shared" si="17"/>
        <v>-16.264782155148225</v>
      </c>
      <c r="AJ199"/>
      <c r="AK199"/>
    </row>
    <row r="200" spans="1:37" x14ac:dyDescent="0.25">
      <c r="A200" s="3" t="s">
        <v>325</v>
      </c>
      <c r="B200" s="22">
        <v>8.1391927630940053E-2</v>
      </c>
      <c r="C200">
        <f t="shared" si="17"/>
        <v>-10.481798446498884</v>
      </c>
      <c r="AJ200"/>
      <c r="AK200"/>
    </row>
    <row r="201" spans="1:37" x14ac:dyDescent="0.25">
      <c r="A201" s="3" t="s">
        <v>324</v>
      </c>
      <c r="B201" s="22">
        <v>7.3397858176985312E-2</v>
      </c>
      <c r="C201">
        <f t="shared" si="17"/>
        <v>-9.8216981543952304</v>
      </c>
      <c r="AJ201"/>
      <c r="AK201"/>
    </row>
    <row r="202" spans="1:37" x14ac:dyDescent="0.25">
      <c r="A202" s="3" t="s">
        <v>323</v>
      </c>
      <c r="B202" s="22">
        <v>7.5993309013088206E-2</v>
      </c>
      <c r="C202">
        <f t="shared" si="17"/>
        <v>3.5361397465365361</v>
      </c>
      <c r="AJ202"/>
      <c r="AK202"/>
    </row>
    <row r="203" spans="1:37" x14ac:dyDescent="0.25">
      <c r="A203" s="3" t="s">
        <v>322</v>
      </c>
      <c r="B203" s="22">
        <v>6.7235256618460484E-2</v>
      </c>
      <c r="C203">
        <f t="shared" si="17"/>
        <v>-11.524767783331209</v>
      </c>
      <c r="AJ203"/>
      <c r="AK203"/>
    </row>
    <row r="204" spans="1:37" x14ac:dyDescent="0.25">
      <c r="A204" s="3" t="s">
        <v>321</v>
      </c>
      <c r="B204" s="22">
        <v>7.2159918467171416E-2</v>
      </c>
      <c r="C204">
        <f t="shared" si="17"/>
        <v>7.3245230202018581</v>
      </c>
      <c r="AJ204"/>
      <c r="AK204"/>
    </row>
    <row r="205" spans="1:37" x14ac:dyDescent="0.25">
      <c r="A205" s="3" t="s">
        <v>320</v>
      </c>
      <c r="B205" s="22">
        <v>6.8765451190063914E-2</v>
      </c>
      <c r="C205">
        <f t="shared" si="17"/>
        <v>-4.7040896791641851</v>
      </c>
      <c r="AJ205"/>
      <c r="AK205"/>
    </row>
    <row r="206" spans="1:37" x14ac:dyDescent="0.25">
      <c r="A206" s="3" t="s">
        <v>319</v>
      </c>
      <c r="B206" s="22">
        <v>6.7042721406884803E-2</v>
      </c>
      <c r="C206">
        <f t="shared" si="17"/>
        <v>-2.5052257396197124</v>
      </c>
      <c r="AJ206"/>
      <c r="AK206"/>
    </row>
    <row r="207" spans="1:37" x14ac:dyDescent="0.25">
      <c r="A207" s="3" t="s">
        <v>318</v>
      </c>
      <c r="B207" s="22">
        <v>7.3478054647884691E-2</v>
      </c>
      <c r="C207">
        <f t="shared" si="17"/>
        <v>9.5988544408029153</v>
      </c>
      <c r="AJ207"/>
      <c r="AK207"/>
    </row>
    <row r="208" spans="1:37" x14ac:dyDescent="0.25">
      <c r="A208" s="3" t="s">
        <v>317</v>
      </c>
      <c r="B208" s="22">
        <v>7.7341058612512545E-2</v>
      </c>
      <c r="C208">
        <f t="shared" si="17"/>
        <v>5.2573574288810638</v>
      </c>
      <c r="AJ208"/>
      <c r="AK208"/>
    </row>
    <row r="209" spans="1:37" x14ac:dyDescent="0.25">
      <c r="A209" s="3" t="s">
        <v>316</v>
      </c>
      <c r="B209" s="22">
        <v>7.3378776688528116E-2</v>
      </c>
      <c r="C209">
        <f t="shared" si="17"/>
        <v>-5.1231286396478097</v>
      </c>
      <c r="AJ209"/>
      <c r="AK209"/>
    </row>
    <row r="210" spans="1:37" x14ac:dyDescent="0.25">
      <c r="A210" s="3" t="s">
        <v>315</v>
      </c>
      <c r="B210" s="22">
        <v>6.863510156389746E-2</v>
      </c>
      <c r="C210">
        <f t="shared" si="17"/>
        <v>-6.4646418742659026</v>
      </c>
      <c r="AJ210"/>
      <c r="AK210"/>
    </row>
    <row r="211" spans="1:37" x14ac:dyDescent="0.25">
      <c r="A211" s="3" t="s">
        <v>314</v>
      </c>
      <c r="B211" s="22">
        <v>6.7734093927997716E-2</v>
      </c>
      <c r="C211">
        <f t="shared" si="17"/>
        <v>-1.3127504955477201</v>
      </c>
      <c r="D211" s="22"/>
      <c r="AJ211"/>
      <c r="AK211"/>
    </row>
    <row r="212" spans="1:37" x14ac:dyDescent="0.25">
      <c r="A212" s="3" t="s">
        <v>313</v>
      </c>
      <c r="B212" s="22">
        <v>4.4287734560938603E-2</v>
      </c>
      <c r="C212">
        <f t="shared" si="17"/>
        <v>-34.615299338000916</v>
      </c>
      <c r="AJ212"/>
      <c r="AK212"/>
    </row>
    <row r="213" spans="1:37" x14ac:dyDescent="0.25">
      <c r="A213" s="3" t="s">
        <v>312</v>
      </c>
      <c r="B213" s="22">
        <v>3.1409539145007367E-2</v>
      </c>
      <c r="C213">
        <f t="shared" si="17"/>
        <v>-29.078469566356397</v>
      </c>
      <c r="AJ213"/>
      <c r="AK213"/>
    </row>
    <row r="214" spans="1:37" x14ac:dyDescent="0.25">
      <c r="A214" s="3" t="s">
        <v>311</v>
      </c>
      <c r="B214" s="22">
        <v>2.8601507092090302E-2</v>
      </c>
      <c r="C214">
        <f t="shared" si="17"/>
        <v>-8.9400612977901961</v>
      </c>
      <c r="AJ214"/>
      <c r="AK214"/>
    </row>
    <row r="215" spans="1:37" x14ac:dyDescent="0.25">
      <c r="A215" s="3" t="s">
        <v>310</v>
      </c>
      <c r="B215" s="22">
        <v>3.9553964129100658E-2</v>
      </c>
      <c r="C215">
        <f t="shared" si="17"/>
        <v>38.293286440277264</v>
      </c>
      <c r="AJ215"/>
      <c r="AK215"/>
    </row>
    <row r="216" spans="1:37" x14ac:dyDescent="0.25">
      <c r="A216" s="3" t="s">
        <v>309</v>
      </c>
      <c r="B216" s="22">
        <v>2.4384847680903515E-2</v>
      </c>
      <c r="C216">
        <f t="shared" si="17"/>
        <v>-38.350432838252267</v>
      </c>
      <c r="AJ216"/>
      <c r="AK216"/>
    </row>
    <row r="217" spans="1:37" x14ac:dyDescent="0.25">
      <c r="A217" s="3" t="s">
        <v>308</v>
      </c>
      <c r="B217" s="22">
        <v>3.1140668823743767E-2</v>
      </c>
      <c r="C217">
        <f t="shared" si="17"/>
        <v>27.704996279845261</v>
      </c>
      <c r="AJ217"/>
      <c r="AK217"/>
    </row>
    <row r="218" spans="1:37" x14ac:dyDescent="0.25">
      <c r="A218" s="3" t="s">
        <v>307</v>
      </c>
      <c r="B218" s="22">
        <v>3.5590712324752305E-2</v>
      </c>
      <c r="C218">
        <f t="shared" si="17"/>
        <v>14.290134634537846</v>
      </c>
      <c r="AJ218"/>
      <c r="AK218"/>
    </row>
    <row r="219" spans="1:37" x14ac:dyDescent="0.25">
      <c r="B219" s="6" t="s">
        <v>81</v>
      </c>
      <c r="E219" s="26"/>
      <c r="AJ219"/>
      <c r="AK219"/>
    </row>
    <row r="220" spans="1:37" x14ac:dyDescent="0.25">
      <c r="A220" s="3">
        <v>1999</v>
      </c>
      <c r="B220" s="22">
        <v>4.6266546370864942E-2</v>
      </c>
      <c r="E220" s="26" t="s">
        <v>349</v>
      </c>
      <c r="F220">
        <f>AVERAGE(C221:C225)</f>
        <v>3.4832795431488632</v>
      </c>
      <c r="AJ220"/>
      <c r="AK220"/>
    </row>
    <row r="221" spans="1:37" x14ac:dyDescent="0.25">
      <c r="A221" s="3" t="s">
        <v>330</v>
      </c>
      <c r="B221" s="22">
        <v>4.7668873723074094E-2</v>
      </c>
      <c r="C221">
        <f t="shared" si="17"/>
        <v>3.0309747802836409</v>
      </c>
      <c r="E221" s="26" t="s">
        <v>350</v>
      </c>
      <c r="F221">
        <f>AVERAGE(C226:C229)</f>
        <v>4.0366829695427486E-2</v>
      </c>
      <c r="AJ221"/>
      <c r="AK221"/>
    </row>
    <row r="222" spans="1:37" x14ac:dyDescent="0.25">
      <c r="A222" s="3" t="s">
        <v>329</v>
      </c>
      <c r="B222" s="22">
        <v>5.2650661403028737E-2</v>
      </c>
      <c r="C222">
        <f t="shared" si="17"/>
        <v>10.450818932487618</v>
      </c>
      <c r="E222" s="26" t="s">
        <v>355</v>
      </c>
      <c r="F222">
        <f>AVERAGE(C230:C235)</f>
        <v>-5.2778263474170677</v>
      </c>
      <c r="AJ222"/>
      <c r="AK222"/>
    </row>
    <row r="223" spans="1:37" x14ac:dyDescent="0.25">
      <c r="A223" s="3" t="s">
        <v>328</v>
      </c>
      <c r="B223" s="22">
        <v>4.6270056254069582E-2</v>
      </c>
      <c r="C223">
        <f t="shared" si="17"/>
        <v>-12.11875592619262</v>
      </c>
      <c r="E223" s="26" t="s">
        <v>356</v>
      </c>
      <c r="F223">
        <f>AVERAGE(C236:C240)</f>
        <v>0.86264701651284292</v>
      </c>
      <c r="AJ223"/>
      <c r="AK223"/>
    </row>
    <row r="224" spans="1:37" x14ac:dyDescent="0.25">
      <c r="A224" s="3" t="s">
        <v>327</v>
      </c>
      <c r="B224" s="22">
        <v>4.8812326094406319E-2</v>
      </c>
      <c r="C224">
        <f t="shared" si="17"/>
        <v>5.4944170077881367</v>
      </c>
      <c r="E224" s="26" t="s">
        <v>351</v>
      </c>
      <c r="F224">
        <f>AVERAGE(C241:C244)</f>
        <v>8.5653545806096378</v>
      </c>
      <c r="AJ224"/>
      <c r="AK224"/>
    </row>
    <row r="225" spans="1:37" x14ac:dyDescent="0.25">
      <c r="A225" s="3" t="s">
        <v>326</v>
      </c>
      <c r="B225" s="22">
        <v>5.3966391745311357E-2</v>
      </c>
      <c r="C225">
        <f t="shared" si="17"/>
        <v>10.55894292137754</v>
      </c>
      <c r="AJ225"/>
      <c r="AK225"/>
    </row>
    <row r="226" spans="1:37" x14ac:dyDescent="0.25">
      <c r="A226" s="3" t="s">
        <v>325</v>
      </c>
      <c r="B226" s="22">
        <v>5.3930685044727082E-2</v>
      </c>
      <c r="C226">
        <f t="shared" si="17"/>
        <v>-6.6164698860706736E-2</v>
      </c>
      <c r="AJ226"/>
      <c r="AK226"/>
    </row>
    <row r="227" spans="1:37" x14ac:dyDescent="0.25">
      <c r="A227" s="3" t="s">
        <v>324</v>
      </c>
      <c r="B227" s="22">
        <v>5.5552625209813897E-2</v>
      </c>
      <c r="C227">
        <f t="shared" si="17"/>
        <v>3.0074532962851639</v>
      </c>
      <c r="AJ227"/>
      <c r="AK227"/>
    </row>
    <row r="228" spans="1:37" x14ac:dyDescent="0.25">
      <c r="A228" s="3" t="s">
        <v>323</v>
      </c>
      <c r="B228" s="22">
        <v>5.5681468992958762E-2</v>
      </c>
      <c r="C228">
        <f t="shared" si="17"/>
        <v>0.23193104314736054</v>
      </c>
      <c r="AJ228"/>
      <c r="AK228"/>
    </row>
    <row r="229" spans="1:37" x14ac:dyDescent="0.25">
      <c r="A229" s="3" t="s">
        <v>322</v>
      </c>
      <c r="B229" s="22">
        <v>5.4004481057756487E-2</v>
      </c>
      <c r="C229">
        <f t="shared" si="17"/>
        <v>-3.0117523217901079</v>
      </c>
      <c r="AJ229"/>
      <c r="AK229"/>
    </row>
    <row r="230" spans="1:37" x14ac:dyDescent="0.25">
      <c r="A230" s="3" t="s">
        <v>321</v>
      </c>
      <c r="B230" s="22">
        <v>4.6372170060679313E-2</v>
      </c>
      <c r="C230">
        <f t="shared" si="17"/>
        <v>-14.132736483319972</v>
      </c>
      <c r="AJ230"/>
      <c r="AK230"/>
    </row>
    <row r="231" spans="1:37" x14ac:dyDescent="0.25">
      <c r="A231" s="3" t="s">
        <v>320</v>
      </c>
      <c r="B231" s="22">
        <v>4.5672404530781134E-2</v>
      </c>
      <c r="C231">
        <f t="shared" si="17"/>
        <v>-1.5090204512372738</v>
      </c>
      <c r="AJ231"/>
      <c r="AK231"/>
    </row>
    <row r="232" spans="1:37" x14ac:dyDescent="0.25">
      <c r="A232" s="3" t="s">
        <v>319</v>
      </c>
      <c r="B232" s="22">
        <v>4.2211553830413868E-2</v>
      </c>
      <c r="C232">
        <f t="shared" ref="C232:C295" si="18">(B232-B231)/B231*100</f>
        <v>-7.5775530890536071</v>
      </c>
      <c r="AJ232"/>
      <c r="AK232"/>
    </row>
    <row r="233" spans="1:37" x14ac:dyDescent="0.25">
      <c r="A233" s="3" t="s">
        <v>318</v>
      </c>
      <c r="B233" s="22">
        <v>3.6867287630987074E-2</v>
      </c>
      <c r="C233">
        <f t="shared" si="18"/>
        <v>-12.660671580339208</v>
      </c>
      <c r="AJ233"/>
      <c r="AK233"/>
    </row>
    <row r="234" spans="1:37" x14ac:dyDescent="0.25">
      <c r="A234" s="3" t="s">
        <v>317</v>
      </c>
      <c r="B234" s="22">
        <v>3.7558601558300889E-2</v>
      </c>
      <c r="C234">
        <f t="shared" si="18"/>
        <v>1.8751418174109542</v>
      </c>
      <c r="AJ234"/>
      <c r="AK234"/>
    </row>
    <row r="235" spans="1:37" x14ac:dyDescent="0.25">
      <c r="A235" s="3" t="s">
        <v>316</v>
      </c>
      <c r="B235" s="22">
        <v>3.8436677231673273E-2</v>
      </c>
      <c r="C235">
        <f t="shared" si="18"/>
        <v>2.3378817020366927</v>
      </c>
      <c r="AJ235"/>
      <c r="AK235"/>
    </row>
    <row r="236" spans="1:37" x14ac:dyDescent="0.25">
      <c r="A236" s="3" t="s">
        <v>315</v>
      </c>
      <c r="B236" s="22">
        <v>3.736916005141204E-2</v>
      </c>
      <c r="C236">
        <f t="shared" si="18"/>
        <v>-2.7773399189187953</v>
      </c>
      <c r="AJ236"/>
      <c r="AK236"/>
    </row>
    <row r="237" spans="1:37" x14ac:dyDescent="0.25">
      <c r="A237" s="3" t="s">
        <v>314</v>
      </c>
      <c r="B237" s="22">
        <v>3.6710816159360955E-2</v>
      </c>
      <c r="C237">
        <f t="shared" si="18"/>
        <v>-1.7617305049012151</v>
      </c>
      <c r="AJ237"/>
      <c r="AK237"/>
    </row>
    <row r="238" spans="1:37" x14ac:dyDescent="0.25">
      <c r="A238" s="3" t="s">
        <v>313</v>
      </c>
      <c r="B238" s="22">
        <v>3.8960622069991908E-2</v>
      </c>
      <c r="C238">
        <f t="shared" si="18"/>
        <v>6.1284551693555063</v>
      </c>
      <c r="AJ238"/>
      <c r="AK238"/>
    </row>
    <row r="239" spans="1:37" x14ac:dyDescent="0.25">
      <c r="A239" s="3" t="s">
        <v>312</v>
      </c>
      <c r="B239" s="22">
        <v>3.9280649995235374E-2</v>
      </c>
      <c r="C239">
        <f t="shared" si="18"/>
        <v>0.82141379741971898</v>
      </c>
      <c r="AJ239"/>
      <c r="AK239"/>
    </row>
    <row r="240" spans="1:37" x14ac:dyDescent="0.25">
      <c r="A240" s="3" t="s">
        <v>311</v>
      </c>
      <c r="B240" s="22">
        <v>4.0027939433740653E-2</v>
      </c>
      <c r="C240">
        <f t="shared" si="18"/>
        <v>1.9024365396090006</v>
      </c>
      <c r="AJ240"/>
      <c r="AK240"/>
    </row>
    <row r="241" spans="1:37" x14ac:dyDescent="0.25">
      <c r="A241" s="3" t="s">
        <v>310</v>
      </c>
      <c r="B241" s="22">
        <v>4.0152276531022837E-2</v>
      </c>
      <c r="C241">
        <f t="shared" si="18"/>
        <v>0.31062577549864406</v>
      </c>
      <c r="AJ241"/>
      <c r="AK241"/>
    </row>
    <row r="242" spans="1:37" x14ac:dyDescent="0.25">
      <c r="A242" s="3" t="s">
        <v>309</v>
      </c>
      <c r="B242" s="22">
        <v>4.8473909418093715E-2</v>
      </c>
      <c r="C242">
        <f t="shared" si="18"/>
        <v>20.725183242452861</v>
      </c>
      <c r="AJ242"/>
      <c r="AK242"/>
    </row>
    <row r="243" spans="1:37" x14ac:dyDescent="0.25">
      <c r="A243" s="3" t="s">
        <v>308</v>
      </c>
      <c r="B243" s="22">
        <v>4.7558962543913792E-2</v>
      </c>
      <c r="C243">
        <f t="shared" si="18"/>
        <v>-1.887503783299977</v>
      </c>
      <c r="AJ243"/>
      <c r="AK243"/>
    </row>
    <row r="244" spans="1:37" x14ac:dyDescent="0.25">
      <c r="A244" s="3" t="s">
        <v>307</v>
      </c>
      <c r="B244" s="22">
        <v>5.4746602336553755E-2</v>
      </c>
      <c r="C244">
        <f t="shared" si="18"/>
        <v>15.113113087787022</v>
      </c>
      <c r="AJ244"/>
      <c r="AK244"/>
    </row>
    <row r="245" spans="1:37" x14ac:dyDescent="0.25">
      <c r="B245" s="6" t="s">
        <v>136</v>
      </c>
      <c r="E245" s="26"/>
      <c r="AJ245"/>
      <c r="AK245"/>
    </row>
    <row r="246" spans="1:37" x14ac:dyDescent="0.25">
      <c r="A246" s="3">
        <v>1999</v>
      </c>
      <c r="B246" s="22">
        <v>3.1186880542076571E-2</v>
      </c>
      <c r="E246" s="26" t="s">
        <v>349</v>
      </c>
      <c r="F246">
        <f>AVERAGE(C246:C251)</f>
        <v>2.4364260251713299</v>
      </c>
      <c r="AJ246"/>
      <c r="AK246"/>
    </row>
    <row r="247" spans="1:37" x14ac:dyDescent="0.25">
      <c r="A247" s="3" t="s">
        <v>330</v>
      </c>
      <c r="B247" s="22">
        <v>3.2879628475367698E-2</v>
      </c>
      <c r="C247">
        <f t="shared" si="18"/>
        <v>5.427756492052203</v>
      </c>
      <c r="E247" s="26" t="s">
        <v>350</v>
      </c>
      <c r="F247">
        <f>AVERAGE(C252:C255)</f>
        <v>3.1240841548270222</v>
      </c>
      <c r="AJ247"/>
      <c r="AK247"/>
    </row>
    <row r="248" spans="1:37" x14ac:dyDescent="0.25">
      <c r="A248" s="3" t="s">
        <v>329</v>
      </c>
      <c r="B248" s="22">
        <v>3.1085539703560101E-2</v>
      </c>
      <c r="C248">
        <f t="shared" si="18"/>
        <v>-5.4565360224543493</v>
      </c>
      <c r="E248" s="26" t="s">
        <v>355</v>
      </c>
      <c r="F248">
        <f>AVERAGE(C256:C261)</f>
        <v>1.9109921826950531</v>
      </c>
      <c r="AJ248"/>
      <c r="AK248"/>
    </row>
    <row r="249" spans="1:37" x14ac:dyDescent="0.25">
      <c r="A249" s="3" t="s">
        <v>328</v>
      </c>
      <c r="B249" s="22">
        <v>3.5628133027781755E-2</v>
      </c>
      <c r="C249">
        <f t="shared" si="18"/>
        <v>14.61320397696492</v>
      </c>
      <c r="E249" s="26" t="s">
        <v>356</v>
      </c>
      <c r="F249">
        <f>AVERAGE(C262:C266)</f>
        <v>-0.1922656119426705</v>
      </c>
      <c r="AJ249"/>
      <c r="AK249"/>
    </row>
    <row r="250" spans="1:37" x14ac:dyDescent="0.25">
      <c r="A250" s="3" t="s">
        <v>327</v>
      </c>
      <c r="B250" s="22">
        <v>3.6571791654367469E-2</v>
      </c>
      <c r="C250">
        <f t="shared" si="18"/>
        <v>2.6486333871322336</v>
      </c>
      <c r="E250" s="26" t="s">
        <v>351</v>
      </c>
      <c r="F250">
        <f>AVERAGE(C267:C270)</f>
        <v>-7.7277929439470112</v>
      </c>
      <c r="AJ250"/>
      <c r="AK250"/>
    </row>
    <row r="251" spans="1:37" x14ac:dyDescent="0.25">
      <c r="A251" s="3" t="s">
        <v>326</v>
      </c>
      <c r="B251" s="22">
        <v>3.4724576896444106E-2</v>
      </c>
      <c r="C251">
        <f t="shared" si="18"/>
        <v>-5.0509277078383583</v>
      </c>
      <c r="AJ251"/>
      <c r="AK251"/>
    </row>
    <row r="252" spans="1:37" x14ac:dyDescent="0.25">
      <c r="A252" s="3" t="s">
        <v>325</v>
      </c>
      <c r="B252" s="22">
        <v>4.5879019988740652E-2</v>
      </c>
      <c r="C252">
        <f t="shared" si="18"/>
        <v>32.122617722777179</v>
      </c>
      <c r="AJ252"/>
      <c r="AK252"/>
    </row>
    <row r="253" spans="1:37" x14ac:dyDescent="0.25">
      <c r="A253" s="3" t="s">
        <v>324</v>
      </c>
      <c r="B253" s="22">
        <v>3.9132540823784485E-2</v>
      </c>
      <c r="C253">
        <f t="shared" si="18"/>
        <v>-14.704933031725275</v>
      </c>
      <c r="AJ253"/>
      <c r="AK253"/>
    </row>
    <row r="254" spans="1:37" x14ac:dyDescent="0.25">
      <c r="A254" s="3" t="s">
        <v>323</v>
      </c>
      <c r="B254" s="22">
        <v>3.3359317274164246E-2</v>
      </c>
      <c r="C254">
        <f t="shared" si="18"/>
        <v>-14.752999493739271</v>
      </c>
      <c r="AJ254"/>
      <c r="AK254"/>
    </row>
    <row r="255" spans="1:37" x14ac:dyDescent="0.25">
      <c r="A255" s="3" t="s">
        <v>322</v>
      </c>
      <c r="B255" s="22">
        <v>3.6639089065317591E-2</v>
      </c>
      <c r="C255">
        <f t="shared" si="18"/>
        <v>9.8316514219954563</v>
      </c>
      <c r="AJ255"/>
      <c r="AK255"/>
    </row>
    <row r="256" spans="1:37" x14ac:dyDescent="0.25">
      <c r="A256" s="3" t="s">
        <v>321</v>
      </c>
      <c r="B256" s="22">
        <v>4.768663951178502E-2</v>
      </c>
      <c r="C256">
        <f t="shared" si="18"/>
        <v>30.152361121131133</v>
      </c>
      <c r="AJ256"/>
      <c r="AK256"/>
    </row>
    <row r="257" spans="1:37" x14ac:dyDescent="0.25">
      <c r="A257" s="3" t="s">
        <v>320</v>
      </c>
      <c r="B257" s="22">
        <v>4.6464928990485758E-2</v>
      </c>
      <c r="C257">
        <f t="shared" si="18"/>
        <v>-2.5619555787682096</v>
      </c>
      <c r="AJ257"/>
      <c r="AK257"/>
    </row>
    <row r="258" spans="1:37" x14ac:dyDescent="0.25">
      <c r="A258" s="3" t="s">
        <v>319</v>
      </c>
      <c r="B258" s="22">
        <v>4.4668718676340563E-2</v>
      </c>
      <c r="C258">
        <f t="shared" si="18"/>
        <v>-3.8657334750538208</v>
      </c>
      <c r="AJ258"/>
      <c r="AK258"/>
    </row>
    <row r="259" spans="1:37" x14ac:dyDescent="0.25">
      <c r="A259" s="3" t="s">
        <v>318</v>
      </c>
      <c r="B259" s="22">
        <v>4.0851102005388301E-2</v>
      </c>
      <c r="C259">
        <f t="shared" si="18"/>
        <v>-8.5465103635809427</v>
      </c>
      <c r="AJ259"/>
      <c r="AK259"/>
    </row>
    <row r="260" spans="1:37" x14ac:dyDescent="0.25">
      <c r="A260" s="3" t="s">
        <v>317</v>
      </c>
      <c r="B260" s="22">
        <v>3.9618202227971744E-2</v>
      </c>
      <c r="C260">
        <f t="shared" si="18"/>
        <v>-3.0180330930948607</v>
      </c>
      <c r="AJ260"/>
      <c r="AK260"/>
    </row>
    <row r="261" spans="1:37" x14ac:dyDescent="0.25">
      <c r="A261" s="3" t="s">
        <v>316</v>
      </c>
      <c r="B261" s="22">
        <v>3.9343182368834738E-2</v>
      </c>
      <c r="C261">
        <f t="shared" si="18"/>
        <v>-0.6941755144629782</v>
      </c>
      <c r="AJ261"/>
      <c r="AK261"/>
    </row>
    <row r="262" spans="1:37" x14ac:dyDescent="0.25">
      <c r="A262" s="3" t="s">
        <v>315</v>
      </c>
      <c r="B262" s="22">
        <v>4.3273859910253384E-2</v>
      </c>
      <c r="C262">
        <f t="shared" si="18"/>
        <v>9.9907463116971673</v>
      </c>
      <c r="AJ262"/>
      <c r="AK262"/>
    </row>
    <row r="263" spans="1:37" x14ac:dyDescent="0.25">
      <c r="A263" s="3" t="s">
        <v>314</v>
      </c>
      <c r="B263" s="22">
        <v>4.4000660161435841E-2</v>
      </c>
      <c r="C263">
        <f t="shared" si="18"/>
        <v>1.6795364515432263</v>
      </c>
      <c r="AJ263"/>
      <c r="AK263"/>
    </row>
    <row r="264" spans="1:37" x14ac:dyDescent="0.25">
      <c r="A264" s="3" t="s">
        <v>313</v>
      </c>
      <c r="B264" s="22">
        <v>4.4837858509816267E-2</v>
      </c>
      <c r="C264">
        <f t="shared" si="18"/>
        <v>1.902694971640867</v>
      </c>
      <c r="AJ264"/>
      <c r="AK264"/>
    </row>
    <row r="265" spans="1:37" x14ac:dyDescent="0.25">
      <c r="A265" s="3" t="s">
        <v>312</v>
      </c>
      <c r="B265" s="22">
        <v>4.120756237559875E-2</v>
      </c>
      <c r="C265">
        <f t="shared" si="18"/>
        <v>-8.0964975912548169</v>
      </c>
      <c r="AJ265"/>
      <c r="AK265"/>
    </row>
    <row r="266" spans="1:37" x14ac:dyDescent="0.25">
      <c r="A266" s="3" t="s">
        <v>311</v>
      </c>
      <c r="B266" s="22">
        <v>3.855469854458609E-2</v>
      </c>
      <c r="C266">
        <f t="shared" si="18"/>
        <v>-6.437808203339797</v>
      </c>
      <c r="AJ266"/>
      <c r="AK266"/>
    </row>
    <row r="267" spans="1:37" x14ac:dyDescent="0.25">
      <c r="A267" s="3" t="s">
        <v>310</v>
      </c>
      <c r="B267" s="22">
        <v>3.1013094219102959E-2</v>
      </c>
      <c r="C267">
        <f t="shared" si="18"/>
        <v>-19.560791836465118</v>
      </c>
      <c r="AJ267"/>
      <c r="AK267"/>
    </row>
    <row r="268" spans="1:37" x14ac:dyDescent="0.25">
      <c r="A268" s="3" t="s">
        <v>309</v>
      </c>
      <c r="B268" s="22">
        <v>2.8116615487991489E-2</v>
      </c>
      <c r="C268">
        <f t="shared" si="18"/>
        <v>-9.3395348127738362</v>
      </c>
      <c r="AJ268"/>
      <c r="AK268"/>
    </row>
    <row r="269" spans="1:37" x14ac:dyDescent="0.25">
      <c r="A269" s="3" t="s">
        <v>308</v>
      </c>
      <c r="B269" s="22">
        <v>2.7899595768208486E-2</v>
      </c>
      <c r="C269">
        <f t="shared" si="18"/>
        <v>-0.77185577288166585</v>
      </c>
      <c r="AJ269"/>
      <c r="AK269"/>
    </row>
    <row r="270" spans="1:37" x14ac:dyDescent="0.25">
      <c r="A270" s="3" t="s">
        <v>307</v>
      </c>
      <c r="B270" s="22">
        <v>2.7553922746924135E-2</v>
      </c>
      <c r="C270">
        <f t="shared" si="18"/>
        <v>-1.2389893536674248</v>
      </c>
      <c r="AJ270"/>
      <c r="AK270"/>
    </row>
    <row r="271" spans="1:37" x14ac:dyDescent="0.25">
      <c r="B271" s="6" t="s">
        <v>194</v>
      </c>
      <c r="E271" s="26"/>
      <c r="AJ271"/>
      <c r="AK271"/>
    </row>
    <row r="272" spans="1:37" x14ac:dyDescent="0.25">
      <c r="A272" s="3">
        <v>1999</v>
      </c>
      <c r="B272" s="22">
        <v>3.1045161420129516E-2</v>
      </c>
      <c r="E272" s="26" t="s">
        <v>349</v>
      </c>
      <c r="F272">
        <f>AVERAGE(C272:C277)</f>
        <v>-6.9081328269612809</v>
      </c>
      <c r="AJ272"/>
      <c r="AK272"/>
    </row>
    <row r="273" spans="1:37" x14ac:dyDescent="0.25">
      <c r="A273" s="3" t="s">
        <v>330</v>
      </c>
      <c r="B273" s="22">
        <v>2.6491086357208801E-2</v>
      </c>
      <c r="C273">
        <f t="shared" si="18"/>
        <v>-14.669194343334539</v>
      </c>
      <c r="E273" s="26" t="s">
        <v>350</v>
      </c>
      <c r="F273">
        <f>AVERAGE(C278:C281)</f>
        <v>3.3549821188499411</v>
      </c>
      <c r="AJ273"/>
      <c r="AK273"/>
    </row>
    <row r="274" spans="1:37" x14ac:dyDescent="0.25">
      <c r="A274" s="3" t="s">
        <v>329</v>
      </c>
      <c r="B274" s="22">
        <v>2.9185789643823047E-2</v>
      </c>
      <c r="C274">
        <f t="shared" si="18"/>
        <v>10.172113179046576</v>
      </c>
      <c r="E274" s="26" t="s">
        <v>355</v>
      </c>
      <c r="F274">
        <f>AVERAGE(C282:C287)</f>
        <v>0.42871028195956384</v>
      </c>
      <c r="AJ274"/>
      <c r="AK274"/>
    </row>
    <row r="275" spans="1:37" x14ac:dyDescent="0.25">
      <c r="A275" s="3" t="s">
        <v>328</v>
      </c>
      <c r="B275" s="22">
        <v>2.6613780772873515E-2</v>
      </c>
      <c r="C275">
        <f t="shared" si="18"/>
        <v>-8.8125382329474782</v>
      </c>
      <c r="E275" s="26" t="s">
        <v>356</v>
      </c>
      <c r="F275">
        <f>AVERAGE(C288:C292)</f>
        <v>5.4787422284140508</v>
      </c>
      <c r="AJ275"/>
      <c r="AK275"/>
    </row>
    <row r="276" spans="1:37" x14ac:dyDescent="0.25">
      <c r="A276" s="3" t="s">
        <v>327</v>
      </c>
      <c r="B276" s="22">
        <v>2.7430389710808186E-2</v>
      </c>
      <c r="C276">
        <f t="shared" si="18"/>
        <v>3.0683687706897</v>
      </c>
      <c r="E276" s="26" t="s">
        <v>351</v>
      </c>
      <c r="F276">
        <f>AVERAGE(C293:C296)</f>
        <v>13.034600219585304</v>
      </c>
      <c r="AJ276"/>
      <c r="AK276"/>
    </row>
    <row r="277" spans="1:37" x14ac:dyDescent="0.25">
      <c r="A277" s="3" t="s">
        <v>326</v>
      </c>
      <c r="B277" s="22">
        <v>2.0764965888051518E-2</v>
      </c>
      <c r="C277">
        <f t="shared" si="18"/>
        <v>-24.299413508260667</v>
      </c>
      <c r="AJ277"/>
      <c r="AK277"/>
    </row>
    <row r="278" spans="1:37" x14ac:dyDescent="0.25">
      <c r="A278" s="3" t="s">
        <v>325</v>
      </c>
      <c r="B278" s="22">
        <v>2.0678960200122963E-2</v>
      </c>
      <c r="C278">
        <f t="shared" si="18"/>
        <v>-0.41418651199443346</v>
      </c>
      <c r="AJ278"/>
      <c r="AK278"/>
    </row>
    <row r="279" spans="1:37" x14ac:dyDescent="0.25">
      <c r="A279" s="3" t="s">
        <v>324</v>
      </c>
      <c r="B279" s="22">
        <v>2.1046157722560285E-2</v>
      </c>
      <c r="C279">
        <f t="shared" si="18"/>
        <v>1.7757059295231816</v>
      </c>
      <c r="AJ279"/>
      <c r="AK279"/>
    </row>
    <row r="280" spans="1:37" x14ac:dyDescent="0.25">
      <c r="A280" s="3" t="s">
        <v>323</v>
      </c>
      <c r="B280" s="22">
        <v>2.337896878026852E-2</v>
      </c>
      <c r="C280">
        <f t="shared" si="18"/>
        <v>11.084261025030681</v>
      </c>
      <c r="AJ280"/>
      <c r="AK280"/>
    </row>
    <row r="281" spans="1:37" x14ac:dyDescent="0.25">
      <c r="A281" s="3" t="s">
        <v>322</v>
      </c>
      <c r="B281" s="22">
        <v>2.3606714544739862E-2</v>
      </c>
      <c r="C281">
        <f t="shared" si="18"/>
        <v>0.9741480328403348</v>
      </c>
      <c r="AJ281"/>
      <c r="AK281"/>
    </row>
    <row r="282" spans="1:37" x14ac:dyDescent="0.25">
      <c r="A282" s="3" t="s">
        <v>321</v>
      </c>
      <c r="B282" s="22">
        <v>2.4459861963041198E-2</v>
      </c>
      <c r="C282">
        <f t="shared" si="18"/>
        <v>3.614003196778766</v>
      </c>
      <c r="AJ282"/>
      <c r="AK282"/>
    </row>
    <row r="283" spans="1:37" x14ac:dyDescent="0.25">
      <c r="A283" s="3" t="s">
        <v>320</v>
      </c>
      <c r="B283" s="22">
        <v>2.3239100319581214E-2</v>
      </c>
      <c r="C283">
        <f t="shared" si="18"/>
        <v>-4.9908770756946721</v>
      </c>
      <c r="AJ283"/>
      <c r="AK283"/>
    </row>
    <row r="284" spans="1:37" x14ac:dyDescent="0.25">
      <c r="A284" s="3" t="s">
        <v>319</v>
      </c>
      <c r="B284" s="22">
        <v>2.8078626622473856E-2</v>
      </c>
      <c r="C284">
        <f t="shared" si="18"/>
        <v>20.824929693232864</v>
      </c>
      <c r="AJ284"/>
      <c r="AK284"/>
    </row>
    <row r="285" spans="1:37" x14ac:dyDescent="0.25">
      <c r="A285" s="3" t="s">
        <v>318</v>
      </c>
      <c r="B285" s="22">
        <v>2.8287046892455297E-2</v>
      </c>
      <c r="C285">
        <f t="shared" si="18"/>
        <v>0.74227373291335863</v>
      </c>
      <c r="AJ285"/>
      <c r="AK285"/>
    </row>
    <row r="286" spans="1:37" x14ac:dyDescent="0.25">
      <c r="A286" s="3" t="s">
        <v>317</v>
      </c>
      <c r="B286" s="22">
        <v>2.6902004975206107E-2</v>
      </c>
      <c r="C286">
        <f t="shared" si="18"/>
        <v>-4.8963821586431049</v>
      </c>
      <c r="AJ286"/>
      <c r="AK286"/>
    </row>
    <row r="287" spans="1:37" x14ac:dyDescent="0.25">
      <c r="A287" s="3" t="s">
        <v>316</v>
      </c>
      <c r="B287" s="22">
        <v>2.3479616456114863E-2</v>
      </c>
      <c r="C287">
        <f t="shared" si="18"/>
        <v>-12.721685696829828</v>
      </c>
      <c r="AJ287"/>
      <c r="AK287"/>
    </row>
    <row r="288" spans="1:37" x14ac:dyDescent="0.25">
      <c r="A288" s="3" t="s">
        <v>315</v>
      </c>
      <c r="B288" s="22">
        <v>2.2837542315015523E-2</v>
      </c>
      <c r="C288">
        <f t="shared" si="18"/>
        <v>-2.7346023402870485</v>
      </c>
      <c r="AJ288"/>
      <c r="AK288"/>
    </row>
    <row r="289" spans="1:37" x14ac:dyDescent="0.25">
      <c r="A289" s="3" t="s">
        <v>314</v>
      </c>
      <c r="B289" s="22">
        <v>2.754156648105123E-2</v>
      </c>
      <c r="C289">
        <f t="shared" si="18"/>
        <v>20.597768801693011</v>
      </c>
      <c r="AJ289"/>
      <c r="AK289"/>
    </row>
    <row r="290" spans="1:37" x14ac:dyDescent="0.25">
      <c r="A290" s="3" t="s">
        <v>313</v>
      </c>
      <c r="B290" s="22">
        <v>2.4550135409724078E-2</v>
      </c>
      <c r="C290">
        <f t="shared" si="18"/>
        <v>-10.861513898947161</v>
      </c>
      <c r="AJ290"/>
      <c r="AK290"/>
    </row>
    <row r="291" spans="1:37" x14ac:dyDescent="0.25">
      <c r="A291" s="3" t="s">
        <v>312</v>
      </c>
      <c r="B291" s="22">
        <v>2.8574406659579495E-2</v>
      </c>
      <c r="C291">
        <f t="shared" si="18"/>
        <v>16.392053170759461</v>
      </c>
      <c r="AJ291"/>
      <c r="AK291"/>
    </row>
    <row r="292" spans="1:37" x14ac:dyDescent="0.25">
      <c r="A292" s="3" t="s">
        <v>311</v>
      </c>
      <c r="B292" s="22">
        <v>2.9717384471510039E-2</v>
      </c>
      <c r="C292">
        <f t="shared" si="18"/>
        <v>4.0000054088519912</v>
      </c>
      <c r="AJ292"/>
      <c r="AK292"/>
    </row>
    <row r="293" spans="1:37" x14ac:dyDescent="0.25">
      <c r="A293" s="3" t="s">
        <v>310</v>
      </c>
      <c r="B293" s="22">
        <v>2.7425446340979164E-2</v>
      </c>
      <c r="C293">
        <f t="shared" si="18"/>
        <v>-7.7124490303921212</v>
      </c>
      <c r="AJ293"/>
      <c r="AK293"/>
    </row>
    <row r="294" spans="1:37" x14ac:dyDescent="0.25">
      <c r="A294" s="3" t="s">
        <v>309</v>
      </c>
      <c r="B294" s="22">
        <v>3.108182143557827E-2</v>
      </c>
      <c r="C294">
        <f t="shared" si="18"/>
        <v>13.332053193007628</v>
      </c>
      <c r="AJ294"/>
      <c r="AK294"/>
    </row>
    <row r="295" spans="1:37" x14ac:dyDescent="0.25">
      <c r="A295" s="3" t="s">
        <v>308</v>
      </c>
      <c r="B295" s="22">
        <v>3.7608665122564923E-2</v>
      </c>
      <c r="C295">
        <f t="shared" si="18"/>
        <v>20.998909927188514</v>
      </c>
      <c r="AJ295"/>
      <c r="AK295"/>
    </row>
    <row r="296" spans="1:37" x14ac:dyDescent="0.25">
      <c r="A296" s="3" t="s">
        <v>307</v>
      </c>
      <c r="B296" s="22">
        <v>4.7206353884523565E-2</v>
      </c>
      <c r="C296">
        <f t="shared" ref="C296:C359" si="19">(B296-B295)/B295*100</f>
        <v>25.519886788537193</v>
      </c>
      <c r="AJ296"/>
      <c r="AK296"/>
    </row>
    <row r="297" spans="1:37" x14ac:dyDescent="0.25">
      <c r="B297" s="6" t="s">
        <v>42</v>
      </c>
      <c r="E297" s="26"/>
      <c r="AJ297"/>
      <c r="AK297"/>
    </row>
    <row r="298" spans="1:37" x14ac:dyDescent="0.25">
      <c r="A298" s="3">
        <v>1999</v>
      </c>
      <c r="B298" s="22">
        <v>5.3620219195734009E-2</v>
      </c>
      <c r="E298" s="26" t="s">
        <v>349</v>
      </c>
      <c r="F298">
        <f>AVERAGE(C298:C303)</f>
        <v>-3.858849008838162</v>
      </c>
      <c r="AJ298"/>
      <c r="AK298"/>
    </row>
    <row r="299" spans="1:37" x14ac:dyDescent="0.25">
      <c r="A299" s="3" t="s">
        <v>330</v>
      </c>
      <c r="B299" s="22">
        <v>4.5116894480627896E-2</v>
      </c>
      <c r="C299">
        <f t="shared" si="19"/>
        <v>-15.858429604820849</v>
      </c>
      <c r="E299" s="26" t="s">
        <v>350</v>
      </c>
      <c r="F299">
        <f>AVERAGE(C304:C307)</f>
        <v>-8.2618997163760755E-2</v>
      </c>
      <c r="AJ299"/>
      <c r="AK299"/>
    </row>
    <row r="300" spans="1:37" x14ac:dyDescent="0.25">
      <c r="A300" s="3" t="s">
        <v>329</v>
      </c>
      <c r="B300" s="22">
        <v>4.5101862881615953E-2</v>
      </c>
      <c r="C300">
        <f t="shared" si="19"/>
        <v>-3.3317007265198859E-2</v>
      </c>
      <c r="E300" s="26" t="s">
        <v>355</v>
      </c>
      <c r="F300">
        <f>AVERAGE(C308:C313)</f>
        <v>-14.023711779234583</v>
      </c>
      <c r="AJ300"/>
      <c r="AK300"/>
    </row>
    <row r="301" spans="1:37" x14ac:dyDescent="0.25">
      <c r="A301" s="3" t="s">
        <v>328</v>
      </c>
      <c r="B301" s="22">
        <v>5.0986183050688805E-2</v>
      </c>
      <c r="C301">
        <f t="shared" si="19"/>
        <v>13.046734199246057</v>
      </c>
      <c r="E301" s="26" t="s">
        <v>356</v>
      </c>
      <c r="F301">
        <f>AVERAGE(C314:C318)</f>
        <v>3.9952048796577642</v>
      </c>
      <c r="AJ301"/>
      <c r="AK301"/>
    </row>
    <row r="302" spans="1:37" x14ac:dyDescent="0.25">
      <c r="A302" s="3" t="s">
        <v>327</v>
      </c>
      <c r="B302" s="22">
        <v>4.9199260283743627E-2</v>
      </c>
      <c r="C302">
        <f t="shared" si="19"/>
        <v>-3.5047196319219993</v>
      </c>
      <c r="E302" s="26" t="s">
        <v>351</v>
      </c>
      <c r="F302">
        <f>AVERAGE(C319:C322)</f>
        <v>10.68119739551414</v>
      </c>
      <c r="AJ302"/>
      <c r="AK302"/>
    </row>
    <row r="303" spans="1:37" x14ac:dyDescent="0.25">
      <c r="A303" s="3" t="s">
        <v>326</v>
      </c>
      <c r="B303" s="22">
        <v>4.2830655640691613E-2</v>
      </c>
      <c r="C303">
        <f t="shared" si="19"/>
        <v>-12.94451299942882</v>
      </c>
      <c r="AJ303"/>
      <c r="AK303"/>
    </row>
    <row r="304" spans="1:37" x14ac:dyDescent="0.25">
      <c r="A304" s="3" t="s">
        <v>325</v>
      </c>
      <c r="B304" s="22">
        <v>4.4014963972161932E-2</v>
      </c>
      <c r="C304">
        <f t="shared" si="19"/>
        <v>2.7650950324121508</v>
      </c>
      <c r="AJ304"/>
      <c r="AK304"/>
    </row>
    <row r="305" spans="1:37" x14ac:dyDescent="0.25">
      <c r="A305" s="3" t="s">
        <v>324</v>
      </c>
      <c r="B305" s="22">
        <v>4.3070789334301723E-2</v>
      </c>
      <c r="C305">
        <f t="shared" si="19"/>
        <v>-2.1451219145774347</v>
      </c>
      <c r="AJ305"/>
      <c r="AK305"/>
    </row>
    <row r="306" spans="1:37" x14ac:dyDescent="0.25">
      <c r="A306" s="3" t="s">
        <v>323</v>
      </c>
      <c r="B306" s="22">
        <v>4.490983841482081E-2</v>
      </c>
      <c r="C306">
        <f t="shared" si="19"/>
        <v>4.2698290626739501</v>
      </c>
      <c r="AJ306"/>
      <c r="AK306"/>
    </row>
    <row r="307" spans="1:37" x14ac:dyDescent="0.25">
      <c r="A307" s="3" t="s">
        <v>322</v>
      </c>
      <c r="B307" s="22">
        <v>4.2565419924245222E-2</v>
      </c>
      <c r="C307">
        <f t="shared" si="19"/>
        <v>-5.2202781691637092</v>
      </c>
      <c r="AJ307"/>
      <c r="AK307"/>
    </row>
    <row r="308" spans="1:37" x14ac:dyDescent="0.25">
      <c r="A308" s="3" t="s">
        <v>321</v>
      </c>
      <c r="B308" s="22">
        <v>3.7798330178990522E-2</v>
      </c>
      <c r="C308">
        <f t="shared" si="19"/>
        <v>-11.199442537484213</v>
      </c>
      <c r="AJ308"/>
      <c r="AK308"/>
    </row>
    <row r="309" spans="1:37" x14ac:dyDescent="0.25">
      <c r="A309" s="3" t="s">
        <v>320</v>
      </c>
      <c r="B309" s="22">
        <v>3.1945141191407053E-2</v>
      </c>
      <c r="C309">
        <f t="shared" si="19"/>
        <v>-15.485311017355077</v>
      </c>
      <c r="AJ309"/>
      <c r="AK309"/>
    </row>
    <row r="310" spans="1:37" x14ac:dyDescent="0.25">
      <c r="A310" s="3" t="s">
        <v>319</v>
      </c>
      <c r="B310" s="22">
        <v>2.9260155669072044E-2</v>
      </c>
      <c r="C310">
        <f t="shared" si="19"/>
        <v>-8.4049887469498668</v>
      </c>
      <c r="AJ310"/>
      <c r="AK310"/>
    </row>
    <row r="311" spans="1:37" x14ac:dyDescent="0.25">
      <c r="A311" s="3" t="s">
        <v>318</v>
      </c>
      <c r="B311" s="22">
        <v>2.5739663801491213E-2</v>
      </c>
      <c r="C311">
        <f t="shared" si="19"/>
        <v>-12.031692200810767</v>
      </c>
      <c r="AJ311"/>
      <c r="AK311"/>
    </row>
    <row r="312" spans="1:37" x14ac:dyDescent="0.25">
      <c r="A312" s="3" t="s">
        <v>317</v>
      </c>
      <c r="B312" s="22">
        <v>2.2358733097240211E-2</v>
      </c>
      <c r="C312">
        <f t="shared" si="19"/>
        <v>-13.135100482762056</v>
      </c>
      <c r="AJ312"/>
      <c r="AK312"/>
    </row>
    <row r="313" spans="1:37" x14ac:dyDescent="0.25">
      <c r="A313" s="3" t="s">
        <v>316</v>
      </c>
      <c r="B313" s="22">
        <v>1.7018185205990684E-2</v>
      </c>
      <c r="C313">
        <f t="shared" si="19"/>
        <v>-23.885735690045525</v>
      </c>
      <c r="AJ313"/>
      <c r="AK313"/>
    </row>
    <row r="314" spans="1:37" x14ac:dyDescent="0.25">
      <c r="A314" s="3" t="s">
        <v>315</v>
      </c>
      <c r="B314" s="22">
        <v>1.4585166546632724E-2</v>
      </c>
      <c r="C314">
        <f t="shared" si="19"/>
        <v>-14.296581156617675</v>
      </c>
      <c r="AJ314"/>
      <c r="AK314"/>
    </row>
    <row r="315" spans="1:37" x14ac:dyDescent="0.25">
      <c r="A315" s="3" t="s">
        <v>314</v>
      </c>
      <c r="B315" s="22">
        <v>1.480913749719451E-2</v>
      </c>
      <c r="C315">
        <f t="shared" si="19"/>
        <v>1.5356077686579048</v>
      </c>
      <c r="AJ315"/>
      <c r="AK315"/>
    </row>
    <row r="316" spans="1:37" x14ac:dyDescent="0.25">
      <c r="A316" s="3" t="s">
        <v>313</v>
      </c>
      <c r="B316" s="22">
        <v>1.7618239286593833E-2</v>
      </c>
      <c r="C316">
        <f t="shared" si="19"/>
        <v>18.968706245934232</v>
      </c>
      <c r="AJ316"/>
      <c r="AK316"/>
    </row>
    <row r="317" spans="1:37" x14ac:dyDescent="0.25">
      <c r="A317" s="3" t="s">
        <v>312</v>
      </c>
      <c r="B317" s="22">
        <v>1.9016998050915373E-2</v>
      </c>
      <c r="C317">
        <f t="shared" si="19"/>
        <v>7.9392653350206857</v>
      </c>
      <c r="AJ317"/>
      <c r="AK317"/>
    </row>
    <row r="318" spans="1:37" x14ac:dyDescent="0.25">
      <c r="A318" s="3" t="s">
        <v>311</v>
      </c>
      <c r="B318" s="22">
        <v>2.0125503850763417E-2</v>
      </c>
      <c r="C318">
        <f t="shared" si="19"/>
        <v>5.8290262052936761</v>
      </c>
      <c r="AJ318"/>
      <c r="AK318"/>
    </row>
    <row r="319" spans="1:37" x14ac:dyDescent="0.25">
      <c r="A319" s="3" t="s">
        <v>310</v>
      </c>
      <c r="B319" s="22">
        <v>2.1194489999770451E-2</v>
      </c>
      <c r="C319">
        <f t="shared" si="19"/>
        <v>5.3115994358893213</v>
      </c>
      <c r="AJ319"/>
      <c r="AK319"/>
    </row>
    <row r="320" spans="1:37" x14ac:dyDescent="0.25">
      <c r="A320" s="3" t="s">
        <v>309</v>
      </c>
      <c r="B320" s="22">
        <v>2.4314257422900842E-2</v>
      </c>
      <c r="C320">
        <f t="shared" si="19"/>
        <v>14.719709807427211</v>
      </c>
      <c r="AJ320"/>
      <c r="AK320"/>
    </row>
    <row r="321" spans="1:37" x14ac:dyDescent="0.25">
      <c r="A321" s="3" t="s">
        <v>308</v>
      </c>
      <c r="B321" s="22">
        <v>2.8690651225590717E-2</v>
      </c>
      <c r="C321">
        <f t="shared" si="19"/>
        <v>17.999290402214328</v>
      </c>
      <c r="AJ321"/>
      <c r="AK321"/>
    </row>
    <row r="322" spans="1:37" x14ac:dyDescent="0.25">
      <c r="A322" s="3" t="s">
        <v>307</v>
      </c>
      <c r="B322" s="22">
        <v>3.0037444888146084E-2</v>
      </c>
      <c r="C322">
        <f t="shared" si="19"/>
        <v>4.6941899365257012</v>
      </c>
      <c r="AJ322"/>
      <c r="AK322"/>
    </row>
    <row r="323" spans="1:37" x14ac:dyDescent="0.25">
      <c r="B323" s="6" t="s">
        <v>206</v>
      </c>
      <c r="E323" s="26"/>
      <c r="AJ323"/>
      <c r="AK323"/>
    </row>
    <row r="324" spans="1:37" x14ac:dyDescent="0.25">
      <c r="A324" s="3">
        <v>1999</v>
      </c>
      <c r="B324" s="22">
        <v>1.1587990295895821E-2</v>
      </c>
      <c r="E324" s="26" t="s">
        <v>349</v>
      </c>
      <c r="F324">
        <f>AVERAGE(C324:C330)</f>
        <v>1.7964362280379234</v>
      </c>
      <c r="AJ324"/>
      <c r="AK324"/>
    </row>
    <row r="325" spans="1:37" x14ac:dyDescent="0.25">
      <c r="A325" s="3" t="s">
        <v>330</v>
      </c>
      <c r="B325" s="22">
        <v>1.1538561242611533E-2</v>
      </c>
      <c r="C325">
        <f t="shared" si="19"/>
        <v>-0.42655414806306086</v>
      </c>
      <c r="E325" s="26" t="s">
        <v>350</v>
      </c>
      <c r="F325">
        <f>AVERAGE(C330:C333)</f>
        <v>-0.96787791917568788</v>
      </c>
      <c r="AJ325"/>
      <c r="AK325"/>
    </row>
    <row r="326" spans="1:37" x14ac:dyDescent="0.25">
      <c r="A326" s="3" t="s">
        <v>329</v>
      </c>
      <c r="B326" s="22">
        <v>1.3018304041086526E-2</v>
      </c>
      <c r="C326">
        <f t="shared" si="19"/>
        <v>12.824326771437947</v>
      </c>
      <c r="E326" s="26" t="s">
        <v>355</v>
      </c>
      <c r="F326">
        <f>AVERAGE(C334:C339)</f>
        <v>16.010421054185134</v>
      </c>
      <c r="AJ326"/>
      <c r="AK326"/>
    </row>
    <row r="327" spans="1:37" x14ac:dyDescent="0.25">
      <c r="A327" s="3" t="s">
        <v>328</v>
      </c>
      <c r="B327" s="22">
        <v>1.1255749224279408E-2</v>
      </c>
      <c r="C327">
        <f t="shared" si="19"/>
        <v>-13.539050948913101</v>
      </c>
      <c r="E327" s="26" t="s">
        <v>356</v>
      </c>
      <c r="F327">
        <f>AVERAGE(C340:C344)</f>
        <v>2.302731628300374</v>
      </c>
      <c r="AJ327"/>
      <c r="AK327"/>
    </row>
    <row r="328" spans="1:37" x14ac:dyDescent="0.25">
      <c r="A328" s="3" t="s">
        <v>327</v>
      </c>
      <c r="B328" s="22">
        <v>1.2108639369173365E-2</v>
      </c>
      <c r="C328">
        <f t="shared" si="19"/>
        <v>7.5773733751478316</v>
      </c>
      <c r="E328" s="26" t="s">
        <v>351</v>
      </c>
      <c r="F328">
        <f>AVERAGE(C345:C348)</f>
        <v>4.9503871305926026</v>
      </c>
      <c r="AJ328"/>
      <c r="AK328"/>
    </row>
    <row r="329" spans="1:37" x14ac:dyDescent="0.25">
      <c r="A329" s="3" t="s">
        <v>326</v>
      </c>
      <c r="B329" s="22">
        <v>1.281593739672455E-2</v>
      </c>
      <c r="C329">
        <f t="shared" si="19"/>
        <v>5.8412675940440657</v>
      </c>
      <c r="AJ329"/>
      <c r="AK329"/>
    </row>
    <row r="330" spans="1:37" x14ac:dyDescent="0.25">
      <c r="A330" s="3" t="s">
        <v>325</v>
      </c>
      <c r="B330" s="22">
        <v>1.2623859140489569E-2</v>
      </c>
      <c r="C330">
        <f t="shared" si="19"/>
        <v>-1.4987452754261412</v>
      </c>
      <c r="AJ330"/>
      <c r="AK330"/>
    </row>
    <row r="331" spans="1:37" x14ac:dyDescent="0.25">
      <c r="A331" s="3" t="s">
        <v>324</v>
      </c>
      <c r="B331" s="22">
        <v>1.3291310339867477E-2</v>
      </c>
      <c r="C331">
        <f t="shared" si="19"/>
        <v>5.2872199535016611</v>
      </c>
      <c r="AJ331"/>
      <c r="AK331"/>
    </row>
    <row r="332" spans="1:37" x14ac:dyDescent="0.25">
      <c r="A332" s="3" t="s">
        <v>323</v>
      </c>
      <c r="B332" s="22">
        <v>1.3171771607207438E-2</v>
      </c>
      <c r="C332">
        <f t="shared" si="19"/>
        <v>-0.89937507742544398</v>
      </c>
      <c r="AJ332"/>
      <c r="AK332"/>
    </row>
    <row r="333" spans="1:37" x14ac:dyDescent="0.25">
      <c r="A333" s="3" t="s">
        <v>322</v>
      </c>
      <c r="B333" s="22">
        <v>1.2281279330503414E-2</v>
      </c>
      <c r="C333">
        <f t="shared" si="19"/>
        <v>-6.7606112773528277</v>
      </c>
      <c r="AJ333"/>
      <c r="AK333"/>
    </row>
    <row r="334" spans="1:37" x14ac:dyDescent="0.25">
      <c r="A334" s="3" t="s">
        <v>321</v>
      </c>
      <c r="B334" s="22">
        <v>1.3730481404143017E-2</v>
      </c>
      <c r="C334">
        <f t="shared" si="19"/>
        <v>11.800090484386043</v>
      </c>
      <c r="AJ334"/>
      <c r="AK334"/>
    </row>
    <row r="335" spans="1:37" x14ac:dyDescent="0.25">
      <c r="A335" s="3" t="s">
        <v>320</v>
      </c>
      <c r="B335" s="22">
        <v>1.3509400742024072E-2</v>
      </c>
      <c r="C335">
        <f t="shared" si="19"/>
        <v>-1.6101450168545175</v>
      </c>
      <c r="AJ335"/>
      <c r="AK335"/>
    </row>
    <row r="336" spans="1:37" x14ac:dyDescent="0.25">
      <c r="A336" s="3" t="s">
        <v>319</v>
      </c>
      <c r="B336" s="22">
        <v>1.514448668617098E-2</v>
      </c>
      <c r="C336">
        <f t="shared" si="19"/>
        <v>12.10331957257438</v>
      </c>
      <c r="AJ336"/>
      <c r="AK336"/>
    </row>
    <row r="337" spans="1:37" x14ac:dyDescent="0.25">
      <c r="A337" s="3" t="s">
        <v>318</v>
      </c>
      <c r="B337" s="22">
        <v>1.6695406939495904E-2</v>
      </c>
      <c r="C337">
        <f t="shared" si="19"/>
        <v>10.240824172278682</v>
      </c>
      <c r="AJ337"/>
      <c r="AK337"/>
    </row>
    <row r="338" spans="1:37" x14ac:dyDescent="0.25">
      <c r="A338" s="3" t="s">
        <v>317</v>
      </c>
      <c r="B338" s="22">
        <v>1.8770475377455145E-2</v>
      </c>
      <c r="C338">
        <f t="shared" si="19"/>
        <v>12.428977894814315</v>
      </c>
      <c r="AJ338"/>
      <c r="AK338"/>
    </row>
    <row r="339" spans="1:37" x14ac:dyDescent="0.25">
      <c r="A339" s="3" t="s">
        <v>316</v>
      </c>
      <c r="B339" s="22">
        <v>2.8362086787966031E-2</v>
      </c>
      <c r="C339">
        <f t="shared" si="19"/>
        <v>51.099459217911892</v>
      </c>
      <c r="AJ339"/>
      <c r="AK339"/>
    </row>
    <row r="340" spans="1:37" x14ac:dyDescent="0.25">
      <c r="A340" s="3" t="s">
        <v>315</v>
      </c>
      <c r="B340" s="22">
        <v>3.185133798508389E-2</v>
      </c>
      <c r="C340">
        <f t="shared" si="19"/>
        <v>12.302519286409984</v>
      </c>
      <c r="AJ340"/>
      <c r="AK340"/>
    </row>
    <row r="341" spans="1:37" x14ac:dyDescent="0.25">
      <c r="A341" s="3" t="s">
        <v>314</v>
      </c>
      <c r="B341" s="22">
        <v>3.1178239022273298E-2</v>
      </c>
      <c r="C341">
        <f t="shared" si="19"/>
        <v>-2.1132517670868554</v>
      </c>
      <c r="AJ341"/>
      <c r="AK341"/>
    </row>
    <row r="342" spans="1:37" x14ac:dyDescent="0.25">
      <c r="A342" s="3" t="s">
        <v>313</v>
      </c>
      <c r="B342" s="22">
        <v>3.3906160559917291E-2</v>
      </c>
      <c r="C342">
        <f t="shared" si="19"/>
        <v>8.7494407098977085</v>
      </c>
      <c r="AJ342"/>
      <c r="AK342"/>
    </row>
    <row r="343" spans="1:37" x14ac:dyDescent="0.25">
      <c r="A343" s="3" t="s">
        <v>312</v>
      </c>
      <c r="B343" s="22">
        <v>3.2421177792223671E-2</v>
      </c>
      <c r="C343">
        <f t="shared" si="19"/>
        <v>-4.3796842319242595</v>
      </c>
      <c r="AJ343"/>
      <c r="AK343"/>
    </row>
    <row r="344" spans="1:37" x14ac:dyDescent="0.25">
      <c r="A344" s="3" t="s">
        <v>311</v>
      </c>
      <c r="B344" s="22">
        <v>3.1433834313692795E-2</v>
      </c>
      <c r="C344">
        <f t="shared" si="19"/>
        <v>-3.0453658557947083</v>
      </c>
      <c r="AJ344"/>
      <c r="AK344"/>
    </row>
    <row r="345" spans="1:37" x14ac:dyDescent="0.25">
      <c r="A345" s="3" t="s">
        <v>310</v>
      </c>
      <c r="B345" s="22">
        <v>2.9795399490057616E-2</v>
      </c>
      <c r="C345">
        <f t="shared" si="19"/>
        <v>-5.2123288787631772</v>
      </c>
      <c r="AJ345"/>
      <c r="AK345"/>
    </row>
    <row r="346" spans="1:37" x14ac:dyDescent="0.25">
      <c r="A346" s="3" t="s">
        <v>309</v>
      </c>
      <c r="B346" s="22">
        <v>3.1192359892329533E-2</v>
      </c>
      <c r="C346">
        <f t="shared" si="19"/>
        <v>4.6885103948281213</v>
      </c>
      <c r="AJ346"/>
      <c r="AK346"/>
    </row>
    <row r="347" spans="1:37" x14ac:dyDescent="0.25">
      <c r="A347" s="3" t="s">
        <v>308</v>
      </c>
      <c r="B347" s="22">
        <v>3.779607694354721E-2</v>
      </c>
      <c r="C347">
        <f t="shared" si="19"/>
        <v>21.170944019665498</v>
      </c>
      <c r="AJ347"/>
      <c r="AK347"/>
    </row>
    <row r="348" spans="1:37" x14ac:dyDescent="0.25">
      <c r="A348" s="3" t="s">
        <v>307</v>
      </c>
      <c r="B348" s="22">
        <v>3.7476482004960704E-2</v>
      </c>
      <c r="C348">
        <f t="shared" si="19"/>
        <v>-0.84557701336003299</v>
      </c>
      <c r="AJ348"/>
      <c r="AK348"/>
    </row>
    <row r="349" spans="1:37" x14ac:dyDescent="0.25">
      <c r="B349" s="6" t="s">
        <v>147</v>
      </c>
      <c r="E349" s="26"/>
      <c r="AJ349"/>
      <c r="AK349"/>
    </row>
    <row r="350" spans="1:37" x14ac:dyDescent="0.25">
      <c r="A350" s="3">
        <v>1999</v>
      </c>
      <c r="B350" s="22">
        <v>4.2631430954671555E-3</v>
      </c>
      <c r="E350" s="26" t="s">
        <v>349</v>
      </c>
      <c r="F350">
        <f>AVERAGE(C350:C355)</f>
        <v>6.3463136958004007</v>
      </c>
      <c r="AJ350"/>
      <c r="AK350"/>
    </row>
    <row r="351" spans="1:37" x14ac:dyDescent="0.25">
      <c r="A351" s="3" t="s">
        <v>330</v>
      </c>
      <c r="B351" s="22">
        <v>2.1116061965195153E-3</v>
      </c>
      <c r="C351">
        <f t="shared" si="19"/>
        <v>-50.468324678927402</v>
      </c>
      <c r="E351" s="26" t="s">
        <v>350</v>
      </c>
      <c r="F351">
        <f>AVERAGE(C356:C359)</f>
        <v>27.919114093988156</v>
      </c>
      <c r="AJ351"/>
      <c r="AK351"/>
    </row>
    <row r="352" spans="1:37" x14ac:dyDescent="0.25">
      <c r="A352" s="3" t="s">
        <v>329</v>
      </c>
      <c r="B352" s="22">
        <v>1.9346419415857551E-3</v>
      </c>
      <c r="C352">
        <f t="shared" si="19"/>
        <v>-8.3805519810201385</v>
      </c>
      <c r="E352" s="26" t="s">
        <v>355</v>
      </c>
      <c r="F352">
        <f>AVERAGE(C360:C365)</f>
        <v>15.253403699640719</v>
      </c>
      <c r="AJ352"/>
      <c r="AK352"/>
    </row>
    <row r="353" spans="1:37" x14ac:dyDescent="0.25">
      <c r="A353" s="3" t="s">
        <v>328</v>
      </c>
      <c r="B353" s="22">
        <v>2.9024145522478402E-3</v>
      </c>
      <c r="C353">
        <f t="shared" si="19"/>
        <v>50.023344881525588</v>
      </c>
      <c r="E353" s="26" t="s">
        <v>356</v>
      </c>
      <c r="F353">
        <f>AVERAGE(C366:C370)</f>
        <v>13.726372253554114</v>
      </c>
      <c r="AJ353"/>
      <c r="AK353"/>
    </row>
    <row r="354" spans="1:37" x14ac:dyDescent="0.25">
      <c r="A354" s="3" t="s">
        <v>327</v>
      </c>
      <c r="B354" s="22">
        <v>2.7800992343129239E-3</v>
      </c>
      <c r="C354">
        <f t="shared" si="19"/>
        <v>-4.2142607726448444</v>
      </c>
      <c r="E354" s="26" t="s">
        <v>351</v>
      </c>
      <c r="F354">
        <f>AVERAGE(C371:C374)</f>
        <v>6.245016303097227</v>
      </c>
      <c r="AJ354"/>
      <c r="AK354"/>
    </row>
    <row r="355" spans="1:37" x14ac:dyDescent="0.25">
      <c r="A355" s="3" t="s">
        <v>326</v>
      </c>
      <c r="B355" s="22">
        <v>4.0247874995013415E-3</v>
      </c>
      <c r="C355">
        <f t="shared" si="19"/>
        <v>44.771361030068803</v>
      </c>
      <c r="AJ355"/>
      <c r="AK355"/>
    </row>
    <row r="356" spans="1:37" x14ac:dyDescent="0.25">
      <c r="A356" s="3" t="s">
        <v>325</v>
      </c>
      <c r="B356" s="22">
        <v>4.2217249964067042E-3</v>
      </c>
      <c r="C356">
        <f t="shared" si="19"/>
        <v>4.8931153987573905</v>
      </c>
      <c r="AJ356"/>
      <c r="AK356"/>
    </row>
    <row r="357" spans="1:37" x14ac:dyDescent="0.25">
      <c r="A357" s="3" t="s">
        <v>324</v>
      </c>
      <c r="B357" s="22">
        <v>7.9597050198992846E-3</v>
      </c>
      <c r="C357">
        <f t="shared" si="19"/>
        <v>88.541532825424198</v>
      </c>
      <c r="AJ357"/>
      <c r="AK357"/>
    </row>
    <row r="358" spans="1:37" x14ac:dyDescent="0.25">
      <c r="A358" s="3" t="s">
        <v>323</v>
      </c>
      <c r="B358" s="22">
        <v>8.4739772396684732E-3</v>
      </c>
      <c r="C358">
        <f t="shared" si="19"/>
        <v>6.4609457069515344</v>
      </c>
      <c r="AJ358"/>
      <c r="AK358"/>
    </row>
    <row r="359" spans="1:37" x14ac:dyDescent="0.25">
      <c r="A359" s="3" t="s">
        <v>322</v>
      </c>
      <c r="B359" s="22">
        <v>9.4722848418791281E-3</v>
      </c>
      <c r="C359">
        <f t="shared" si="19"/>
        <v>11.780862444819498</v>
      </c>
      <c r="AJ359"/>
      <c r="AK359"/>
    </row>
    <row r="360" spans="1:37" x14ac:dyDescent="0.25">
      <c r="A360" s="3" t="s">
        <v>321</v>
      </c>
      <c r="B360" s="22">
        <v>9.9496836361513269E-3</v>
      </c>
      <c r="C360">
        <f t="shared" ref="C360:C423" si="20">(B360-B359)/B359*100</f>
        <v>5.0399539524139936</v>
      </c>
      <c r="AJ360"/>
      <c r="AK360"/>
    </row>
    <row r="361" spans="1:37" x14ac:dyDescent="0.25">
      <c r="A361" s="3" t="s">
        <v>320</v>
      </c>
      <c r="B361" s="22">
        <v>7.4620868391022457E-3</v>
      </c>
      <c r="C361">
        <f t="shared" si="20"/>
        <v>-25.00176777491307</v>
      </c>
      <c r="AJ361"/>
      <c r="AK361"/>
    </row>
    <row r="362" spans="1:37" x14ac:dyDescent="0.25">
      <c r="A362" s="3" t="s">
        <v>319</v>
      </c>
      <c r="B362" s="22">
        <v>1.0022335625897277E-2</v>
      </c>
      <c r="C362">
        <f t="shared" si="20"/>
        <v>34.3100910241223</v>
      </c>
      <c r="AJ362"/>
      <c r="AK362"/>
    </row>
    <row r="363" spans="1:37" x14ac:dyDescent="0.25">
      <c r="A363" s="3" t="s">
        <v>318</v>
      </c>
      <c r="B363" s="22">
        <v>1.3059787545423555E-2</v>
      </c>
      <c r="C363">
        <f t="shared" si="20"/>
        <v>30.306827000261649</v>
      </c>
      <c r="AJ363"/>
      <c r="AK363"/>
    </row>
    <row r="364" spans="1:37" x14ac:dyDescent="0.25">
      <c r="A364" s="3" t="s">
        <v>317</v>
      </c>
      <c r="B364" s="22">
        <v>1.7025167559501123E-2</v>
      </c>
      <c r="C364">
        <f t="shared" si="20"/>
        <v>30.363281181148515</v>
      </c>
      <c r="AJ364"/>
      <c r="AK364"/>
    </row>
    <row r="365" spans="1:37" x14ac:dyDescent="0.25">
      <c r="A365" s="3" t="s">
        <v>316</v>
      </c>
      <c r="B365" s="22">
        <v>1.9834666977953243E-2</v>
      </c>
      <c r="C365">
        <f t="shared" si="20"/>
        <v>16.502036814810914</v>
      </c>
      <c r="AJ365"/>
      <c r="AK365"/>
    </row>
    <row r="366" spans="1:37" x14ac:dyDescent="0.25">
      <c r="A366" s="3" t="s">
        <v>315</v>
      </c>
      <c r="B366" s="22">
        <v>2.3533506221527077E-2</v>
      </c>
      <c r="C366">
        <f t="shared" si="20"/>
        <v>18.648355667807234</v>
      </c>
      <c r="AJ366"/>
      <c r="AK366"/>
    </row>
    <row r="367" spans="1:37" x14ac:dyDescent="0.25">
      <c r="A367" s="3" t="s">
        <v>314</v>
      </c>
      <c r="B367" s="22">
        <v>3.0267445436941834E-2</v>
      </c>
      <c r="C367">
        <f t="shared" si="20"/>
        <v>28.614262371388342</v>
      </c>
      <c r="AJ367"/>
      <c r="AK367"/>
    </row>
    <row r="368" spans="1:37" x14ac:dyDescent="0.25">
      <c r="A368" s="3" t="s">
        <v>313</v>
      </c>
      <c r="B368" s="22">
        <v>3.4590566757735225E-2</v>
      </c>
      <c r="C368">
        <f t="shared" si="20"/>
        <v>14.283072979515351</v>
      </c>
      <c r="AJ368"/>
      <c r="AK368"/>
    </row>
    <row r="369" spans="1:37" x14ac:dyDescent="0.25">
      <c r="A369" s="3" t="s">
        <v>312</v>
      </c>
      <c r="B369" s="22">
        <v>3.7265077001861886E-2</v>
      </c>
      <c r="C369">
        <f t="shared" si="20"/>
        <v>7.7319063976556013</v>
      </c>
      <c r="AJ369"/>
      <c r="AK369"/>
    </row>
    <row r="370" spans="1:37" x14ac:dyDescent="0.25">
      <c r="A370" s="3" t="s">
        <v>311</v>
      </c>
      <c r="B370" s="22">
        <v>3.7024442928858745E-2</v>
      </c>
      <c r="C370">
        <f t="shared" si="20"/>
        <v>-0.64573614859595985</v>
      </c>
      <c r="AJ370"/>
      <c r="AK370"/>
    </row>
    <row r="371" spans="1:37" x14ac:dyDescent="0.25">
      <c r="A371" s="3" t="s">
        <v>310</v>
      </c>
      <c r="B371" s="22">
        <v>3.0256184718659752E-2</v>
      </c>
      <c r="C371">
        <f t="shared" si="20"/>
        <v>-18.280513290109401</v>
      </c>
      <c r="AJ371"/>
      <c r="AK371"/>
    </row>
    <row r="372" spans="1:37" x14ac:dyDescent="0.25">
      <c r="A372" s="3" t="s">
        <v>309</v>
      </c>
      <c r="B372" s="22">
        <v>2.4498015157427458E-2</v>
      </c>
      <c r="C372">
        <f t="shared" si="20"/>
        <v>-19.031380244321042</v>
      </c>
      <c r="AJ372"/>
      <c r="AK372"/>
    </row>
    <row r="373" spans="1:37" x14ac:dyDescent="0.25">
      <c r="A373" s="3" t="s">
        <v>308</v>
      </c>
      <c r="B373" s="22">
        <v>3.4534788095982857E-2</v>
      </c>
      <c r="C373">
        <f t="shared" si="20"/>
        <v>40.969739279112126</v>
      </c>
      <c r="AJ373"/>
      <c r="AK373"/>
    </row>
    <row r="374" spans="1:37" x14ac:dyDescent="0.25">
      <c r="A374" s="3" t="s">
        <v>307</v>
      </c>
      <c r="B374" s="22">
        <v>4.189837140651595E-2</v>
      </c>
      <c r="C374">
        <f t="shared" si="20"/>
        <v>21.322219467707221</v>
      </c>
      <c r="AJ374"/>
      <c r="AK374"/>
    </row>
    <row r="375" spans="1:37" x14ac:dyDescent="0.25">
      <c r="B375" s="6" t="s">
        <v>279</v>
      </c>
      <c r="E375" s="26"/>
      <c r="AJ375"/>
      <c r="AK375"/>
    </row>
    <row r="376" spans="1:37" x14ac:dyDescent="0.25">
      <c r="A376" s="3">
        <v>1999</v>
      </c>
      <c r="B376" s="22">
        <v>1.1000602516563495E-2</v>
      </c>
      <c r="E376" s="26" t="s">
        <v>349</v>
      </c>
      <c r="F376">
        <f>AVERAGE(C376:C381)</f>
        <v>1.3266470934047832</v>
      </c>
      <c r="AJ376"/>
      <c r="AK376"/>
    </row>
    <row r="377" spans="1:37" x14ac:dyDescent="0.25">
      <c r="A377" s="3" t="s">
        <v>330</v>
      </c>
      <c r="B377" s="22">
        <v>1.3460051255674527E-2</v>
      </c>
      <c r="C377">
        <f t="shared" si="20"/>
        <v>22.357400291555535</v>
      </c>
      <c r="E377" s="26" t="s">
        <v>350</v>
      </c>
      <c r="F377">
        <f>AVERAGE(C382:C385)</f>
        <v>12.120611780209302</v>
      </c>
      <c r="AJ377"/>
      <c r="AK377"/>
    </row>
    <row r="378" spans="1:37" x14ac:dyDescent="0.25">
      <c r="A378" s="3" t="s">
        <v>329</v>
      </c>
      <c r="B378" s="22">
        <v>1.4846120416803268E-2</v>
      </c>
      <c r="C378">
        <f t="shared" si="20"/>
        <v>10.29765143386358</v>
      </c>
      <c r="E378" s="26" t="s">
        <v>355</v>
      </c>
      <c r="F378">
        <f>AVERAGE(C386:C391)</f>
        <v>16.206715419748324</v>
      </c>
      <c r="AJ378"/>
      <c r="AK378"/>
    </row>
    <row r="379" spans="1:37" x14ac:dyDescent="0.25">
      <c r="A379" s="3" t="s">
        <v>328</v>
      </c>
      <c r="B379" s="22">
        <v>1.3081252079898145E-2</v>
      </c>
      <c r="C379">
        <f t="shared" si="20"/>
        <v>-11.887740954246834</v>
      </c>
      <c r="E379" s="26" t="s">
        <v>356</v>
      </c>
      <c r="F379">
        <f>AVERAGE(C392:C396)</f>
        <v>-11.165283117899909</v>
      </c>
      <c r="AJ379"/>
      <c r="AK379"/>
    </row>
    <row r="380" spans="1:37" x14ac:dyDescent="0.25">
      <c r="A380" s="3" t="s">
        <v>327</v>
      </c>
      <c r="B380" s="22">
        <v>7.5698839512172772E-3</v>
      </c>
      <c r="C380">
        <f t="shared" si="20"/>
        <v>-42.13180890497587</v>
      </c>
      <c r="E380" s="26" t="s">
        <v>351</v>
      </c>
      <c r="F380">
        <f>AVERAGE(C397:C400)</f>
        <v>11.260312226878879</v>
      </c>
      <c r="AJ380"/>
      <c r="AK380"/>
    </row>
    <row r="381" spans="1:37" x14ac:dyDescent="0.25">
      <c r="A381" s="3" t="s">
        <v>326</v>
      </c>
      <c r="B381" s="22">
        <v>9.6892798937708857E-3</v>
      </c>
      <c r="C381">
        <f t="shared" si="20"/>
        <v>27.997733600827505</v>
      </c>
      <c r="AJ381"/>
      <c r="AK381"/>
    </row>
    <row r="382" spans="1:37" x14ac:dyDescent="0.25">
      <c r="A382" s="3" t="s">
        <v>325</v>
      </c>
      <c r="B382" s="22">
        <v>8.7934165138193448E-3</v>
      </c>
      <c r="C382">
        <f t="shared" si="20"/>
        <v>-9.2459232241549767</v>
      </c>
      <c r="AJ382"/>
      <c r="AK382"/>
    </row>
    <row r="383" spans="1:37" x14ac:dyDescent="0.25">
      <c r="A383" s="3" t="s">
        <v>324</v>
      </c>
      <c r="B383" s="22">
        <v>9.7895232590084705E-3</v>
      </c>
      <c r="C383">
        <f t="shared" si="20"/>
        <v>11.327869476257476</v>
      </c>
      <c r="AJ383"/>
      <c r="AK383"/>
    </row>
    <row r="384" spans="1:37" x14ac:dyDescent="0.25">
      <c r="A384" s="3" t="s">
        <v>323</v>
      </c>
      <c r="B384" s="22">
        <v>1.0162373970278492E-2</v>
      </c>
      <c r="C384">
        <f t="shared" si="20"/>
        <v>3.8086707739002335</v>
      </c>
      <c r="AJ384"/>
      <c r="AK384"/>
    </row>
    <row r="385" spans="1:37" x14ac:dyDescent="0.25">
      <c r="A385" s="3" t="s">
        <v>322</v>
      </c>
      <c r="B385" s="22">
        <v>1.4490715025301191E-2</v>
      </c>
      <c r="C385">
        <f t="shared" si="20"/>
        <v>42.591830094834471</v>
      </c>
      <c r="AJ385"/>
      <c r="AK385"/>
    </row>
    <row r="386" spans="1:37" x14ac:dyDescent="0.25">
      <c r="A386" s="3" t="s">
        <v>321</v>
      </c>
      <c r="B386" s="22">
        <v>1.9924484393695464E-2</v>
      </c>
      <c r="C386">
        <f t="shared" si="20"/>
        <v>37.498283272473174</v>
      </c>
      <c r="AJ386"/>
      <c r="AK386"/>
    </row>
    <row r="387" spans="1:37" x14ac:dyDescent="0.25">
      <c r="A387" s="3" t="s">
        <v>320</v>
      </c>
      <c r="B387" s="22">
        <v>2.212560283474423E-2</v>
      </c>
      <c r="C387">
        <f t="shared" si="20"/>
        <v>11.047304399732656</v>
      </c>
      <c r="AJ387"/>
      <c r="AK387"/>
    </row>
    <row r="388" spans="1:37" x14ac:dyDescent="0.25">
      <c r="A388" s="3" t="s">
        <v>319</v>
      </c>
      <c r="B388" s="22">
        <v>2.3967373473965745E-2</v>
      </c>
      <c r="C388">
        <f t="shared" si="20"/>
        <v>8.3241602634634226</v>
      </c>
      <c r="AJ388"/>
      <c r="AK388"/>
    </row>
    <row r="389" spans="1:37" x14ac:dyDescent="0.25">
      <c r="A389" s="3" t="s">
        <v>318</v>
      </c>
      <c r="B389" s="22">
        <v>2.570843796211968E-2</v>
      </c>
      <c r="C389">
        <f t="shared" si="20"/>
        <v>7.2643107516355245</v>
      </c>
      <c r="AJ389"/>
      <c r="AK389"/>
    </row>
    <row r="390" spans="1:37" x14ac:dyDescent="0.25">
      <c r="A390" s="3" t="s">
        <v>317</v>
      </c>
      <c r="B390" s="22">
        <v>2.9494006401692328E-2</v>
      </c>
      <c r="C390">
        <f t="shared" si="20"/>
        <v>14.725003693925423</v>
      </c>
      <c r="AJ390"/>
      <c r="AK390"/>
    </row>
    <row r="391" spans="1:37" x14ac:dyDescent="0.25">
      <c r="A391" s="3" t="s">
        <v>316</v>
      </c>
      <c r="B391" s="22">
        <v>3.4915367595085525E-2</v>
      </c>
      <c r="C391">
        <f t="shared" si="20"/>
        <v>18.38123013725977</v>
      </c>
      <c r="AJ391"/>
      <c r="AK391"/>
    </row>
    <row r="392" spans="1:37" x14ac:dyDescent="0.25">
      <c r="A392" s="3" t="s">
        <v>315</v>
      </c>
      <c r="B392" s="22">
        <v>2.6547218193336584E-2</v>
      </c>
      <c r="C392">
        <f t="shared" si="20"/>
        <v>-23.966952027527245</v>
      </c>
      <c r="AJ392"/>
      <c r="AK392"/>
    </row>
    <row r="393" spans="1:37" x14ac:dyDescent="0.25">
      <c r="A393" s="3" t="s">
        <v>314</v>
      </c>
      <c r="B393" s="22">
        <v>2.0421116685501822E-2</v>
      </c>
      <c r="C393">
        <f t="shared" si="20"/>
        <v>-23.076246494905551</v>
      </c>
      <c r="AJ393"/>
      <c r="AK393"/>
    </row>
    <row r="394" spans="1:37" x14ac:dyDescent="0.25">
      <c r="A394" s="3" t="s">
        <v>313</v>
      </c>
      <c r="B394" s="22">
        <v>1.9202328449146336E-2</v>
      </c>
      <c r="C394">
        <f t="shared" si="20"/>
        <v>-5.9682741895342906</v>
      </c>
      <c r="AJ394"/>
      <c r="AK394"/>
    </row>
    <row r="395" spans="1:37" x14ac:dyDescent="0.25">
      <c r="A395" s="3" t="s">
        <v>312</v>
      </c>
      <c r="B395" s="22">
        <v>2.0457642898402323E-2</v>
      </c>
      <c r="C395">
        <f t="shared" si="20"/>
        <v>6.5373032889237637</v>
      </c>
      <c r="AJ395"/>
      <c r="AK395"/>
    </row>
    <row r="396" spans="1:37" x14ac:dyDescent="0.25">
      <c r="A396" s="3" t="s">
        <v>311</v>
      </c>
      <c r="B396" s="22">
        <v>1.8544393774689187E-2</v>
      </c>
      <c r="C396">
        <f t="shared" si="20"/>
        <v>-9.3522461664562275</v>
      </c>
      <c r="AJ396"/>
      <c r="AK396"/>
    </row>
    <row r="397" spans="1:37" x14ac:dyDescent="0.25">
      <c r="A397" s="3" t="s">
        <v>310</v>
      </c>
      <c r="B397" s="22">
        <v>1.5287942807479858E-2</v>
      </c>
      <c r="C397">
        <f t="shared" si="20"/>
        <v>-17.560298852443392</v>
      </c>
      <c r="AJ397"/>
      <c r="AK397"/>
    </row>
    <row r="398" spans="1:37" x14ac:dyDescent="0.25">
      <c r="A398" s="3" t="s">
        <v>309</v>
      </c>
      <c r="B398" s="22">
        <v>1.3290533919821162E-2</v>
      </c>
      <c r="C398">
        <f t="shared" si="20"/>
        <v>-13.065256148665295</v>
      </c>
      <c r="AJ398"/>
      <c r="AK398"/>
    </row>
    <row r="399" spans="1:37" x14ac:dyDescent="0.25">
      <c r="A399" s="3" t="s">
        <v>308</v>
      </c>
      <c r="B399" s="22">
        <v>1.5366984907599409E-2</v>
      </c>
      <c r="C399">
        <f t="shared" si="20"/>
        <v>15.623533262884804</v>
      </c>
      <c r="AJ399"/>
      <c r="AK399"/>
    </row>
    <row r="400" spans="1:37" x14ac:dyDescent="0.25">
      <c r="A400" s="3" t="s">
        <v>307</v>
      </c>
      <c r="B400" s="22">
        <v>2.4593825245759249E-2</v>
      </c>
      <c r="C400">
        <f t="shared" si="20"/>
        <v>60.043270645739398</v>
      </c>
      <c r="AJ400"/>
      <c r="AK400"/>
    </row>
    <row r="401" spans="1:37" x14ac:dyDescent="0.25">
      <c r="B401" s="6" t="s">
        <v>110</v>
      </c>
      <c r="E401" s="26"/>
      <c r="AJ401"/>
      <c r="AK401"/>
    </row>
    <row r="402" spans="1:37" x14ac:dyDescent="0.25">
      <c r="A402" s="3">
        <v>1999</v>
      </c>
      <c r="B402" s="22">
        <v>4.4397991538638007E-2</v>
      </c>
      <c r="E402" s="26" t="s">
        <v>349</v>
      </c>
      <c r="F402">
        <f>AVERAGE(C402:C407)</f>
        <v>-13.592726166861359</v>
      </c>
      <c r="AJ402"/>
      <c r="AK402"/>
    </row>
    <row r="403" spans="1:37" x14ac:dyDescent="0.25">
      <c r="A403" s="3" t="s">
        <v>330</v>
      </c>
      <c r="B403" s="22">
        <v>4.1046399464141771E-2</v>
      </c>
      <c r="C403">
        <f t="shared" si="20"/>
        <v>-7.5489722808282078</v>
      </c>
      <c r="E403" s="26" t="s">
        <v>350</v>
      </c>
      <c r="F403">
        <f>AVERAGE(C408:C411)</f>
        <v>-1.5973149226906065</v>
      </c>
      <c r="AJ403"/>
      <c r="AK403"/>
    </row>
    <row r="404" spans="1:37" x14ac:dyDescent="0.25">
      <c r="A404" s="3" t="s">
        <v>329</v>
      </c>
      <c r="B404" s="22">
        <v>3.4308850501198779E-2</v>
      </c>
      <c r="C404">
        <f t="shared" si="20"/>
        <v>-16.41447008970648</v>
      </c>
      <c r="E404" s="26" t="s">
        <v>355</v>
      </c>
      <c r="F404">
        <f>AVERAGE(C412:C418)</f>
        <v>-1.4644957201167574</v>
      </c>
      <c r="AJ404"/>
      <c r="AK404"/>
    </row>
    <row r="405" spans="1:37" x14ac:dyDescent="0.25">
      <c r="A405" s="3" t="s">
        <v>328</v>
      </c>
      <c r="B405" s="22">
        <v>2.5209680804485463E-2</v>
      </c>
      <c r="C405">
        <f t="shared" si="20"/>
        <v>-26.52134817631207</v>
      </c>
      <c r="E405" s="26" t="s">
        <v>356</v>
      </c>
      <c r="F405">
        <f>AVERAGE(C418:C422)</f>
        <v>0.45630731660489909</v>
      </c>
      <c r="AJ405"/>
      <c r="AK405"/>
    </row>
    <row r="406" spans="1:37" x14ac:dyDescent="0.25">
      <c r="A406" s="3" t="s">
        <v>327</v>
      </c>
      <c r="B406" s="22">
        <v>2.3413700602220592E-2</v>
      </c>
      <c r="C406">
        <f t="shared" si="20"/>
        <v>-7.1241687516540013</v>
      </c>
      <c r="E406" s="26" t="s">
        <v>351</v>
      </c>
      <c r="F406">
        <f>AVERAGE(C423:C426)</f>
        <v>-26.760532286237812</v>
      </c>
      <c r="AJ406"/>
      <c r="AK406"/>
    </row>
    <row r="407" spans="1:37" x14ac:dyDescent="0.25">
      <c r="A407" s="3" t="s">
        <v>326</v>
      </c>
      <c r="B407" s="22">
        <v>2.0989288810483609E-2</v>
      </c>
      <c r="C407">
        <f t="shared" si="20"/>
        <v>-10.354671535806039</v>
      </c>
      <c r="AJ407"/>
      <c r="AK407"/>
    </row>
    <row r="408" spans="1:37" x14ac:dyDescent="0.25">
      <c r="A408" s="3" t="s">
        <v>325</v>
      </c>
      <c r="B408" s="22">
        <v>1.7113372794549248E-2</v>
      </c>
      <c r="C408">
        <f t="shared" si="20"/>
        <v>-18.466161721489303</v>
      </c>
      <c r="AJ408"/>
      <c r="AK408"/>
    </row>
    <row r="409" spans="1:37" x14ac:dyDescent="0.25">
      <c r="A409" s="3" t="s">
        <v>324</v>
      </c>
      <c r="B409" s="22">
        <v>1.4686978017674482E-2</v>
      </c>
      <c r="C409">
        <f t="shared" si="20"/>
        <v>-14.178355172906612</v>
      </c>
      <c r="AJ409"/>
      <c r="AK409"/>
    </row>
    <row r="410" spans="1:37" x14ac:dyDescent="0.25">
      <c r="A410" s="3" t="s">
        <v>323</v>
      </c>
      <c r="B410" s="22">
        <v>1.5450793648930402E-2</v>
      </c>
      <c r="C410">
        <f t="shared" si="20"/>
        <v>5.2006316775087118</v>
      </c>
      <c r="AJ410"/>
      <c r="AK410"/>
    </row>
    <row r="411" spans="1:37" x14ac:dyDescent="0.25">
      <c r="A411" s="3" t="s">
        <v>322</v>
      </c>
      <c r="B411" s="22">
        <v>1.8703900392526968E-2</v>
      </c>
      <c r="C411">
        <f t="shared" si="20"/>
        <v>21.054625526124777</v>
      </c>
      <c r="AJ411"/>
      <c r="AK411"/>
    </row>
    <row r="412" spans="1:37" x14ac:dyDescent="0.25">
      <c r="A412" s="3" t="s">
        <v>321</v>
      </c>
      <c r="B412" s="22">
        <v>1.1536977519650498E-2</v>
      </c>
      <c r="C412">
        <f t="shared" si="20"/>
        <v>-38.317798547194847</v>
      </c>
      <c r="AJ412"/>
      <c r="AK412"/>
    </row>
    <row r="413" spans="1:37" x14ac:dyDescent="0.25">
      <c r="A413" s="3" t="s">
        <v>320</v>
      </c>
      <c r="B413" s="22">
        <v>1.1230535303671367E-2</v>
      </c>
      <c r="C413">
        <f t="shared" si="20"/>
        <v>-2.6561741622290542</v>
      </c>
      <c r="AJ413"/>
      <c r="AK413"/>
    </row>
    <row r="414" spans="1:37" x14ac:dyDescent="0.25">
      <c r="A414" s="3" t="s">
        <v>319</v>
      </c>
      <c r="B414" s="22">
        <v>1.2269075652541329E-2</v>
      </c>
      <c r="C414">
        <f t="shared" si="20"/>
        <v>9.247469695682744</v>
      </c>
      <c r="AJ414"/>
      <c r="AK414"/>
    </row>
    <row r="415" spans="1:37" x14ac:dyDescent="0.25">
      <c r="A415" s="3" t="s">
        <v>318</v>
      </c>
      <c r="B415" s="22">
        <v>1.2183049820036405E-2</v>
      </c>
      <c r="C415">
        <f t="shared" si="20"/>
        <v>-0.70115985051494556</v>
      </c>
      <c r="AJ415"/>
      <c r="AK415"/>
    </row>
    <row r="416" spans="1:37" x14ac:dyDescent="0.25">
      <c r="A416" s="3" t="s">
        <v>317</v>
      </c>
      <c r="B416" s="22">
        <v>1.34943620774883E-2</v>
      </c>
      <c r="C416">
        <f t="shared" si="20"/>
        <v>10.763415374820957</v>
      </c>
      <c r="AJ416"/>
      <c r="AK416"/>
    </row>
    <row r="417" spans="1:37" x14ac:dyDescent="0.25">
      <c r="A417" s="3" t="s">
        <v>316</v>
      </c>
      <c r="B417" s="22">
        <v>1.5782516008110245E-2</v>
      </c>
      <c r="C417">
        <f t="shared" si="20"/>
        <v>16.956369760072707</v>
      </c>
      <c r="AJ417"/>
      <c r="AK417"/>
    </row>
    <row r="418" spans="1:37" x14ac:dyDescent="0.25">
      <c r="A418" s="3" t="s">
        <v>315</v>
      </c>
      <c r="B418" s="22">
        <v>1.4907597664130513E-2</v>
      </c>
      <c r="C418">
        <f t="shared" si="20"/>
        <v>-5.5435923114548622</v>
      </c>
      <c r="AJ418"/>
      <c r="AK418"/>
    </row>
    <row r="419" spans="1:37" x14ac:dyDescent="0.25">
      <c r="A419" s="3" t="s">
        <v>314</v>
      </c>
      <c r="B419" s="22">
        <v>1.5079907141166747E-2</v>
      </c>
      <c r="C419">
        <f t="shared" si="20"/>
        <v>1.1558500632924353</v>
      </c>
      <c r="AJ419"/>
      <c r="AK419"/>
    </row>
    <row r="420" spans="1:37" x14ac:dyDescent="0.25">
      <c r="A420" s="3" t="s">
        <v>313</v>
      </c>
      <c r="B420" s="22">
        <v>1.5339154019119351E-2</v>
      </c>
      <c r="C420">
        <f t="shared" si="20"/>
        <v>1.7191543391197963</v>
      </c>
      <c r="AJ420"/>
      <c r="AK420"/>
    </row>
    <row r="421" spans="1:37" x14ac:dyDescent="0.25">
      <c r="A421" s="3" t="s">
        <v>312</v>
      </c>
      <c r="B421" s="22">
        <v>1.4256123845362217E-2</v>
      </c>
      <c r="C421">
        <f t="shared" si="20"/>
        <v>-7.0605600048555539</v>
      </c>
      <c r="AJ421"/>
      <c r="AK421"/>
    </row>
    <row r="422" spans="1:37" x14ac:dyDescent="0.25">
      <c r="A422" s="3" t="s">
        <v>311</v>
      </c>
      <c r="B422" s="22">
        <v>1.5968381901919234E-2</v>
      </c>
      <c r="C422">
        <f t="shared" si="20"/>
        <v>12.01068449692268</v>
      </c>
      <c r="AJ422"/>
      <c r="AK422"/>
    </row>
    <row r="423" spans="1:37" x14ac:dyDescent="0.25">
      <c r="A423" s="3" t="s">
        <v>310</v>
      </c>
      <c r="B423" s="22">
        <v>1.5176292499393439E-2</v>
      </c>
      <c r="C423">
        <f t="shared" si="20"/>
        <v>-4.9603610897519559</v>
      </c>
      <c r="AJ423"/>
      <c r="AK423"/>
    </row>
    <row r="424" spans="1:37" x14ac:dyDescent="0.25">
      <c r="A424" s="3" t="s">
        <v>309</v>
      </c>
      <c r="B424" s="22">
        <v>4.005519619646152E-3</v>
      </c>
      <c r="C424">
        <f t="shared" ref="C424:C487" si="21">(B424-B423)/B423*100</f>
        <v>-73.606731553136299</v>
      </c>
      <c r="AJ424"/>
      <c r="AK424"/>
    </row>
    <row r="425" spans="1:37" x14ac:dyDescent="0.25">
      <c r="A425" s="3" t="s">
        <v>308</v>
      </c>
      <c r="B425" s="22">
        <v>2.7535697919814743E-3</v>
      </c>
      <c r="C425">
        <f t="shared" si="21"/>
        <v>-31.255615913704478</v>
      </c>
      <c r="AJ425"/>
      <c r="AK425"/>
    </row>
    <row r="426" spans="1:37" x14ac:dyDescent="0.25">
      <c r="A426" s="3" t="s">
        <v>307</v>
      </c>
      <c r="B426" s="22">
        <v>2.8301349867024903E-3</v>
      </c>
      <c r="C426">
        <f t="shared" si="21"/>
        <v>2.7805794116414804</v>
      </c>
      <c r="AJ426"/>
      <c r="AK426"/>
    </row>
    <row r="427" spans="1:37" x14ac:dyDescent="0.25">
      <c r="B427" s="6" t="s">
        <v>174</v>
      </c>
      <c r="E427" s="26"/>
      <c r="AJ427"/>
      <c r="AK427"/>
    </row>
    <row r="428" spans="1:37" x14ac:dyDescent="0.25">
      <c r="A428" s="3">
        <v>1999</v>
      </c>
      <c r="B428" s="22">
        <v>2.3709003077359327E-3</v>
      </c>
      <c r="E428" s="26" t="s">
        <v>349</v>
      </c>
      <c r="F428">
        <f>AVERAGE(C428:C433)</f>
        <v>25.727275997299778</v>
      </c>
      <c r="AJ428"/>
      <c r="AK428"/>
    </row>
    <row r="429" spans="1:37" x14ac:dyDescent="0.25">
      <c r="A429" s="3" t="s">
        <v>330</v>
      </c>
      <c r="B429" s="22">
        <v>4.3889381233197505E-3</v>
      </c>
      <c r="C429">
        <f t="shared" si="21"/>
        <v>85.116940978042336</v>
      </c>
      <c r="E429" s="26" t="s">
        <v>350</v>
      </c>
      <c r="F429">
        <f>AVERAGE(C434:C437)</f>
        <v>3.770952430991549</v>
      </c>
      <c r="AJ429"/>
      <c r="AK429"/>
    </row>
    <row r="430" spans="1:37" x14ac:dyDescent="0.25">
      <c r="A430" s="3" t="s">
        <v>329</v>
      </c>
      <c r="B430" s="22">
        <v>6.2349774186611379E-3</v>
      </c>
      <c r="C430">
        <f t="shared" si="21"/>
        <v>42.061182989407499</v>
      </c>
      <c r="E430" s="26" t="s">
        <v>355</v>
      </c>
      <c r="F430">
        <f>AVERAGE(C438:C443)</f>
        <v>-1.7240144715311854</v>
      </c>
      <c r="AJ430"/>
      <c r="AK430"/>
    </row>
    <row r="431" spans="1:37" x14ac:dyDescent="0.25">
      <c r="A431" s="3" t="s">
        <v>328</v>
      </c>
      <c r="B431" s="22">
        <v>4.1233714191312564E-3</v>
      </c>
      <c r="C431">
        <f t="shared" si="21"/>
        <v>-33.867099393333731</v>
      </c>
      <c r="E431" s="26" t="s">
        <v>356</v>
      </c>
      <c r="F431">
        <f>AVERAGE(C444:C448)</f>
        <v>60.393002680351607</v>
      </c>
      <c r="AJ431"/>
      <c r="AK431"/>
    </row>
    <row r="432" spans="1:37" x14ac:dyDescent="0.25">
      <c r="A432" s="3" t="s">
        <v>327</v>
      </c>
      <c r="B432" s="22">
        <v>3.7125794158451848E-3</v>
      </c>
      <c r="C432">
        <f t="shared" si="21"/>
        <v>-9.9625272993869771</v>
      </c>
      <c r="E432" s="26" t="s">
        <v>351</v>
      </c>
      <c r="F432">
        <f>AVERAGE(C449:C452)</f>
        <v>-4.2648296387555877</v>
      </c>
      <c r="AJ432"/>
      <c r="AK432"/>
    </row>
    <row r="433" spans="1:37" x14ac:dyDescent="0.25">
      <c r="A433" s="3" t="s">
        <v>326</v>
      </c>
      <c r="B433" s="22">
        <v>5.3939280272744597E-3</v>
      </c>
      <c r="C433">
        <f t="shared" si="21"/>
        <v>45.287882711769775</v>
      </c>
      <c r="AJ433"/>
      <c r="AK433"/>
    </row>
    <row r="434" spans="1:37" x14ac:dyDescent="0.25">
      <c r="A434" s="3" t="s">
        <v>325</v>
      </c>
      <c r="B434" s="22">
        <v>2.0699926679139456E-3</v>
      </c>
      <c r="C434">
        <f t="shared" si="21"/>
        <v>-61.62365056695225</v>
      </c>
      <c r="AJ434"/>
      <c r="AK434"/>
    </row>
    <row r="435" spans="1:37" x14ac:dyDescent="0.25">
      <c r="A435" s="3" t="s">
        <v>324</v>
      </c>
      <c r="B435" s="22">
        <v>3.8216950420474362E-3</v>
      </c>
      <c r="C435">
        <f t="shared" si="21"/>
        <v>84.623602841008378</v>
      </c>
      <c r="AJ435"/>
      <c r="AK435"/>
    </row>
    <row r="436" spans="1:37" x14ac:dyDescent="0.25">
      <c r="A436" s="3" t="s">
        <v>323</v>
      </c>
      <c r="B436" s="22">
        <v>3.3978364269185621E-3</v>
      </c>
      <c r="C436">
        <f t="shared" si="21"/>
        <v>-11.090853939559656</v>
      </c>
      <c r="AJ436"/>
      <c r="AK436"/>
    </row>
    <row r="437" spans="1:37" x14ac:dyDescent="0.25">
      <c r="A437" s="3" t="s">
        <v>322</v>
      </c>
      <c r="B437" s="22">
        <v>3.5057079269594968E-3</v>
      </c>
      <c r="C437">
        <f t="shared" si="21"/>
        <v>3.1747113894697239</v>
      </c>
      <c r="AJ437"/>
      <c r="AK437"/>
    </row>
    <row r="438" spans="1:37" x14ac:dyDescent="0.25">
      <c r="A438" s="3" t="s">
        <v>321</v>
      </c>
      <c r="B438" s="22">
        <v>3.3907428537535995E-3</v>
      </c>
      <c r="C438">
        <f t="shared" si="21"/>
        <v>-3.2793682645891913</v>
      </c>
      <c r="AJ438"/>
      <c r="AK438"/>
    </row>
    <row r="439" spans="1:37" x14ac:dyDescent="0.25">
      <c r="A439" s="3" t="s">
        <v>320</v>
      </c>
      <c r="B439" s="22">
        <v>3.4115109860582008E-3</v>
      </c>
      <c r="C439">
        <f t="shared" si="21"/>
        <v>0.61249505492906053</v>
      </c>
      <c r="AJ439"/>
      <c r="AK439"/>
    </row>
    <row r="440" spans="1:37" x14ac:dyDescent="0.25">
      <c r="A440" s="3" t="s">
        <v>319</v>
      </c>
      <c r="B440" s="22">
        <v>2.7164143253434058E-3</v>
      </c>
      <c r="C440">
        <f t="shared" si="21"/>
        <v>-20.375038027297638</v>
      </c>
      <c r="AJ440"/>
      <c r="AK440"/>
    </row>
    <row r="441" spans="1:37" x14ac:dyDescent="0.25">
      <c r="A441" s="3" t="s">
        <v>318</v>
      </c>
      <c r="B441" s="22">
        <v>2.1677732187774614E-3</v>
      </c>
      <c r="C441">
        <f t="shared" si="21"/>
        <v>-20.197254205563276</v>
      </c>
      <c r="AJ441"/>
      <c r="AK441"/>
    </row>
    <row r="442" spans="1:37" x14ac:dyDescent="0.25">
      <c r="A442" s="3" t="s">
        <v>317</v>
      </c>
      <c r="B442" s="22">
        <v>2.5616100329889486E-3</v>
      </c>
      <c r="C442">
        <f t="shared" si="21"/>
        <v>18.167805137550115</v>
      </c>
      <c r="AJ442"/>
      <c r="AK442"/>
    </row>
    <row r="443" spans="1:37" x14ac:dyDescent="0.25">
      <c r="A443" s="3" t="s">
        <v>316</v>
      </c>
      <c r="B443" s="22">
        <v>2.938865347930347E-3</v>
      </c>
      <c r="C443">
        <f t="shared" si="21"/>
        <v>14.727273475783814</v>
      </c>
      <c r="AJ443"/>
      <c r="AK443"/>
    </row>
    <row r="444" spans="1:37" x14ac:dyDescent="0.25">
      <c r="A444" s="3" t="s">
        <v>315</v>
      </c>
      <c r="B444" s="22">
        <v>3.9908323837072749E-3</v>
      </c>
      <c r="C444">
        <f t="shared" si="21"/>
        <v>35.795006277431533</v>
      </c>
      <c r="AJ444"/>
      <c r="AK444"/>
    </row>
    <row r="445" spans="1:37" x14ac:dyDescent="0.25">
      <c r="A445" s="3" t="s">
        <v>314</v>
      </c>
      <c r="B445" s="22">
        <v>4.9541348870282102E-3</v>
      </c>
      <c r="C445">
        <f t="shared" si="21"/>
        <v>24.137884298364785</v>
      </c>
      <c r="AJ445"/>
      <c r="AK445"/>
    </row>
    <row r="446" spans="1:37" x14ac:dyDescent="0.25">
      <c r="A446" s="3" t="s">
        <v>313</v>
      </c>
      <c r="B446" s="22">
        <v>9.3476917511992833E-3</v>
      </c>
      <c r="C446">
        <f t="shared" si="21"/>
        <v>88.684643522223396</v>
      </c>
      <c r="AJ446"/>
      <c r="AK446"/>
    </row>
    <row r="447" spans="1:37" x14ac:dyDescent="0.25">
      <c r="A447" s="3" t="s">
        <v>312</v>
      </c>
      <c r="B447" s="22">
        <v>1.7036663296781798E-2</v>
      </c>
      <c r="C447">
        <f t="shared" si="21"/>
        <v>82.255296283128303</v>
      </c>
      <c r="AJ447"/>
      <c r="AK447"/>
    </row>
    <row r="448" spans="1:37" x14ac:dyDescent="0.25">
      <c r="A448" s="3" t="s">
        <v>311</v>
      </c>
      <c r="B448" s="22">
        <v>2.9148399148334999E-2</v>
      </c>
      <c r="C448">
        <f t="shared" si="21"/>
        <v>71.09218302060998</v>
      </c>
      <c r="AJ448"/>
      <c r="AK448"/>
    </row>
    <row r="449" spans="1:37" x14ac:dyDescent="0.25">
      <c r="A449" s="3" t="s">
        <v>310</v>
      </c>
      <c r="B449" s="22">
        <v>3.3886374334000324E-2</v>
      </c>
      <c r="C449">
        <f t="shared" si="21"/>
        <v>16.25466689115229</v>
      </c>
      <c r="AJ449"/>
      <c r="AK449"/>
    </row>
    <row r="450" spans="1:37" x14ac:dyDescent="0.25">
      <c r="A450" s="3" t="s">
        <v>309</v>
      </c>
      <c r="B450" s="22">
        <v>2.582199765047551E-2</v>
      </c>
      <c r="C450">
        <f t="shared" si="21"/>
        <v>-23.798287193662144</v>
      </c>
      <c r="AJ450"/>
      <c r="AK450"/>
    </row>
    <row r="451" spans="1:37" x14ac:dyDescent="0.25">
      <c r="A451" s="3" t="s">
        <v>308</v>
      </c>
      <c r="B451" s="22">
        <v>2.8627170979653518E-2</v>
      </c>
      <c r="C451">
        <f t="shared" si="21"/>
        <v>10.863502379438687</v>
      </c>
      <c r="AJ451"/>
      <c r="AK451"/>
    </row>
    <row r="452" spans="1:37" x14ac:dyDescent="0.25">
      <c r="A452" s="3" t="s">
        <v>307</v>
      </c>
      <c r="B452" s="22">
        <v>2.2793182370458222E-2</v>
      </c>
      <c r="C452">
        <f t="shared" si="21"/>
        <v>-20.379200631951186</v>
      </c>
      <c r="AJ452"/>
      <c r="AK452"/>
    </row>
    <row r="453" spans="1:37" x14ac:dyDescent="0.25">
      <c r="B453" s="6" t="s">
        <v>83</v>
      </c>
      <c r="E453" s="26"/>
      <c r="AJ453"/>
      <c r="AK453"/>
    </row>
    <row r="454" spans="1:37" x14ac:dyDescent="0.25">
      <c r="A454" s="3">
        <v>1999</v>
      </c>
      <c r="B454" s="22">
        <v>4.5174344054863128E-3</v>
      </c>
      <c r="E454" s="26" t="s">
        <v>349</v>
      </c>
      <c r="F454">
        <f>AVERAGE(C454:C459)</f>
        <v>58.963657552411028</v>
      </c>
      <c r="AJ454"/>
      <c r="AK454"/>
    </row>
    <row r="455" spans="1:37" x14ac:dyDescent="0.25">
      <c r="A455" s="3" t="s">
        <v>330</v>
      </c>
      <c r="B455" s="22">
        <v>1.1054539810299047E-2</v>
      </c>
      <c r="C455">
        <f>(B455-B454)/B454*100</f>
        <v>144.70836359845271</v>
      </c>
      <c r="E455" s="26" t="s">
        <v>350</v>
      </c>
      <c r="F455">
        <f>AVERAGE(C460:C463)</f>
        <v>-1.6468701461282742</v>
      </c>
      <c r="AJ455"/>
      <c r="AK455"/>
    </row>
    <row r="456" spans="1:37" x14ac:dyDescent="0.25">
      <c r="A456" s="3" t="s">
        <v>329</v>
      </c>
      <c r="B456" s="22">
        <v>9.5361912730948344E-3</v>
      </c>
      <c r="C456">
        <f t="shared" si="21"/>
        <v>-13.73506779350174</v>
      </c>
      <c r="E456" s="26" t="s">
        <v>355</v>
      </c>
      <c r="F456">
        <f>AVERAGE(C464:C469)</f>
        <v>-1.3668747218245028</v>
      </c>
      <c r="AJ456"/>
      <c r="AK456"/>
    </row>
    <row r="457" spans="1:37" x14ac:dyDescent="0.25">
      <c r="A457" s="3" t="s">
        <v>328</v>
      </c>
      <c r="B457" s="22">
        <v>3.1127237309670475E-2</v>
      </c>
      <c r="C457">
        <f t="shared" si="21"/>
        <v>226.41162932094349</v>
      </c>
      <c r="E457" s="26" t="s">
        <v>356</v>
      </c>
      <c r="F457">
        <f>AVERAGE(C470:C474)</f>
        <v>-5.0173275949834473</v>
      </c>
      <c r="AJ457"/>
      <c r="AK457"/>
    </row>
    <row r="458" spans="1:37" x14ac:dyDescent="0.25">
      <c r="A458" s="3" t="s">
        <v>327</v>
      </c>
      <c r="B458" s="22">
        <v>1.2359903590310419E-2</v>
      </c>
      <c r="C458">
        <f t="shared" si="21"/>
        <v>-60.292320621494731</v>
      </c>
      <c r="E458" s="26" t="s">
        <v>351</v>
      </c>
      <c r="F458">
        <f>AVERAGE(C475:C478)</f>
        <v>7.3376044872093971</v>
      </c>
      <c r="AJ458"/>
      <c r="AK458"/>
    </row>
    <row r="459" spans="1:37" x14ac:dyDescent="0.25">
      <c r="A459" s="3" t="s">
        <v>326</v>
      </c>
      <c r="B459" s="22">
        <v>1.2078800233618341E-2</v>
      </c>
      <c r="C459">
        <f t="shared" si="21"/>
        <v>-2.2743167423445758</v>
      </c>
      <c r="AJ459"/>
      <c r="AK459"/>
    </row>
    <row r="460" spans="1:37" x14ac:dyDescent="0.25">
      <c r="A460" s="3" t="s">
        <v>325</v>
      </c>
      <c r="B460" s="22">
        <v>1.214377148450832E-2</v>
      </c>
      <c r="C460">
        <f t="shared" si="21"/>
        <v>0.53789490374340376</v>
      </c>
      <c r="AJ460"/>
      <c r="AK460"/>
    </row>
    <row r="461" spans="1:37" x14ac:dyDescent="0.25">
      <c r="A461" s="3" t="s">
        <v>324</v>
      </c>
      <c r="B461" s="22">
        <v>1.3696175538939119E-2</v>
      </c>
      <c r="C461">
        <f t="shared" si="21"/>
        <v>12.783541393307541</v>
      </c>
      <c r="AJ461"/>
      <c r="AK461"/>
    </row>
    <row r="462" spans="1:37" x14ac:dyDescent="0.25">
      <c r="A462" s="3" t="s">
        <v>323</v>
      </c>
      <c r="B462" s="22">
        <v>1.3153795200234485E-2</v>
      </c>
      <c r="C462">
        <f t="shared" si="21"/>
        <v>-3.9600860631685935</v>
      </c>
      <c r="AJ462"/>
      <c r="AK462"/>
    </row>
    <row r="463" spans="1:37" x14ac:dyDescent="0.25">
      <c r="A463" s="3" t="s">
        <v>322</v>
      </c>
      <c r="B463" s="22">
        <v>1.1055918657550866E-2</v>
      </c>
      <c r="C463">
        <f t="shared" si="21"/>
        <v>-15.948830818395448</v>
      </c>
      <c r="AJ463"/>
      <c r="AK463"/>
    </row>
    <row r="464" spans="1:37" x14ac:dyDescent="0.25">
      <c r="A464" s="3" t="s">
        <v>321</v>
      </c>
      <c r="B464" s="22">
        <v>1.1234247066939691E-2</v>
      </c>
      <c r="C464">
        <f t="shared" si="21"/>
        <v>1.6129678131001086</v>
      </c>
      <c r="AJ464"/>
      <c r="AK464"/>
    </row>
    <row r="465" spans="1:37" x14ac:dyDescent="0.25">
      <c r="A465" s="3" t="s">
        <v>320</v>
      </c>
      <c r="B465" s="22">
        <v>1.2274977901233988E-2</v>
      </c>
      <c r="C465">
        <f t="shared" si="21"/>
        <v>9.2639126422363915</v>
      </c>
      <c r="AJ465"/>
      <c r="AK465"/>
    </row>
    <row r="466" spans="1:37" x14ac:dyDescent="0.25">
      <c r="A466" s="3" t="s">
        <v>319</v>
      </c>
      <c r="B466" s="22">
        <v>1.129628238669652E-2</v>
      </c>
      <c r="C466">
        <f t="shared" si="21"/>
        <v>-7.973093902181942</v>
      </c>
      <c r="AJ466"/>
      <c r="AK466"/>
    </row>
    <row r="467" spans="1:37" x14ac:dyDescent="0.25">
      <c r="A467" s="3" t="s">
        <v>318</v>
      </c>
      <c r="B467" s="22">
        <v>7.7215490435745401E-3</v>
      </c>
      <c r="C467">
        <f t="shared" si="21"/>
        <v>-31.645219380598128</v>
      </c>
      <c r="AJ467"/>
      <c r="AK467"/>
    </row>
    <row r="468" spans="1:37" x14ac:dyDescent="0.25">
      <c r="A468" s="3" t="s">
        <v>317</v>
      </c>
      <c r="B468" s="22">
        <v>8.1147916805691337E-3</v>
      </c>
      <c r="C468">
        <f t="shared" si="21"/>
        <v>5.0927946552619394</v>
      </c>
      <c r="AJ468"/>
      <c r="AK468"/>
    </row>
    <row r="469" spans="1:37" x14ac:dyDescent="0.25">
      <c r="A469" s="3" t="s">
        <v>316</v>
      </c>
      <c r="B469" s="22">
        <v>9.3683151862707214E-3</v>
      </c>
      <c r="C469">
        <f t="shared" si="21"/>
        <v>15.44738984123461</v>
      </c>
      <c r="AJ469"/>
      <c r="AK469"/>
    </row>
    <row r="470" spans="1:37" x14ac:dyDescent="0.25">
      <c r="A470" s="3" t="s">
        <v>315</v>
      </c>
      <c r="B470" s="22">
        <v>8.6917227531023832E-3</v>
      </c>
      <c r="C470">
        <f t="shared" si="21"/>
        <v>-7.2221356745115202</v>
      </c>
      <c r="AJ470"/>
      <c r="AK470"/>
    </row>
    <row r="471" spans="1:37" x14ac:dyDescent="0.25">
      <c r="A471" s="3" t="s">
        <v>314</v>
      </c>
      <c r="B471" s="22">
        <v>8.0485669294730472E-3</v>
      </c>
      <c r="C471">
        <f t="shared" si="21"/>
        <v>-7.3996357442461109</v>
      </c>
      <c r="AJ471"/>
      <c r="AK471"/>
    </row>
    <row r="472" spans="1:37" x14ac:dyDescent="0.25">
      <c r="A472" s="3" t="s">
        <v>313</v>
      </c>
      <c r="B472" s="22">
        <v>7.7671646000040447E-3</v>
      </c>
      <c r="C472">
        <f t="shared" si="21"/>
        <v>-3.4963035275079255</v>
      </c>
      <c r="AJ472"/>
      <c r="AK472"/>
    </row>
    <row r="473" spans="1:37" x14ac:dyDescent="0.25">
      <c r="A473" s="3" t="s">
        <v>312</v>
      </c>
      <c r="B473" s="22">
        <v>7.6235799697247407E-3</v>
      </c>
      <c r="C473">
        <f t="shared" si="21"/>
        <v>-1.8486106278632131</v>
      </c>
      <c r="AJ473"/>
      <c r="AK473"/>
    </row>
    <row r="474" spans="1:37" x14ac:dyDescent="0.25">
      <c r="A474" s="3" t="s">
        <v>311</v>
      </c>
      <c r="B474" s="22">
        <v>7.2332563040387902E-3</v>
      </c>
      <c r="C474">
        <f t="shared" si="21"/>
        <v>-5.1199524007884669</v>
      </c>
      <c r="AJ474"/>
      <c r="AK474"/>
    </row>
    <row r="475" spans="1:37" x14ac:dyDescent="0.25">
      <c r="A475" s="3" t="s">
        <v>310</v>
      </c>
      <c r="B475" s="22">
        <v>6.4890035567522937E-3</v>
      </c>
      <c r="C475">
        <f t="shared" si="21"/>
        <v>-10.289318060953164</v>
      </c>
      <c r="AJ475"/>
      <c r="AK475"/>
    </row>
    <row r="476" spans="1:37" x14ac:dyDescent="0.25">
      <c r="A476" s="3" t="s">
        <v>309</v>
      </c>
      <c r="B476" s="22">
        <v>7.5693750700814282E-3</v>
      </c>
      <c r="C476">
        <f t="shared" si="21"/>
        <v>16.649266776944931</v>
      </c>
      <c r="AJ476"/>
      <c r="AK476"/>
    </row>
    <row r="477" spans="1:37" x14ac:dyDescent="0.25">
      <c r="A477" s="3" t="s">
        <v>308</v>
      </c>
      <c r="B477" s="22">
        <v>8.2595136513928455E-3</v>
      </c>
      <c r="C477">
        <f t="shared" si="21"/>
        <v>9.1175106917246875</v>
      </c>
      <c r="AJ477"/>
      <c r="AK477"/>
    </row>
    <row r="478" spans="1:37" x14ac:dyDescent="0.25">
      <c r="A478" s="3" t="s">
        <v>307</v>
      </c>
      <c r="B478" s="22">
        <v>9.4053525559488153E-3</v>
      </c>
      <c r="C478">
        <f t="shared" si="21"/>
        <v>13.872958541121132</v>
      </c>
      <c r="AJ478"/>
      <c r="AK478"/>
    </row>
    <row r="479" spans="1:37" x14ac:dyDescent="0.25">
      <c r="B479" s="6" t="s">
        <v>260</v>
      </c>
      <c r="E479" s="26"/>
      <c r="AJ479"/>
      <c r="AK479"/>
    </row>
    <row r="480" spans="1:37" x14ac:dyDescent="0.25">
      <c r="A480" s="3">
        <v>1999</v>
      </c>
      <c r="B480" s="22">
        <v>8.0178502770423161E-3</v>
      </c>
      <c r="E480" s="26" t="s">
        <v>349</v>
      </c>
      <c r="F480">
        <f>AVERAGE(C480:C485)</f>
        <v>8.7925407904624731</v>
      </c>
      <c r="AJ480"/>
      <c r="AK480"/>
    </row>
    <row r="481" spans="1:37" x14ac:dyDescent="0.25">
      <c r="A481" s="3" t="s">
        <v>330</v>
      </c>
      <c r="B481" s="22">
        <v>8.8428947282007415E-3</v>
      </c>
      <c r="C481">
        <f t="shared" si="21"/>
        <v>10.290095507530154</v>
      </c>
      <c r="E481" s="26" t="s">
        <v>350</v>
      </c>
      <c r="F481">
        <f>AVERAGE(C486:C489)</f>
        <v>-6.8448054761433905</v>
      </c>
      <c r="AJ481"/>
      <c r="AK481"/>
    </row>
    <row r="482" spans="1:37" x14ac:dyDescent="0.25">
      <c r="A482" s="3" t="s">
        <v>329</v>
      </c>
      <c r="B482" s="22">
        <v>7.9535116551557577E-3</v>
      </c>
      <c r="C482">
        <f t="shared" si="21"/>
        <v>-10.0576010501252</v>
      </c>
      <c r="E482" s="26" t="s">
        <v>355</v>
      </c>
      <c r="F482">
        <f>AVERAGE(C490:C495)</f>
        <v>-1.3566806758801302</v>
      </c>
      <c r="AJ482"/>
      <c r="AK482"/>
    </row>
    <row r="483" spans="1:37" x14ac:dyDescent="0.25">
      <c r="A483" s="3" t="s">
        <v>328</v>
      </c>
      <c r="B483" s="22">
        <v>9.5151586914265212E-3</v>
      </c>
      <c r="C483">
        <f t="shared" si="21"/>
        <v>19.634685959860846</v>
      </c>
      <c r="E483" s="26" t="s">
        <v>356</v>
      </c>
      <c r="F483">
        <f>AVERAGE(C496:C500)</f>
        <v>-10.50378639692754</v>
      </c>
      <c r="AJ483"/>
      <c r="AK483"/>
    </row>
    <row r="484" spans="1:37" x14ac:dyDescent="0.25">
      <c r="A484" s="3" t="s">
        <v>327</v>
      </c>
      <c r="B484" s="22">
        <v>9.5465343596439437E-3</v>
      </c>
      <c r="C484">
        <f t="shared" si="21"/>
        <v>0.32974403512253619</v>
      </c>
      <c r="E484" s="26" t="s">
        <v>351</v>
      </c>
      <c r="F484">
        <f>AVERAGE(C501:C504)</f>
        <v>-4.0242958335590249</v>
      </c>
      <c r="AJ484"/>
      <c r="AK484"/>
    </row>
    <row r="485" spans="1:37" x14ac:dyDescent="0.25">
      <c r="A485" s="3" t="s">
        <v>326</v>
      </c>
      <c r="B485" s="22">
        <v>1.1815342665441408E-2</v>
      </c>
      <c r="C485">
        <f t="shared" si="21"/>
        <v>23.765779499924033</v>
      </c>
      <c r="AJ485"/>
      <c r="AK485"/>
    </row>
    <row r="486" spans="1:37" x14ac:dyDescent="0.25">
      <c r="A486" s="3" t="s">
        <v>325</v>
      </c>
      <c r="B486" s="22">
        <v>1.1650857465192288E-2</v>
      </c>
      <c r="C486">
        <f t="shared" si="21"/>
        <v>-1.3921322885558061</v>
      </c>
      <c r="AJ486"/>
      <c r="AK486"/>
    </row>
    <row r="487" spans="1:37" x14ac:dyDescent="0.25">
      <c r="A487" s="3" t="s">
        <v>324</v>
      </c>
      <c r="B487" s="22">
        <v>1.049698939164684E-2</v>
      </c>
      <c r="C487">
        <f t="shared" si="21"/>
        <v>-9.9037180481583071</v>
      </c>
      <c r="AJ487"/>
      <c r="AK487"/>
    </row>
    <row r="488" spans="1:37" x14ac:dyDescent="0.25">
      <c r="A488" s="3" t="s">
        <v>323</v>
      </c>
      <c r="B488" s="22">
        <v>9.5964003766391259E-3</v>
      </c>
      <c r="C488">
        <f t="shared" ref="C488:C551" si="22">(B488-B487)/B487*100</f>
        <v>-8.5794981913992725</v>
      </c>
      <c r="AJ488"/>
      <c r="AK488"/>
    </row>
    <row r="489" spans="1:37" x14ac:dyDescent="0.25">
      <c r="A489" s="3" t="s">
        <v>322</v>
      </c>
      <c r="B489" s="22">
        <v>8.8762986436779785E-3</v>
      </c>
      <c r="C489">
        <f t="shared" si="22"/>
        <v>-7.5038733764601755</v>
      </c>
      <c r="AJ489"/>
      <c r="AK489"/>
    </row>
    <row r="490" spans="1:37" x14ac:dyDescent="0.25">
      <c r="A490" s="3" t="s">
        <v>321</v>
      </c>
      <c r="B490" s="22">
        <v>8.6724581543252011E-3</v>
      </c>
      <c r="C490">
        <f t="shared" si="22"/>
        <v>-2.2964582145730295</v>
      </c>
      <c r="AJ490"/>
      <c r="AK490"/>
    </row>
    <row r="491" spans="1:37" x14ac:dyDescent="0.25">
      <c r="A491" s="3" t="s">
        <v>320</v>
      </c>
      <c r="B491" s="22">
        <v>1.0172661925641119E-2</v>
      </c>
      <c r="C491">
        <f t="shared" si="22"/>
        <v>17.298483827998908</v>
      </c>
      <c r="AJ491"/>
      <c r="AK491"/>
    </row>
    <row r="492" spans="1:37" x14ac:dyDescent="0.25">
      <c r="A492" s="3" t="s">
        <v>319</v>
      </c>
      <c r="B492" s="22">
        <v>9.0988612828667107E-3</v>
      </c>
      <c r="C492">
        <f t="shared" si="22"/>
        <v>-10.55574883568868</v>
      </c>
      <c r="AJ492"/>
      <c r="AK492"/>
    </row>
    <row r="493" spans="1:37" x14ac:dyDescent="0.25">
      <c r="A493" s="3" t="s">
        <v>318</v>
      </c>
      <c r="B493" s="22">
        <v>7.9542588380546175E-3</v>
      </c>
      <c r="C493">
        <f t="shared" si="22"/>
        <v>-12.579622979497406</v>
      </c>
      <c r="AJ493"/>
      <c r="AK493"/>
    </row>
    <row r="494" spans="1:37" x14ac:dyDescent="0.25">
      <c r="A494" s="3" t="s">
        <v>317</v>
      </c>
      <c r="B494" s="22">
        <v>7.6840314773518915E-3</v>
      </c>
      <c r="C494">
        <f t="shared" si="22"/>
        <v>-3.3972663726997325</v>
      </c>
      <c r="AJ494"/>
      <c r="AK494"/>
    </row>
    <row r="495" spans="1:37" x14ac:dyDescent="0.25">
      <c r="A495" s="3" t="s">
        <v>316</v>
      </c>
      <c r="B495" s="22">
        <v>7.9445607560142111E-3</v>
      </c>
      <c r="C495">
        <f t="shared" si="22"/>
        <v>3.3905285191791599</v>
      </c>
      <c r="AJ495"/>
      <c r="AK495"/>
    </row>
    <row r="496" spans="1:37" x14ac:dyDescent="0.25">
      <c r="A496" s="3" t="s">
        <v>315</v>
      </c>
      <c r="B496" s="22">
        <v>6.876179832576928E-3</v>
      </c>
      <c r="C496">
        <f t="shared" si="22"/>
        <v>-13.447954597470913</v>
      </c>
      <c r="AJ496"/>
      <c r="AK496"/>
    </row>
    <row r="497" spans="1:37" x14ac:dyDescent="0.25">
      <c r="A497" s="3" t="s">
        <v>314</v>
      </c>
      <c r="B497" s="22">
        <v>5.6341274691969088E-3</v>
      </c>
      <c r="C497">
        <f t="shared" si="22"/>
        <v>-18.063116346893821</v>
      </c>
      <c r="AJ497"/>
      <c r="AK497"/>
    </row>
    <row r="498" spans="1:37" x14ac:dyDescent="0.25">
      <c r="A498" s="3" t="s">
        <v>313</v>
      </c>
      <c r="B498" s="22">
        <v>6.1777801819932129E-3</v>
      </c>
      <c r="C498">
        <f t="shared" si="22"/>
        <v>9.6492796048470773</v>
      </c>
      <c r="AJ498"/>
      <c r="AK498"/>
    </row>
    <row r="499" spans="1:37" x14ac:dyDescent="0.25">
      <c r="A499" s="3" t="s">
        <v>312</v>
      </c>
      <c r="B499" s="22">
        <v>5.904613831294276E-3</v>
      </c>
      <c r="C499">
        <f t="shared" si="22"/>
        <v>-4.4217557545209045</v>
      </c>
      <c r="AJ499"/>
      <c r="AK499"/>
    </row>
    <row r="500" spans="1:37" x14ac:dyDescent="0.25">
      <c r="A500" s="3" t="s">
        <v>311</v>
      </c>
      <c r="B500" s="22">
        <v>4.3555156663506707E-3</v>
      </c>
      <c r="C500">
        <f t="shared" si="22"/>
        <v>-26.235384890599136</v>
      </c>
      <c r="AJ500"/>
      <c r="AK500"/>
    </row>
    <row r="501" spans="1:37" x14ac:dyDescent="0.25">
      <c r="A501" s="3" t="s">
        <v>310</v>
      </c>
      <c r="B501" s="22">
        <v>4.9385261068204053E-3</v>
      </c>
      <c r="C501">
        <f t="shared" si="22"/>
        <v>13.385566374468308</v>
      </c>
      <c r="AJ501"/>
      <c r="AK501"/>
    </row>
    <row r="502" spans="1:37" x14ac:dyDescent="0.25">
      <c r="A502" s="3" t="s">
        <v>309</v>
      </c>
      <c r="B502" s="22">
        <v>4.6569194483382986E-3</v>
      </c>
      <c r="C502">
        <f t="shared" si="22"/>
        <v>-5.7022409599736807</v>
      </c>
      <c r="AJ502"/>
      <c r="AK502"/>
    </row>
    <row r="503" spans="1:37" x14ac:dyDescent="0.25">
      <c r="A503" s="3" t="s">
        <v>308</v>
      </c>
      <c r="B503" s="22">
        <v>3.855536135870584E-3</v>
      </c>
      <c r="C503">
        <f t="shared" si="22"/>
        <v>-17.208442648791522</v>
      </c>
      <c r="AJ503"/>
      <c r="AK503"/>
    </row>
    <row r="504" spans="1:37" x14ac:dyDescent="0.25">
      <c r="A504" s="3" t="s">
        <v>307</v>
      </c>
      <c r="B504" s="22">
        <v>3.6021477525141274E-3</v>
      </c>
      <c r="C504">
        <f t="shared" si="22"/>
        <v>-6.5720660999392058</v>
      </c>
      <c r="AJ504"/>
      <c r="AK504"/>
    </row>
    <row r="505" spans="1:37" x14ac:dyDescent="0.25">
      <c r="B505" s="6" t="s">
        <v>186</v>
      </c>
      <c r="E505" s="26"/>
      <c r="AJ505"/>
      <c r="AK505"/>
    </row>
    <row r="506" spans="1:37" x14ac:dyDescent="0.25">
      <c r="A506" s="3">
        <v>1999</v>
      </c>
      <c r="B506" s="22">
        <v>6.2542339902539618E-3</v>
      </c>
      <c r="E506" s="26" t="s">
        <v>349</v>
      </c>
      <c r="F506">
        <f>AVERAGE(C506:C511)</f>
        <v>-5.2967913103438047</v>
      </c>
      <c r="AJ506"/>
      <c r="AK506"/>
    </row>
    <row r="507" spans="1:37" x14ac:dyDescent="0.25">
      <c r="A507" s="3" t="s">
        <v>330</v>
      </c>
      <c r="B507" s="22">
        <v>6.8815598047713188E-3</v>
      </c>
      <c r="C507">
        <f t="shared" si="22"/>
        <v>10.030418041520758</v>
      </c>
      <c r="E507" s="26" t="s">
        <v>350</v>
      </c>
      <c r="F507">
        <f>AVERAGE(C512:C515)</f>
        <v>3.5344719230083528</v>
      </c>
      <c r="AJ507"/>
      <c r="AK507"/>
    </row>
    <row r="508" spans="1:37" x14ac:dyDescent="0.25">
      <c r="A508" s="3" t="s">
        <v>329</v>
      </c>
      <c r="B508" s="22">
        <v>6.3293271252090914E-3</v>
      </c>
      <c r="C508">
        <f t="shared" si="22"/>
        <v>-8.0248184311257127</v>
      </c>
      <c r="E508" s="26" t="s">
        <v>355</v>
      </c>
      <c r="F508">
        <f>AVERAGE(C516:C521)</f>
        <v>-1.2499617268685717</v>
      </c>
      <c r="AJ508"/>
      <c r="AK508"/>
    </row>
    <row r="509" spans="1:37" x14ac:dyDescent="0.25">
      <c r="A509" s="3" t="s">
        <v>328</v>
      </c>
      <c r="B509" s="22">
        <v>5.2726170978117642E-3</v>
      </c>
      <c r="C509">
        <f t="shared" si="22"/>
        <v>-16.695456033368135</v>
      </c>
      <c r="E509" s="26" t="s">
        <v>356</v>
      </c>
      <c r="F509">
        <f>AVERAGE(C522:C526)</f>
        <v>3.3777104468064025</v>
      </c>
      <c r="AJ509"/>
      <c r="AK509"/>
    </row>
    <row r="510" spans="1:37" x14ac:dyDescent="0.25">
      <c r="A510" s="3" t="s">
        <v>327</v>
      </c>
      <c r="B510" s="22">
        <v>5.30241567193013E-3</v>
      </c>
      <c r="C510">
        <f t="shared" si="22"/>
        <v>0.56515718030677431</v>
      </c>
      <c r="E510" s="26" t="s">
        <v>351</v>
      </c>
      <c r="F510">
        <f>AVERAGE(C527:C530)</f>
        <v>29.632280082301328</v>
      </c>
      <c r="AJ510"/>
      <c r="AK510"/>
    </row>
    <row r="511" spans="1:37" x14ac:dyDescent="0.25">
      <c r="A511" s="3" t="s">
        <v>326</v>
      </c>
      <c r="B511" s="22">
        <v>4.6470764754407493E-3</v>
      </c>
      <c r="C511">
        <f t="shared" si="22"/>
        <v>-12.359257309052706</v>
      </c>
      <c r="AJ511"/>
      <c r="AK511"/>
    </row>
    <row r="512" spans="1:37" x14ac:dyDescent="0.25">
      <c r="A512" s="3" t="s">
        <v>325</v>
      </c>
      <c r="B512" s="22">
        <v>5.1150159320033362E-3</v>
      </c>
      <c r="C512">
        <f t="shared" si="22"/>
        <v>10.069544993192855</v>
      </c>
      <c r="AJ512"/>
      <c r="AK512"/>
    </row>
    <row r="513" spans="1:37" x14ac:dyDescent="0.25">
      <c r="A513" s="3" t="s">
        <v>324</v>
      </c>
      <c r="B513" s="22">
        <v>6.7289987130517061E-3</v>
      </c>
      <c r="C513">
        <f t="shared" si="22"/>
        <v>31.553817280413455</v>
      </c>
      <c r="AJ513"/>
      <c r="AK513"/>
    </row>
    <row r="514" spans="1:37" x14ac:dyDescent="0.25">
      <c r="A514" s="3" t="s">
        <v>323</v>
      </c>
      <c r="B514" s="22">
        <v>5.055628780664307E-3</v>
      </c>
      <c r="C514">
        <f t="shared" si="22"/>
        <v>-24.86803763451011</v>
      </c>
      <c r="AJ514"/>
      <c r="AK514"/>
    </row>
    <row r="515" spans="1:37" x14ac:dyDescent="0.25">
      <c r="A515" s="3" t="s">
        <v>322</v>
      </c>
      <c r="B515" s="22">
        <v>4.9233008850528594E-3</v>
      </c>
      <c r="C515">
        <f t="shared" si="22"/>
        <v>-2.617436947062791</v>
      </c>
      <c r="AJ515"/>
      <c r="AK515"/>
    </row>
    <row r="516" spans="1:37" x14ac:dyDescent="0.25">
      <c r="A516" s="3" t="s">
        <v>321</v>
      </c>
      <c r="B516" s="22">
        <v>4.2523654371767177E-3</v>
      </c>
      <c r="C516">
        <f t="shared" si="22"/>
        <v>-13.62775632732709</v>
      </c>
      <c r="AJ516"/>
      <c r="AK516"/>
    </row>
    <row r="517" spans="1:37" x14ac:dyDescent="0.25">
      <c r="A517" s="3" t="s">
        <v>320</v>
      </c>
      <c r="B517" s="22">
        <v>5.0572856857958705E-3</v>
      </c>
      <c r="C517">
        <f t="shared" si="22"/>
        <v>18.928764719561951</v>
      </c>
      <c r="AJ517"/>
      <c r="AK517"/>
    </row>
    <row r="518" spans="1:37" x14ac:dyDescent="0.25">
      <c r="A518" s="3" t="s">
        <v>319</v>
      </c>
      <c r="B518" s="22">
        <v>4.6276262151556018E-3</v>
      </c>
      <c r="C518">
        <f t="shared" si="22"/>
        <v>-8.4958512794131931</v>
      </c>
      <c r="AJ518"/>
      <c r="AK518"/>
    </row>
    <row r="519" spans="1:37" x14ac:dyDescent="0.25">
      <c r="A519" s="3" t="s">
        <v>318</v>
      </c>
      <c r="B519" s="22">
        <v>4.5941887766792712E-3</v>
      </c>
      <c r="C519">
        <f t="shared" si="22"/>
        <v>-0.72256135050022241</v>
      </c>
      <c r="AJ519"/>
      <c r="AK519"/>
    </row>
    <row r="520" spans="1:37" x14ac:dyDescent="0.25">
      <c r="A520" s="3" t="s">
        <v>317</v>
      </c>
      <c r="B520" s="22">
        <v>5.0830291651230161E-3</v>
      </c>
      <c r="C520">
        <f t="shared" si="22"/>
        <v>10.640407092655083</v>
      </c>
      <c r="AJ520"/>
      <c r="AK520"/>
    </row>
    <row r="521" spans="1:37" x14ac:dyDescent="0.25">
      <c r="A521" s="3" t="s">
        <v>316</v>
      </c>
      <c r="B521" s="22">
        <v>4.3600814544548774E-3</v>
      </c>
      <c r="C521">
        <f t="shared" si="22"/>
        <v>-14.222773216187958</v>
      </c>
      <c r="AJ521"/>
      <c r="AK521"/>
    </row>
    <row r="522" spans="1:37" x14ac:dyDescent="0.25">
      <c r="A522" s="3" t="s">
        <v>315</v>
      </c>
      <c r="B522" s="22">
        <v>4.7982840364748109E-3</v>
      </c>
      <c r="C522">
        <f t="shared" si="22"/>
        <v>10.050330173813693</v>
      </c>
      <c r="AJ522"/>
      <c r="AK522"/>
    </row>
    <row r="523" spans="1:37" x14ac:dyDescent="0.25">
      <c r="A523" s="3" t="s">
        <v>314</v>
      </c>
      <c r="B523" s="22">
        <v>4.5571558307315281E-3</v>
      </c>
      <c r="C523">
        <f t="shared" si="22"/>
        <v>-5.025300793165095</v>
      </c>
      <c r="AJ523"/>
      <c r="AK523"/>
    </row>
    <row r="524" spans="1:37" x14ac:dyDescent="0.25">
      <c r="A524" s="3" t="s">
        <v>313</v>
      </c>
      <c r="B524" s="22">
        <v>5.323867843497994E-3</v>
      </c>
      <c r="C524">
        <f t="shared" si="22"/>
        <v>16.824353637329779</v>
      </c>
      <c r="AJ524"/>
      <c r="AK524"/>
    </row>
    <row r="525" spans="1:37" x14ac:dyDescent="0.25">
      <c r="A525" s="3" t="s">
        <v>312</v>
      </c>
      <c r="B525" s="22">
        <v>5.5187102891726169E-3</v>
      </c>
      <c r="C525">
        <f t="shared" si="22"/>
        <v>3.6597911781860377</v>
      </c>
      <c r="AJ525"/>
      <c r="AK525"/>
    </row>
    <row r="526" spans="1:37" x14ac:dyDescent="0.25">
      <c r="A526" s="3" t="s">
        <v>311</v>
      </c>
      <c r="B526" s="22">
        <v>5.0429631379577417E-3</v>
      </c>
      <c r="C526">
        <f t="shared" si="22"/>
        <v>-8.6206219621324003</v>
      </c>
      <c r="AJ526"/>
      <c r="AK526"/>
    </row>
    <row r="527" spans="1:37" x14ac:dyDescent="0.25">
      <c r="A527" s="3" t="s">
        <v>310</v>
      </c>
      <c r="B527" s="22">
        <v>1.7265419028891379E-2</v>
      </c>
      <c r="C527">
        <f t="shared" si="22"/>
        <v>242.36655229416152</v>
      </c>
      <c r="AJ527"/>
      <c r="AK527"/>
    </row>
    <row r="528" spans="1:37" x14ac:dyDescent="0.25">
      <c r="A528" s="3" t="s">
        <v>309</v>
      </c>
      <c r="B528" s="22">
        <v>1.6970824558288675E-2</v>
      </c>
      <c r="C528">
        <f t="shared" si="22"/>
        <v>-1.7062688725349799</v>
      </c>
      <c r="AJ528"/>
      <c r="AK528"/>
    </row>
    <row r="529" spans="1:37" x14ac:dyDescent="0.25">
      <c r="A529" s="3" t="s">
        <v>308</v>
      </c>
      <c r="B529" s="22">
        <v>4.1522687212075058E-3</v>
      </c>
      <c r="C529">
        <f t="shared" si="22"/>
        <v>-75.532899377128331</v>
      </c>
      <c r="AJ529"/>
      <c r="AK529"/>
    </row>
    <row r="530" spans="1:37" x14ac:dyDescent="0.25">
      <c r="A530" s="3" t="s">
        <v>307</v>
      </c>
      <c r="B530" s="22">
        <v>2.2173835923316129E-3</v>
      </c>
      <c r="C530">
        <f t="shared" si="22"/>
        <v>-46.59826371529288</v>
      </c>
      <c r="AJ530"/>
      <c r="AK530"/>
    </row>
    <row r="531" spans="1:37" x14ac:dyDescent="0.25">
      <c r="B531" s="6" t="s">
        <v>133</v>
      </c>
      <c r="E531" s="26"/>
      <c r="AJ531"/>
      <c r="AK531"/>
    </row>
    <row r="532" spans="1:37" x14ac:dyDescent="0.25">
      <c r="A532" s="3">
        <v>1999</v>
      </c>
      <c r="B532" s="22">
        <v>1.4848042423484345E-2</v>
      </c>
      <c r="E532" s="26" t="s">
        <v>349</v>
      </c>
      <c r="F532">
        <f>AVERAGE(C532:C537)</f>
        <v>-1.8944454257483045</v>
      </c>
      <c r="AJ532"/>
      <c r="AK532"/>
    </row>
    <row r="533" spans="1:37" x14ac:dyDescent="0.25">
      <c r="A533" s="3" t="s">
        <v>330</v>
      </c>
      <c r="B533" s="22">
        <v>1.4587726558599677E-2</v>
      </c>
      <c r="C533">
        <f t="shared" si="22"/>
        <v>-1.7531998997587748</v>
      </c>
      <c r="E533" s="26" t="s">
        <v>350</v>
      </c>
      <c r="F533">
        <f>AVERAGE(C538:C541)</f>
        <v>-12.539572032805097</v>
      </c>
      <c r="AJ533"/>
      <c r="AK533"/>
    </row>
    <row r="534" spans="1:37" x14ac:dyDescent="0.25">
      <c r="A534" s="3" t="s">
        <v>329</v>
      </c>
      <c r="B534" s="22">
        <v>1.2525692427000672E-2</v>
      </c>
      <c r="C534">
        <f t="shared" si="22"/>
        <v>-14.135404329905032</v>
      </c>
      <c r="E534" s="26" t="s">
        <v>355</v>
      </c>
      <c r="F534">
        <f>AVERAGE(C542:C547)</f>
        <v>0.60450627198306306</v>
      </c>
      <c r="AJ534"/>
      <c r="AK534"/>
    </row>
    <row r="535" spans="1:37" x14ac:dyDescent="0.25">
      <c r="A535" s="3" t="s">
        <v>328</v>
      </c>
      <c r="B535" s="22">
        <v>9.9130929161516251E-3</v>
      </c>
      <c r="C535">
        <f t="shared" si="22"/>
        <v>-20.85792482990615</v>
      </c>
      <c r="E535" s="26" t="s">
        <v>356</v>
      </c>
      <c r="F535">
        <f>AVERAGE(C548:C552)</f>
        <v>-3.6166195041192695</v>
      </c>
      <c r="AJ535"/>
      <c r="AK535"/>
    </row>
    <row r="536" spans="1:37" x14ac:dyDescent="0.25">
      <c r="A536" s="3" t="s">
        <v>327</v>
      </c>
      <c r="B536" s="22">
        <v>8.7213052588115385E-3</v>
      </c>
      <c r="C536">
        <f t="shared" si="22"/>
        <v>-12.022359392982992</v>
      </c>
      <c r="E536" s="26" t="s">
        <v>351</v>
      </c>
      <c r="F536">
        <f>AVERAGE(C553:C556)</f>
        <v>-4.4803814579649517</v>
      </c>
      <c r="AJ536"/>
      <c r="AK536"/>
    </row>
    <row r="537" spans="1:37" x14ac:dyDescent="0.25">
      <c r="A537" s="3" t="s">
        <v>326</v>
      </c>
      <c r="B537" s="22">
        <v>1.2148487049382465E-2</v>
      </c>
      <c r="C537">
        <f t="shared" si="22"/>
        <v>39.296661323811428</v>
      </c>
      <c r="AJ537"/>
      <c r="AK537"/>
    </row>
    <row r="538" spans="1:37" x14ac:dyDescent="0.25">
      <c r="A538" s="3" t="s">
        <v>325</v>
      </c>
      <c r="B538" s="22">
        <v>5.4300537775080863E-3</v>
      </c>
      <c r="C538">
        <f t="shared" si="22"/>
        <v>-55.302633526006773</v>
      </c>
      <c r="AJ538"/>
      <c r="AK538"/>
    </row>
    <row r="539" spans="1:37" x14ac:dyDescent="0.25">
      <c r="A539" s="3" t="s">
        <v>324</v>
      </c>
      <c r="B539" s="22">
        <v>7.0035708819655386E-3</v>
      </c>
      <c r="C539">
        <f t="shared" si="22"/>
        <v>28.977928560765694</v>
      </c>
      <c r="AJ539"/>
      <c r="AK539"/>
    </row>
    <row r="540" spans="1:37" x14ac:dyDescent="0.25">
      <c r="A540" s="3" t="s">
        <v>323</v>
      </c>
      <c r="B540" s="22">
        <v>5.6344853192537517E-3</v>
      </c>
      <c r="C540">
        <f t="shared" si="22"/>
        <v>-19.548393038146212</v>
      </c>
      <c r="AJ540"/>
      <c r="AK540"/>
    </row>
    <row r="541" spans="1:37" x14ac:dyDescent="0.25">
      <c r="A541" s="3" t="s">
        <v>322</v>
      </c>
      <c r="B541" s="22">
        <v>5.3930369105988848E-3</v>
      </c>
      <c r="C541">
        <f t="shared" si="22"/>
        <v>-4.2851901278330971</v>
      </c>
      <c r="AJ541"/>
      <c r="AK541"/>
    </row>
    <row r="542" spans="1:37" x14ac:dyDescent="0.25">
      <c r="A542" s="3" t="s">
        <v>321</v>
      </c>
      <c r="B542" s="22">
        <v>6.286149926486624E-3</v>
      </c>
      <c r="C542">
        <f t="shared" si="22"/>
        <v>16.560484022138112</v>
      </c>
      <c r="AJ542"/>
      <c r="AK542"/>
    </row>
    <row r="543" spans="1:37" x14ac:dyDescent="0.25">
      <c r="A543" s="3" t="s">
        <v>320</v>
      </c>
      <c r="B543" s="22">
        <v>6.5746336753958832E-3</v>
      </c>
      <c r="C543">
        <f t="shared" si="22"/>
        <v>4.58919612613336</v>
      </c>
      <c r="AJ543"/>
      <c r="AK543"/>
    </row>
    <row r="544" spans="1:37" x14ac:dyDescent="0.25">
      <c r="A544" s="3" t="s">
        <v>319</v>
      </c>
      <c r="B544" s="22">
        <v>9.1940213549088681E-3</v>
      </c>
      <c r="C544">
        <f t="shared" si="22"/>
        <v>39.840815607954944</v>
      </c>
      <c r="AJ544"/>
      <c r="AK544"/>
    </row>
    <row r="545" spans="1:37" x14ac:dyDescent="0.25">
      <c r="A545" s="3" t="s">
        <v>318</v>
      </c>
      <c r="B545" s="22">
        <v>8.5655633750670937E-3</v>
      </c>
      <c r="C545">
        <f t="shared" si="22"/>
        <v>-6.8355070711928283</v>
      </c>
      <c r="AJ545"/>
      <c r="AK545"/>
    </row>
    <row r="546" spans="1:37" x14ac:dyDescent="0.25">
      <c r="A546" s="3" t="s">
        <v>317</v>
      </c>
      <c r="B546" s="22">
        <v>6.7260702595047855E-3</v>
      </c>
      <c r="C546">
        <f t="shared" si="22"/>
        <v>-21.47544808222144</v>
      </c>
      <c r="AJ546"/>
      <c r="AK546"/>
    </row>
    <row r="547" spans="1:37" x14ac:dyDescent="0.25">
      <c r="A547" s="3" t="s">
        <v>316</v>
      </c>
      <c r="B547" s="22">
        <v>4.7719784975364101E-3</v>
      </c>
      <c r="C547">
        <f t="shared" si="22"/>
        <v>-29.052502970913768</v>
      </c>
      <c r="AJ547"/>
      <c r="AK547"/>
    </row>
    <row r="548" spans="1:37" x14ac:dyDescent="0.25">
      <c r="A548" s="3" t="s">
        <v>315</v>
      </c>
      <c r="B548" s="22">
        <v>4.3822848932319122E-3</v>
      </c>
      <c r="C548">
        <f t="shared" si="22"/>
        <v>-8.1662900305540305</v>
      </c>
      <c r="AJ548"/>
      <c r="AK548"/>
    </row>
    <row r="549" spans="1:37" x14ac:dyDescent="0.25">
      <c r="A549" s="3" t="s">
        <v>314</v>
      </c>
      <c r="B549" s="22">
        <v>4.479797209576062E-3</v>
      </c>
      <c r="C549">
        <f t="shared" si="22"/>
        <v>2.2251478103294868</v>
      </c>
      <c r="AJ549"/>
      <c r="AK549"/>
    </row>
    <row r="550" spans="1:37" x14ac:dyDescent="0.25">
      <c r="A550" s="3" t="s">
        <v>313</v>
      </c>
      <c r="B550" s="22">
        <v>4.695558011005966E-3</v>
      </c>
      <c r="C550">
        <f t="shared" si="22"/>
        <v>4.8163073312490878</v>
      </c>
      <c r="AJ550"/>
      <c r="AK550"/>
    </row>
    <row r="551" spans="1:37" x14ac:dyDescent="0.25">
      <c r="A551" s="3" t="s">
        <v>312</v>
      </c>
      <c r="B551" s="22">
        <v>4.2165083417457566E-3</v>
      </c>
      <c r="C551">
        <f t="shared" si="22"/>
        <v>-10.202188283849544</v>
      </c>
      <c r="AJ551"/>
      <c r="AK551"/>
    </row>
    <row r="552" spans="1:37" x14ac:dyDescent="0.25">
      <c r="A552" s="3" t="s">
        <v>311</v>
      </c>
      <c r="B552" s="22">
        <v>3.9316379032974325E-3</v>
      </c>
      <c r="C552">
        <f t="shared" ref="C552:C615" si="23">(B552-B551)/B551*100</f>
        <v>-6.7560743477713476</v>
      </c>
      <c r="AJ552"/>
      <c r="AK552"/>
    </row>
    <row r="553" spans="1:37" x14ac:dyDescent="0.25">
      <c r="A553" s="3" t="s">
        <v>310</v>
      </c>
      <c r="B553" s="22">
        <v>3.6627950027682088E-3</v>
      </c>
      <c r="C553">
        <f t="shared" si="23"/>
        <v>-6.837936431118119</v>
      </c>
      <c r="AJ553"/>
      <c r="AK553"/>
    </row>
    <row r="554" spans="1:37" x14ac:dyDescent="0.25">
      <c r="A554" s="3" t="s">
        <v>309</v>
      </c>
      <c r="B554" s="22">
        <v>3.7576349691251492E-3</v>
      </c>
      <c r="C554">
        <f t="shared" si="23"/>
        <v>2.5892785778418883</v>
      </c>
      <c r="AJ554"/>
      <c r="AK554"/>
    </row>
    <row r="555" spans="1:37" x14ac:dyDescent="0.25">
      <c r="A555" s="3" t="s">
        <v>308</v>
      </c>
      <c r="B555" s="22">
        <v>3.2797553388605599E-3</v>
      </c>
      <c r="C555">
        <f t="shared" si="23"/>
        <v>-12.71756395155778</v>
      </c>
      <c r="AJ555"/>
      <c r="AK555"/>
    </row>
    <row r="556" spans="1:37" x14ac:dyDescent="0.25">
      <c r="A556" s="3" t="s">
        <v>307</v>
      </c>
      <c r="B556" s="22">
        <v>3.2484237040318314E-3</v>
      </c>
      <c r="C556">
        <f t="shared" si="23"/>
        <v>-0.9553040270257982</v>
      </c>
      <c r="AJ556"/>
      <c r="AK556"/>
    </row>
    <row r="557" spans="1:37" x14ac:dyDescent="0.25">
      <c r="B557" s="6" t="s">
        <v>255</v>
      </c>
      <c r="E557" s="26"/>
      <c r="AJ557"/>
      <c r="AK557"/>
    </row>
    <row r="558" spans="1:37" x14ac:dyDescent="0.25">
      <c r="A558" s="3">
        <v>1999</v>
      </c>
      <c r="B558" s="22">
        <v>1.3879604957093427E-2</v>
      </c>
      <c r="E558" s="26" t="s">
        <v>349</v>
      </c>
      <c r="F558">
        <f>AVERAGE(C558:C563)</f>
        <v>-6.4234404060750689</v>
      </c>
      <c r="AJ558"/>
      <c r="AK558"/>
    </row>
    <row r="559" spans="1:37" x14ac:dyDescent="0.25">
      <c r="A559" s="3" t="s">
        <v>330</v>
      </c>
      <c r="B559" s="22">
        <v>1.4413263852823594E-2</v>
      </c>
      <c r="C559">
        <f t="shared" si="23"/>
        <v>3.8449141555533273</v>
      </c>
      <c r="E559" s="26" t="s">
        <v>350</v>
      </c>
      <c r="F559">
        <f>AVERAGE(C564:C567)</f>
        <v>13.032663680254053</v>
      </c>
      <c r="AJ559"/>
      <c r="AK559"/>
    </row>
    <row r="560" spans="1:37" x14ac:dyDescent="0.25">
      <c r="A560" s="3" t="s">
        <v>329</v>
      </c>
      <c r="B560" s="22">
        <v>1.150703271528669E-2</v>
      </c>
      <c r="C560">
        <f t="shared" si="23"/>
        <v>-20.163587978496391</v>
      </c>
      <c r="E560" s="26" t="s">
        <v>355</v>
      </c>
      <c r="F560">
        <f>AVERAGE(C568:C573)</f>
        <v>-8.4632218530223842</v>
      </c>
      <c r="AJ560"/>
      <c r="AK560"/>
    </row>
    <row r="561" spans="1:37" x14ac:dyDescent="0.25">
      <c r="A561" s="3" t="s">
        <v>328</v>
      </c>
      <c r="B561" s="22">
        <v>1.3425358060886565E-2</v>
      </c>
      <c r="C561">
        <f t="shared" si="23"/>
        <v>16.670895034924577</v>
      </c>
      <c r="E561" s="26" t="s">
        <v>356</v>
      </c>
      <c r="F561">
        <f>AVERAGE(C574:C578)</f>
        <v>-18.239498710421362</v>
      </c>
      <c r="AJ561"/>
      <c r="AK561"/>
    </row>
    <row r="562" spans="1:37" x14ac:dyDescent="0.25">
      <c r="A562" s="3" t="s">
        <v>327</v>
      </c>
      <c r="B562" s="22">
        <v>1.124475079978495E-2</v>
      </c>
      <c r="C562">
        <f t="shared" si="23"/>
        <v>-16.242451420752761</v>
      </c>
      <c r="E562" s="26" t="s">
        <v>351</v>
      </c>
      <c r="F562">
        <f>AVERAGE(C579:C582)</f>
        <v>3.650503338439016</v>
      </c>
      <c r="AJ562"/>
      <c r="AK562"/>
    </row>
    <row r="563" spans="1:37" x14ac:dyDescent="0.25">
      <c r="A563" s="3" t="s">
        <v>326</v>
      </c>
      <c r="B563" s="22">
        <v>9.420068256094245E-3</v>
      </c>
      <c r="C563">
        <f t="shared" si="23"/>
        <v>-16.226971821604096</v>
      </c>
      <c r="AJ563"/>
      <c r="AK563"/>
    </row>
    <row r="564" spans="1:37" x14ac:dyDescent="0.25">
      <c r="A564" s="3" t="s">
        <v>325</v>
      </c>
      <c r="B564" s="22">
        <v>6.1259427701171373E-3</v>
      </c>
      <c r="C564">
        <f t="shared" si="23"/>
        <v>-34.96923160663934</v>
      </c>
      <c r="AJ564"/>
      <c r="AK564"/>
    </row>
    <row r="565" spans="1:37" x14ac:dyDescent="0.25">
      <c r="A565" s="3" t="s">
        <v>324</v>
      </c>
      <c r="B565" s="22">
        <v>6.0522431647367127E-3</v>
      </c>
      <c r="C565">
        <f t="shared" si="23"/>
        <v>-1.2030736842651788</v>
      </c>
      <c r="AJ565"/>
      <c r="AK565"/>
    </row>
    <row r="566" spans="1:37" x14ac:dyDescent="0.25">
      <c r="A566" s="3" t="s">
        <v>323</v>
      </c>
      <c r="B566" s="22">
        <v>4.9031619865652068E-3</v>
      </c>
      <c r="C566">
        <f t="shared" si="23"/>
        <v>-18.986037852322372</v>
      </c>
      <c r="AJ566"/>
      <c r="AK566"/>
    </row>
    <row r="567" spans="1:37" x14ac:dyDescent="0.25">
      <c r="A567" s="3" t="s">
        <v>322</v>
      </c>
      <c r="B567" s="22">
        <v>1.0163715345611531E-2</v>
      </c>
      <c r="C567">
        <f t="shared" si="23"/>
        <v>107.2889978642431</v>
      </c>
      <c r="AJ567"/>
      <c r="AK567"/>
    </row>
    <row r="568" spans="1:37" x14ac:dyDescent="0.25">
      <c r="A568" s="3" t="s">
        <v>321</v>
      </c>
      <c r="B568" s="22">
        <v>1.2986836485551814E-2</v>
      </c>
      <c r="C568">
        <f t="shared" si="23"/>
        <v>27.776467993657896</v>
      </c>
      <c r="AJ568"/>
      <c r="AK568"/>
    </row>
    <row r="569" spans="1:37" x14ac:dyDescent="0.25">
      <c r="A569" s="3" t="s">
        <v>320</v>
      </c>
      <c r="B569" s="22">
        <v>1.4003716810293918E-2</v>
      </c>
      <c r="C569">
        <f t="shared" si="23"/>
        <v>7.8300849161642221</v>
      </c>
      <c r="AJ569"/>
      <c r="AK569"/>
    </row>
    <row r="570" spans="1:37" x14ac:dyDescent="0.25">
      <c r="A570" s="3" t="s">
        <v>319</v>
      </c>
      <c r="B570" s="22">
        <v>1.1328934054542271E-2</v>
      </c>
      <c r="C570">
        <f t="shared" si="23"/>
        <v>-19.10052018322347</v>
      </c>
      <c r="AJ570"/>
      <c r="AK570"/>
    </row>
    <row r="571" spans="1:37" x14ac:dyDescent="0.25">
      <c r="A571" s="3" t="s">
        <v>318</v>
      </c>
      <c r="B571" s="22">
        <v>7.5255061624262378E-3</v>
      </c>
      <c r="C571">
        <f t="shared" si="23"/>
        <v>-33.572689838291275</v>
      </c>
      <c r="AJ571"/>
      <c r="AK571"/>
    </row>
    <row r="572" spans="1:37" x14ac:dyDescent="0.25">
      <c r="A572" s="3" t="s">
        <v>317</v>
      </c>
      <c r="B572" s="22">
        <v>6.88842187709087E-3</v>
      </c>
      <c r="C572">
        <f t="shared" si="23"/>
        <v>-8.4656669144228101</v>
      </c>
      <c r="AJ572"/>
      <c r="AK572"/>
    </row>
    <row r="573" spans="1:37" x14ac:dyDescent="0.25">
      <c r="A573" s="3" t="s">
        <v>316</v>
      </c>
      <c r="B573" s="22">
        <v>5.1493015172535579E-3</v>
      </c>
      <c r="C573">
        <f t="shared" si="23"/>
        <v>-25.24700709201888</v>
      </c>
      <c r="AJ573"/>
      <c r="AK573"/>
    </row>
    <row r="574" spans="1:37" x14ac:dyDescent="0.25">
      <c r="A574" s="3" t="s">
        <v>315</v>
      </c>
      <c r="B574" s="22">
        <v>2.5027789768724364E-3</v>
      </c>
      <c r="C574">
        <f t="shared" si="23"/>
        <v>-51.395757881210194</v>
      </c>
      <c r="AJ574"/>
      <c r="AK574"/>
    </row>
    <row r="575" spans="1:37" x14ac:dyDescent="0.25">
      <c r="A575" s="3" t="s">
        <v>314</v>
      </c>
      <c r="B575" s="22">
        <v>2.1043900821800733E-3</v>
      </c>
      <c r="C575">
        <f t="shared" si="23"/>
        <v>-15.917861639952097</v>
      </c>
      <c r="AJ575"/>
      <c r="AK575"/>
    </row>
    <row r="576" spans="1:37" x14ac:dyDescent="0.25">
      <c r="A576" s="3" t="s">
        <v>313</v>
      </c>
      <c r="B576" s="22">
        <v>1.688396462786792E-3</v>
      </c>
      <c r="C576">
        <f t="shared" si="23"/>
        <v>-19.767894883933629</v>
      </c>
      <c r="AJ576"/>
      <c r="AK576"/>
    </row>
    <row r="577" spans="1:37" x14ac:dyDescent="0.25">
      <c r="A577" s="3" t="s">
        <v>312</v>
      </c>
      <c r="B577" s="22">
        <v>1.6118056696809717E-3</v>
      </c>
      <c r="C577">
        <f t="shared" si="23"/>
        <v>-4.5363038121628669</v>
      </c>
      <c r="AJ577"/>
      <c r="AK577"/>
    </row>
    <row r="578" spans="1:37" x14ac:dyDescent="0.25">
      <c r="A578" s="3" t="s">
        <v>311</v>
      </c>
      <c r="B578" s="22">
        <v>1.6185804864649591E-3</v>
      </c>
      <c r="C578">
        <f t="shared" si="23"/>
        <v>0.42032466515199551</v>
      </c>
      <c r="AJ578"/>
      <c r="AK578"/>
    </row>
    <row r="579" spans="1:37" x14ac:dyDescent="0.25">
      <c r="A579" s="3" t="s">
        <v>310</v>
      </c>
      <c r="B579" s="22">
        <v>2.4645520756957887E-3</v>
      </c>
      <c r="C579">
        <f t="shared" si="23"/>
        <v>52.266266417091401</v>
      </c>
      <c r="AJ579"/>
      <c r="AK579"/>
    </row>
    <row r="580" spans="1:37" x14ac:dyDescent="0.25">
      <c r="A580" s="3" t="s">
        <v>309</v>
      </c>
      <c r="B580" s="22">
        <v>2.2030066913266656E-3</v>
      </c>
      <c r="C580">
        <f t="shared" si="23"/>
        <v>-10.612288819065995</v>
      </c>
      <c r="AJ580"/>
      <c r="AK580"/>
    </row>
    <row r="581" spans="1:37" x14ac:dyDescent="0.25">
      <c r="A581" s="3" t="s">
        <v>308</v>
      </c>
      <c r="B581" s="22">
        <v>1.2924727907433664E-3</v>
      </c>
      <c r="C581">
        <f t="shared" si="23"/>
        <v>-41.331417837635776</v>
      </c>
      <c r="AJ581"/>
      <c r="AK581"/>
    </row>
    <row r="582" spans="1:37" x14ac:dyDescent="0.25">
      <c r="A582" s="3" t="s">
        <v>307</v>
      </c>
      <c r="B582" s="22">
        <v>1.4770308431044535E-3</v>
      </c>
      <c r="C582">
        <f t="shared" si="23"/>
        <v>14.279453593366433</v>
      </c>
      <c r="AJ582"/>
      <c r="AK582"/>
    </row>
    <row r="583" spans="1:37" x14ac:dyDescent="0.25">
      <c r="B583" s="6" t="s">
        <v>93</v>
      </c>
      <c r="E583" s="26"/>
      <c r="AJ583"/>
      <c r="AK583"/>
    </row>
    <row r="584" spans="1:37" x14ac:dyDescent="0.25">
      <c r="A584" s="3">
        <v>1999</v>
      </c>
      <c r="B584" s="22">
        <v>7.9745883739623343E-4</v>
      </c>
      <c r="E584" s="26" t="s">
        <v>349</v>
      </c>
      <c r="F584">
        <f>AVERAGE(C584:C589)</f>
        <v>-6.9258921802440483</v>
      </c>
      <c r="AJ584"/>
      <c r="AK584"/>
    </row>
    <row r="585" spans="1:37" x14ac:dyDescent="0.25">
      <c r="A585" s="3" t="s">
        <v>330</v>
      </c>
      <c r="B585" s="22">
        <v>1.2182370680506945E-3</v>
      </c>
      <c r="C585">
        <f t="shared" si="23"/>
        <v>52.764884019385306</v>
      </c>
      <c r="E585" s="26" t="s">
        <v>350</v>
      </c>
      <c r="F585">
        <f>AVERAGE(C590:C593)</f>
        <v>99.250890425664323</v>
      </c>
      <c r="AJ585"/>
      <c r="AK585"/>
    </row>
    <row r="586" spans="1:37" x14ac:dyDescent="0.25">
      <c r="A586" s="3" t="s">
        <v>329</v>
      </c>
      <c r="B586" s="22">
        <v>6.7297278591377599E-4</v>
      </c>
      <c r="C586">
        <f t="shared" si="23"/>
        <v>-44.758470780190414</v>
      </c>
      <c r="E586" s="26" t="s">
        <v>355</v>
      </c>
      <c r="F586">
        <f>AVERAGE(C594:C599)</f>
        <v>0.34186438723920531</v>
      </c>
      <c r="AJ586"/>
      <c r="AK586"/>
    </row>
    <row r="587" spans="1:37" x14ac:dyDescent="0.25">
      <c r="A587" s="3" t="s">
        <v>328</v>
      </c>
      <c r="B587" s="22">
        <v>5.9098298618701377E-4</v>
      </c>
      <c r="C587">
        <f t="shared" si="23"/>
        <v>-12.183226639014061</v>
      </c>
      <c r="E587" s="26" t="s">
        <v>356</v>
      </c>
      <c r="F587">
        <f>AVERAGE(C600:C604)</f>
        <v>8.5636801420420277</v>
      </c>
      <c r="AJ587"/>
      <c r="AK587"/>
    </row>
    <row r="588" spans="1:37" x14ac:dyDescent="0.25">
      <c r="A588" s="3" t="s">
        <v>327</v>
      </c>
      <c r="B588" s="22">
        <v>5.2168971261409847E-4</v>
      </c>
      <c r="C588">
        <f t="shared" si="23"/>
        <v>-11.725087725450658</v>
      </c>
      <c r="E588" s="26" t="s">
        <v>351</v>
      </c>
      <c r="F588">
        <f>AVERAGE(C605:C608)</f>
        <v>-8.9947100394261135</v>
      </c>
      <c r="K588" s="26"/>
      <c r="AJ588"/>
      <c r="AK588"/>
    </row>
    <row r="589" spans="1:37" x14ac:dyDescent="0.25">
      <c r="A589" s="3" t="s">
        <v>326</v>
      </c>
      <c r="B589" s="22">
        <v>4.2398995983930921E-4</v>
      </c>
      <c r="C589">
        <f t="shared" si="23"/>
        <v>-18.727559775950418</v>
      </c>
      <c r="K589" s="26"/>
      <c r="AJ589"/>
      <c r="AK589"/>
    </row>
    <row r="590" spans="1:37" x14ac:dyDescent="0.25">
      <c r="A590" s="3" t="s">
        <v>325</v>
      </c>
      <c r="B590" s="22">
        <v>5.610796396444531E-4</v>
      </c>
      <c r="C590">
        <f t="shared" si="23"/>
        <v>32.333237291067086</v>
      </c>
      <c r="I590" s="41"/>
      <c r="K590" s="26"/>
      <c r="AJ590"/>
      <c r="AK590"/>
    </row>
    <row r="591" spans="1:37" x14ac:dyDescent="0.25">
      <c r="A591" s="3" t="s">
        <v>324</v>
      </c>
      <c r="B591" s="22">
        <v>8.8656855222673061E-4</v>
      </c>
      <c r="C591">
        <f t="shared" si="23"/>
        <v>58.011178731870302</v>
      </c>
      <c r="I591" s="41"/>
      <c r="J591" s="41"/>
      <c r="K591" s="26"/>
      <c r="AJ591"/>
      <c r="AK591"/>
    </row>
    <row r="592" spans="1:37" x14ac:dyDescent="0.25">
      <c r="A592" s="3" t="s">
        <v>323</v>
      </c>
      <c r="B592" s="22">
        <v>2.7945194789184922E-3</v>
      </c>
      <c r="C592">
        <f t="shared" si="23"/>
        <v>215.20624907117428</v>
      </c>
      <c r="I592" s="41"/>
      <c r="J592" s="41"/>
      <c r="K592" s="26"/>
      <c r="AJ592"/>
      <c r="AK592"/>
    </row>
    <row r="593" spans="1:37" x14ac:dyDescent="0.25">
      <c r="A593" s="3" t="s">
        <v>322</v>
      </c>
      <c r="B593" s="22">
        <v>5.3501884886794889E-3</v>
      </c>
      <c r="C593">
        <f t="shared" si="23"/>
        <v>91.452896608545629</v>
      </c>
      <c r="I593" s="41"/>
      <c r="J593" s="41"/>
      <c r="K593" s="26"/>
      <c r="AJ593"/>
      <c r="AK593"/>
    </row>
    <row r="594" spans="1:37" x14ac:dyDescent="0.25">
      <c r="A594" s="3" t="s">
        <v>321</v>
      </c>
      <c r="B594" s="22">
        <v>6.7644582870156345E-3</v>
      </c>
      <c r="C594">
        <f t="shared" si="23"/>
        <v>26.434018190734992</v>
      </c>
      <c r="I594" s="41"/>
      <c r="J594" s="41"/>
      <c r="AJ594"/>
      <c r="AK594"/>
    </row>
    <row r="595" spans="1:37" x14ac:dyDescent="0.25">
      <c r="A595" s="3" t="s">
        <v>320</v>
      </c>
      <c r="B595" s="22">
        <v>5.768359216468886E-3</v>
      </c>
      <c r="C595">
        <f t="shared" si="23"/>
        <v>-14.7254817500872</v>
      </c>
      <c r="I595" s="41"/>
      <c r="J595" s="41"/>
      <c r="AJ595"/>
      <c r="AK595"/>
    </row>
    <row r="596" spans="1:37" x14ac:dyDescent="0.25">
      <c r="A596" s="3" t="s">
        <v>319</v>
      </c>
      <c r="B596" s="22">
        <v>6.8162434298369426E-3</v>
      </c>
      <c r="C596">
        <f t="shared" si="23"/>
        <v>18.166070697821784</v>
      </c>
      <c r="I596" s="41"/>
      <c r="J596" s="41"/>
      <c r="AJ596"/>
      <c r="AK596"/>
    </row>
    <row r="597" spans="1:37" x14ac:dyDescent="0.25">
      <c r="A597" s="3" t="s">
        <v>318</v>
      </c>
      <c r="B597" s="22">
        <v>6.1184459578217613E-3</v>
      </c>
      <c r="C597">
        <f t="shared" si="23"/>
        <v>-10.237273348552838</v>
      </c>
      <c r="I597" s="41"/>
      <c r="J597" s="41"/>
      <c r="AJ597"/>
      <c r="AK597"/>
    </row>
    <row r="598" spans="1:37" x14ac:dyDescent="0.25">
      <c r="A598" s="3" t="s">
        <v>317</v>
      </c>
      <c r="B598" s="22">
        <v>4.7055474656491703E-3</v>
      </c>
      <c r="C598">
        <f t="shared" si="23"/>
        <v>-23.092440497351379</v>
      </c>
      <c r="I598" s="41"/>
      <c r="J598" s="41"/>
      <c r="AJ598"/>
      <c r="AK598"/>
    </row>
    <row r="599" spans="1:37" x14ac:dyDescent="0.25">
      <c r="A599" s="3" t="s">
        <v>316</v>
      </c>
      <c r="B599" s="22">
        <v>4.9646486978144845E-3</v>
      </c>
      <c r="C599">
        <f t="shared" si="23"/>
        <v>5.5062930308698732</v>
      </c>
      <c r="I599" s="41"/>
      <c r="J599" s="41"/>
      <c r="AJ599"/>
      <c r="AK599"/>
    </row>
    <row r="600" spans="1:37" x14ac:dyDescent="0.25">
      <c r="A600" s="3" t="s">
        <v>315</v>
      </c>
      <c r="B600" s="22">
        <v>5.4192052705210837E-3</v>
      </c>
      <c r="C600">
        <f t="shared" si="23"/>
        <v>9.1558658099353956</v>
      </c>
      <c r="I600" s="41"/>
      <c r="J600" s="41"/>
      <c r="AJ600"/>
      <c r="AK600"/>
    </row>
    <row r="601" spans="1:37" x14ac:dyDescent="0.25">
      <c r="A601" s="3" t="s">
        <v>314</v>
      </c>
      <c r="B601" s="22">
        <v>6.0958127168442124E-3</v>
      </c>
      <c r="C601">
        <f t="shared" si="23"/>
        <v>12.485362936954584</v>
      </c>
      <c r="I601" s="41"/>
      <c r="J601" s="41"/>
      <c r="AJ601"/>
      <c r="AK601"/>
    </row>
    <row r="602" spans="1:37" x14ac:dyDescent="0.25">
      <c r="A602" s="3" t="s">
        <v>313</v>
      </c>
      <c r="B602" s="22">
        <v>6.8707285168248412E-3</v>
      </c>
      <c r="C602">
        <f t="shared" si="23"/>
        <v>12.712263909279036</v>
      </c>
      <c r="I602" s="41"/>
      <c r="J602" s="41"/>
      <c r="AJ602"/>
      <c r="AK602"/>
    </row>
    <row r="603" spans="1:37" x14ac:dyDescent="0.25">
      <c r="A603" s="3" t="s">
        <v>312</v>
      </c>
      <c r="B603" s="22">
        <v>6.7521040676841882E-3</v>
      </c>
      <c r="C603">
        <f t="shared" si="23"/>
        <v>-1.7265192308234687</v>
      </c>
      <c r="I603" s="41"/>
      <c r="J603" s="41"/>
      <c r="AJ603"/>
      <c r="AK603"/>
    </row>
    <row r="604" spans="1:37" x14ac:dyDescent="0.25">
      <c r="A604" s="3" t="s">
        <v>311</v>
      </c>
      <c r="B604" s="22">
        <v>7.440239843940607E-3</v>
      </c>
      <c r="C604">
        <f t="shared" si="23"/>
        <v>10.191427284864599</v>
      </c>
      <c r="I604" s="41"/>
      <c r="J604" s="41"/>
      <c r="AJ604"/>
      <c r="AK604"/>
    </row>
    <row r="605" spans="1:37" x14ac:dyDescent="0.25">
      <c r="A605" s="3" t="s">
        <v>310</v>
      </c>
      <c r="B605" s="22">
        <v>5.4794472029499504E-3</v>
      </c>
      <c r="C605">
        <f t="shared" si="23"/>
        <v>-26.353890225562317</v>
      </c>
      <c r="I605" s="41"/>
      <c r="J605" s="41"/>
      <c r="AJ605"/>
      <c r="AK605"/>
    </row>
    <row r="606" spans="1:37" x14ac:dyDescent="0.25">
      <c r="A606" s="3" t="s">
        <v>309</v>
      </c>
      <c r="B606" s="22">
        <v>6.358970821388016E-3</v>
      </c>
      <c r="C606">
        <f t="shared" si="23"/>
        <v>16.051320249322952</v>
      </c>
      <c r="I606" s="41"/>
      <c r="J606" s="41"/>
      <c r="AJ606"/>
      <c r="AK606"/>
    </row>
    <row r="607" spans="1:37" x14ac:dyDescent="0.25">
      <c r="A607" s="3" t="s">
        <v>308</v>
      </c>
      <c r="B607" s="22">
        <v>4.1961741533248931E-3</v>
      </c>
      <c r="C607">
        <f t="shared" si="23"/>
        <v>-34.011740717360837</v>
      </c>
      <c r="I607" s="41"/>
      <c r="J607" s="41"/>
      <c r="AJ607"/>
      <c r="AK607"/>
    </row>
    <row r="608" spans="1:37" x14ac:dyDescent="0.25">
      <c r="A608" s="3" t="s">
        <v>307</v>
      </c>
      <c r="B608" s="22">
        <v>4.5459450135101626E-3</v>
      </c>
      <c r="C608">
        <f t="shared" si="23"/>
        <v>8.3354705358957517</v>
      </c>
      <c r="I608" s="41"/>
      <c r="J608" s="41"/>
      <c r="AJ608"/>
      <c r="AK608"/>
    </row>
    <row r="609" spans="1:37" x14ac:dyDescent="0.25">
      <c r="B609" s="6" t="s">
        <v>127</v>
      </c>
      <c r="E609" s="26"/>
      <c r="I609" s="41"/>
      <c r="J609" s="41"/>
      <c r="AJ609"/>
      <c r="AK609"/>
    </row>
    <row r="610" spans="1:37" x14ac:dyDescent="0.25">
      <c r="A610" s="3">
        <v>1999</v>
      </c>
      <c r="B610" s="22">
        <v>2.7599005817803883E-2</v>
      </c>
      <c r="E610" s="26" t="s">
        <v>349</v>
      </c>
      <c r="F610">
        <f>AVERAGE(C610:C615)</f>
        <v>-16.446351411761384</v>
      </c>
      <c r="I610" s="41"/>
      <c r="J610" s="41"/>
      <c r="AJ610"/>
      <c r="AK610"/>
    </row>
    <row r="611" spans="1:37" x14ac:dyDescent="0.25">
      <c r="A611" s="3" t="s">
        <v>330</v>
      </c>
      <c r="B611" s="22">
        <v>2.693333509322823E-2</v>
      </c>
      <c r="C611">
        <f t="shared" si="23"/>
        <v>-2.4119373319825694</v>
      </c>
      <c r="E611" s="26" t="s">
        <v>350</v>
      </c>
      <c r="F611">
        <f>AVERAGE(C616:C619)</f>
        <v>-4.3766062033507396</v>
      </c>
      <c r="I611" s="41"/>
      <c r="J611" s="41"/>
      <c r="AJ611"/>
      <c r="AK611"/>
    </row>
    <row r="612" spans="1:37" x14ac:dyDescent="0.25">
      <c r="A612" s="3" t="s">
        <v>329</v>
      </c>
      <c r="B612" s="22">
        <v>2.3012241420672305E-2</v>
      </c>
      <c r="C612">
        <f t="shared" si="23"/>
        <v>-14.558515159683264</v>
      </c>
      <c r="E612" s="26" t="s">
        <v>355</v>
      </c>
      <c r="F612">
        <f>AVERAGE(C620:C625)</f>
        <v>-19.133939624680085</v>
      </c>
      <c r="I612" s="41"/>
      <c r="J612" s="41"/>
      <c r="AJ612"/>
      <c r="AK612"/>
    </row>
    <row r="613" spans="1:37" x14ac:dyDescent="0.25">
      <c r="A613" s="3" t="s">
        <v>328</v>
      </c>
      <c r="B613" s="22">
        <v>2.2244200090205082E-2</v>
      </c>
      <c r="C613">
        <f t="shared" si="23"/>
        <v>-3.3375337779016974</v>
      </c>
      <c r="E613" s="26" t="s">
        <v>356</v>
      </c>
      <c r="F613">
        <f>AVERAGE(C626:C630)</f>
        <v>-19.377631671071583</v>
      </c>
      <c r="I613" s="41"/>
      <c r="J613" s="41"/>
      <c r="AJ613"/>
      <c r="AK613"/>
    </row>
    <row r="614" spans="1:37" x14ac:dyDescent="0.25">
      <c r="A614" s="3" t="s">
        <v>327</v>
      </c>
      <c r="B614" s="22">
        <v>1.7250956256350584E-2</v>
      </c>
      <c r="C614">
        <f t="shared" si="23"/>
        <v>-22.447396685903762</v>
      </c>
      <c r="E614" s="26" t="s">
        <v>351</v>
      </c>
      <c r="F614">
        <f>AVERAGE(C631:C634)</f>
        <v>3.4058277728962905</v>
      </c>
      <c r="AJ614"/>
      <c r="AK614"/>
    </row>
    <row r="615" spans="1:37" x14ac:dyDescent="0.25">
      <c r="A615" s="3" t="s">
        <v>326</v>
      </c>
      <c r="B615" s="22">
        <v>1.0440904228190844E-2</v>
      </c>
      <c r="C615">
        <f t="shared" si="23"/>
        <v>-39.476374103335637</v>
      </c>
      <c r="AJ615"/>
      <c r="AK615"/>
    </row>
    <row r="616" spans="1:37" x14ac:dyDescent="0.25">
      <c r="A616" s="3" t="s">
        <v>325</v>
      </c>
      <c r="B616" s="22">
        <v>9.6330646519032052E-3</v>
      </c>
      <c r="C616">
        <f t="shared" ref="C616:C679" si="24">(B616-B615)/B615*100</f>
        <v>-7.7372568374532218</v>
      </c>
      <c r="AJ616"/>
      <c r="AK616"/>
    </row>
    <row r="617" spans="1:37" x14ac:dyDescent="0.25">
      <c r="A617" s="3" t="s">
        <v>324</v>
      </c>
      <c r="B617" s="22">
        <v>1.7364059011303789E-2</v>
      </c>
      <c r="C617">
        <f t="shared" si="24"/>
        <v>80.254774973125194</v>
      </c>
      <c r="AJ617"/>
      <c r="AK617"/>
    </row>
    <row r="618" spans="1:37" x14ac:dyDescent="0.25">
      <c r="A618" s="3" t="s">
        <v>323</v>
      </c>
      <c r="B618" s="22">
        <v>1.1935853963892655E-2</v>
      </c>
      <c r="C618">
        <f t="shared" si="24"/>
        <v>-31.261152958979459</v>
      </c>
      <c r="AJ618"/>
      <c r="AK618"/>
    </row>
    <row r="619" spans="1:37" x14ac:dyDescent="0.25">
      <c r="A619" s="3" t="s">
        <v>322</v>
      </c>
      <c r="B619" s="22">
        <v>4.9220131655659275E-3</v>
      </c>
      <c r="C619">
        <f t="shared" si="24"/>
        <v>-58.762789990095477</v>
      </c>
      <c r="AJ619"/>
      <c r="AK619"/>
    </row>
    <row r="620" spans="1:37" x14ac:dyDescent="0.25">
      <c r="A620" s="3" t="s">
        <v>321</v>
      </c>
      <c r="B620" s="22">
        <v>1.9398073153228121E-3</v>
      </c>
      <c r="C620">
        <f t="shared" si="24"/>
        <v>-60.58914817835975</v>
      </c>
      <c r="AJ620"/>
      <c r="AK620"/>
    </row>
    <row r="621" spans="1:37" x14ac:dyDescent="0.25">
      <c r="A621" s="3" t="s">
        <v>320</v>
      </c>
      <c r="B621" s="22">
        <v>1.435590354577536E-3</v>
      </c>
      <c r="C621">
        <f t="shared" si="24"/>
        <v>-25.993146678146594</v>
      </c>
      <c r="AJ621"/>
      <c r="AK621"/>
    </row>
    <row r="622" spans="1:37" x14ac:dyDescent="0.25">
      <c r="A622" s="3" t="s">
        <v>319</v>
      </c>
      <c r="B622" s="22">
        <v>1.4727309115130692E-3</v>
      </c>
      <c r="C622">
        <f t="shared" si="24"/>
        <v>2.587127784545677</v>
      </c>
      <c r="AJ622"/>
      <c r="AK622"/>
    </row>
    <row r="623" spans="1:37" x14ac:dyDescent="0.25">
      <c r="A623" s="3" t="s">
        <v>318</v>
      </c>
      <c r="B623" s="22">
        <v>1.6537337375076234E-3</v>
      </c>
      <c r="C623">
        <f t="shared" si="24"/>
        <v>12.290284978713029</v>
      </c>
      <c r="AJ623"/>
      <c r="AK623"/>
    </row>
    <row r="624" spans="1:37" x14ac:dyDescent="0.25">
      <c r="A624" s="3" t="s">
        <v>317</v>
      </c>
      <c r="B624" s="22">
        <v>1.36619143162183E-3</v>
      </c>
      <c r="C624">
        <f t="shared" si="24"/>
        <v>-17.387460832670349</v>
      </c>
      <c r="AJ624"/>
      <c r="AK624"/>
    </row>
    <row r="625" spans="1:37" x14ac:dyDescent="0.25">
      <c r="A625" s="3" t="s">
        <v>316</v>
      </c>
      <c r="B625" s="22">
        <v>1.0149259248024183E-3</v>
      </c>
      <c r="C625">
        <f t="shared" si="24"/>
        <v>-25.711294822162529</v>
      </c>
      <c r="AJ625"/>
      <c r="AK625"/>
    </row>
    <row r="626" spans="1:37" x14ac:dyDescent="0.25">
      <c r="A626" s="3" t="s">
        <v>315</v>
      </c>
      <c r="B626" s="22">
        <v>6.797260473167579E-4</v>
      </c>
      <c r="C626">
        <f t="shared" si="24"/>
        <v>-33.027028800246264</v>
      </c>
      <c r="AJ626"/>
      <c r="AK626"/>
    </row>
    <row r="627" spans="1:37" x14ac:dyDescent="0.25">
      <c r="A627" s="3" t="s">
        <v>314</v>
      </c>
      <c r="B627" s="22">
        <v>5.9331306736723466E-4</v>
      </c>
      <c r="C627">
        <f t="shared" si="24"/>
        <v>-12.712912840495294</v>
      </c>
      <c r="AJ627"/>
      <c r="AK627"/>
    </row>
    <row r="628" spans="1:37" x14ac:dyDescent="0.25">
      <c r="A628" s="3" t="s">
        <v>313</v>
      </c>
      <c r="B628" s="22">
        <v>6.3971325632743799E-4</v>
      </c>
      <c r="C628">
        <f t="shared" si="24"/>
        <v>7.8205236850924855</v>
      </c>
      <c r="AJ628"/>
      <c r="AK628"/>
    </row>
    <row r="629" spans="1:37" x14ac:dyDescent="0.25">
      <c r="A629" s="3" t="s">
        <v>312</v>
      </c>
      <c r="B629" s="22">
        <v>4.8733306997099341E-4</v>
      </c>
      <c r="C629">
        <f t="shared" si="24"/>
        <v>-23.820076393484737</v>
      </c>
      <c r="AJ629"/>
      <c r="AK629"/>
    </row>
    <row r="630" spans="1:37" x14ac:dyDescent="0.25">
      <c r="A630" s="3" t="s">
        <v>311</v>
      </c>
      <c r="B630" s="22">
        <v>3.1604200661567193E-4</v>
      </c>
      <c r="C630">
        <f t="shared" si="24"/>
        <v>-35.148664006224109</v>
      </c>
      <c r="AJ630"/>
      <c r="AK630"/>
    </row>
    <row r="631" spans="1:37" x14ac:dyDescent="0.25">
      <c r="A631" s="3" t="s">
        <v>310</v>
      </c>
      <c r="B631" s="22">
        <v>3.5349702102585882E-4</v>
      </c>
      <c r="C631">
        <f t="shared" si="24"/>
        <v>11.851277243576892</v>
      </c>
      <c r="AJ631"/>
      <c r="AK631"/>
    </row>
    <row r="632" spans="1:37" x14ac:dyDescent="0.25">
      <c r="A632" s="3" t="s">
        <v>309</v>
      </c>
      <c r="B632" s="22">
        <v>4.8788934416860098E-4</v>
      </c>
      <c r="C632">
        <f t="shared" si="24"/>
        <v>38.017950689579131</v>
      </c>
      <c r="AJ632"/>
      <c r="AK632"/>
    </row>
    <row r="633" spans="1:37" x14ac:dyDescent="0.25">
      <c r="A633" s="3" t="s">
        <v>308</v>
      </c>
      <c r="B633" s="22">
        <v>4.4540257979979836E-4</v>
      </c>
      <c r="C633">
        <f t="shared" si="24"/>
        <v>-8.7082788088358782</v>
      </c>
      <c r="AJ633"/>
      <c r="AK633"/>
    </row>
    <row r="634" spans="1:37" x14ac:dyDescent="0.25">
      <c r="A634" s="3" t="s">
        <v>307</v>
      </c>
      <c r="B634" s="22">
        <v>3.227492295860663E-4</v>
      </c>
      <c r="C634">
        <f t="shared" si="24"/>
        <v>-27.537638032734986</v>
      </c>
      <c r="AJ634"/>
      <c r="AK634"/>
    </row>
    <row r="635" spans="1:37" x14ac:dyDescent="0.25">
      <c r="B635" s="6" t="s">
        <v>207</v>
      </c>
      <c r="E635" s="26"/>
      <c r="AJ635"/>
      <c r="AK635"/>
    </row>
    <row r="636" spans="1:37" x14ac:dyDescent="0.25">
      <c r="A636" s="3">
        <v>1999</v>
      </c>
      <c r="B636" s="22">
        <v>1.1290862760362172E-3</v>
      </c>
      <c r="E636" s="26" t="s">
        <v>349</v>
      </c>
      <c r="F636">
        <f>AVERAGE(C636:C641)</f>
        <v>-5.7274388324284091</v>
      </c>
      <c r="I636" s="22"/>
      <c r="AJ636"/>
      <c r="AK636"/>
    </row>
    <row r="637" spans="1:37" x14ac:dyDescent="0.25">
      <c r="A637" s="3" t="s">
        <v>330</v>
      </c>
      <c r="B637" s="22">
        <v>1.2794693588462013E-3</v>
      </c>
      <c r="C637">
        <f t="shared" si="24"/>
        <v>13.319007236357585</v>
      </c>
      <c r="E637" s="26" t="s">
        <v>350</v>
      </c>
      <c r="F637">
        <f>AVERAGE(C642:C645)</f>
        <v>-3.8060409467840484</v>
      </c>
      <c r="AJ637"/>
      <c r="AK637"/>
    </row>
    <row r="638" spans="1:37" x14ac:dyDescent="0.25">
      <c r="A638" s="3" t="s">
        <v>329</v>
      </c>
      <c r="B638" s="22">
        <v>1.5537462242524078E-3</v>
      </c>
      <c r="C638">
        <f t="shared" si="24"/>
        <v>21.436767008906227</v>
      </c>
      <c r="E638" s="26" t="s">
        <v>355</v>
      </c>
      <c r="F638">
        <f>AVERAGE(C646:C651)</f>
        <v>9.906289246047308</v>
      </c>
      <c r="AJ638"/>
      <c r="AK638"/>
    </row>
    <row r="639" spans="1:37" x14ac:dyDescent="0.25">
      <c r="A639" s="3" t="s">
        <v>328</v>
      </c>
      <c r="B639" s="22">
        <v>1.2847269573759105E-3</v>
      </c>
      <c r="C639">
        <f t="shared" si="24"/>
        <v>-17.314234633518559</v>
      </c>
      <c r="E639" s="26" t="s">
        <v>356</v>
      </c>
      <c r="F639">
        <f>AVERAGE(C652:C656)</f>
        <v>46.127387818450117</v>
      </c>
      <c r="AJ639"/>
      <c r="AK639"/>
    </row>
    <row r="640" spans="1:37" x14ac:dyDescent="0.25">
      <c r="A640" s="3" t="s">
        <v>327</v>
      </c>
      <c r="B640" s="22">
        <v>1.1581590064810646E-3</v>
      </c>
      <c r="C640">
        <f t="shared" si="24"/>
        <v>-9.851739326258425</v>
      </c>
      <c r="E640" s="26" t="s">
        <v>351</v>
      </c>
      <c r="F640">
        <f>AVERAGE(C657:C660)</f>
        <v>49.558347029339693</v>
      </c>
      <c r="AJ640"/>
      <c r="AK640"/>
    </row>
    <row r="641" spans="1:37" x14ac:dyDescent="0.25">
      <c r="A641" s="3" t="s">
        <v>326</v>
      </c>
      <c r="B641" s="22">
        <v>7.3859280750845566E-4</v>
      </c>
      <c r="C641">
        <f t="shared" si="24"/>
        <v>-36.226994447628869</v>
      </c>
      <c r="AJ641"/>
      <c r="AK641"/>
    </row>
    <row r="642" spans="1:37" x14ac:dyDescent="0.25">
      <c r="A642" s="3" t="s">
        <v>325</v>
      </c>
      <c r="B642" s="22">
        <v>4.9952791256582926E-4</v>
      </c>
      <c r="C642">
        <f t="shared" si="24"/>
        <v>-32.367617517029437</v>
      </c>
      <c r="AJ642"/>
      <c r="AK642"/>
    </row>
    <row r="643" spans="1:37" x14ac:dyDescent="0.25">
      <c r="A643" s="3" t="s">
        <v>324</v>
      </c>
      <c r="B643" s="22">
        <v>7.1755216316393992E-4</v>
      </c>
      <c r="C643">
        <f t="shared" si="24"/>
        <v>43.646059632229019</v>
      </c>
      <c r="AJ643"/>
      <c r="AK643"/>
    </row>
    <row r="644" spans="1:37" x14ac:dyDescent="0.25">
      <c r="A644" s="3" t="s">
        <v>323</v>
      </c>
      <c r="B644" s="22">
        <v>6.2325188278286765E-4</v>
      </c>
      <c r="C644">
        <f t="shared" si="24"/>
        <v>-13.141940784523479</v>
      </c>
      <c r="AJ644"/>
      <c r="AK644"/>
    </row>
    <row r="645" spans="1:37" x14ac:dyDescent="0.25">
      <c r="A645" s="3" t="s">
        <v>322</v>
      </c>
      <c r="B645" s="22">
        <v>5.3998128588378868E-4</v>
      </c>
      <c r="C645">
        <f t="shared" si="24"/>
        <v>-13.360665117812296</v>
      </c>
      <c r="AJ645"/>
      <c r="AK645"/>
    </row>
    <row r="646" spans="1:37" x14ac:dyDescent="0.25">
      <c r="A646" s="3" t="s">
        <v>321</v>
      </c>
      <c r="B646" s="22">
        <v>3.0839542156284463E-4</v>
      </c>
      <c r="C646">
        <f t="shared" si="24"/>
        <v>-42.887757478836861</v>
      </c>
      <c r="AJ646"/>
      <c r="AK646"/>
    </row>
    <row r="647" spans="1:37" x14ac:dyDescent="0.25">
      <c r="A647" s="3" t="s">
        <v>320</v>
      </c>
      <c r="B647" s="22">
        <v>4.9508555548953288E-4</v>
      </c>
      <c r="C647">
        <f t="shared" si="24"/>
        <v>60.535961584839761</v>
      </c>
      <c r="AJ647"/>
      <c r="AK647"/>
    </row>
    <row r="648" spans="1:37" x14ac:dyDescent="0.25">
      <c r="A648" s="3" t="s">
        <v>319</v>
      </c>
      <c r="B648" s="22">
        <v>5.8086388442896608E-4</v>
      </c>
      <c r="C648">
        <f t="shared" si="24"/>
        <v>17.325960733113476</v>
      </c>
      <c r="AJ648"/>
      <c r="AK648"/>
    </row>
    <row r="649" spans="1:37" x14ac:dyDescent="0.25">
      <c r="A649" s="3" t="s">
        <v>318</v>
      </c>
      <c r="B649" s="22">
        <v>8.0280237603504655E-4</v>
      </c>
      <c r="C649">
        <f t="shared" si="24"/>
        <v>38.208347524353847</v>
      </c>
      <c r="AJ649"/>
      <c r="AK649"/>
    </row>
    <row r="650" spans="1:37" x14ac:dyDescent="0.25">
      <c r="A650" s="3" t="s">
        <v>317</v>
      </c>
      <c r="B650" s="22">
        <v>6.3612760610494055E-4</v>
      </c>
      <c r="C650">
        <f t="shared" si="24"/>
        <v>-20.761618912153018</v>
      </c>
      <c r="AJ650"/>
      <c r="AK650"/>
    </row>
    <row r="651" spans="1:37" x14ac:dyDescent="0.25">
      <c r="A651" s="3" t="s">
        <v>316</v>
      </c>
      <c r="B651" s="22">
        <v>6.8076367530252627E-4</v>
      </c>
      <c r="C651">
        <f t="shared" si="24"/>
        <v>7.0168420249666408</v>
      </c>
      <c r="AJ651"/>
      <c r="AK651"/>
    </row>
    <row r="652" spans="1:37" x14ac:dyDescent="0.25">
      <c r="A652" s="3" t="s">
        <v>315</v>
      </c>
      <c r="B652" s="22">
        <v>8.30022014702343E-4</v>
      </c>
      <c r="C652">
        <f t="shared" si="24"/>
        <v>21.925132731779122</v>
      </c>
      <c r="AJ652"/>
      <c r="AK652"/>
    </row>
    <row r="653" spans="1:37" x14ac:dyDescent="0.25">
      <c r="A653" s="3" t="s">
        <v>314</v>
      </c>
      <c r="B653" s="22">
        <v>1.3794243984699046E-3</v>
      </c>
      <c r="C653">
        <f t="shared" si="24"/>
        <v>66.191302644494883</v>
      </c>
      <c r="AJ653"/>
      <c r="AK653"/>
    </row>
    <row r="654" spans="1:37" x14ac:dyDescent="0.25">
      <c r="A654" s="3" t="s">
        <v>313</v>
      </c>
      <c r="B654" s="22">
        <v>9.5452533202908588E-4</v>
      </c>
      <c r="C654">
        <f t="shared" si="24"/>
        <v>-30.802635281217906</v>
      </c>
      <c r="AJ654"/>
      <c r="AK654"/>
    </row>
    <row r="655" spans="1:37" x14ac:dyDescent="0.25">
      <c r="A655" s="3" t="s">
        <v>312</v>
      </c>
      <c r="B655" s="22">
        <v>2.1221873259924689E-3</v>
      </c>
      <c r="C655">
        <f t="shared" si="24"/>
        <v>122.32907339203045</v>
      </c>
      <c r="AJ655"/>
      <c r="AK655"/>
    </row>
    <row r="656" spans="1:37" x14ac:dyDescent="0.25">
      <c r="A656" s="3" t="s">
        <v>311</v>
      </c>
      <c r="B656" s="22">
        <v>3.2043769232735445E-3</v>
      </c>
      <c r="C656">
        <f t="shared" si="24"/>
        <v>50.994065605164018</v>
      </c>
      <c r="AJ656"/>
      <c r="AK656"/>
    </row>
    <row r="657" spans="1:37" x14ac:dyDescent="0.25">
      <c r="A657" s="3" t="s">
        <v>310</v>
      </c>
      <c r="B657" s="22">
        <v>5.4374897393475357E-3</v>
      </c>
      <c r="C657">
        <f t="shared" si="24"/>
        <v>69.689455065500709</v>
      </c>
      <c r="AJ657"/>
      <c r="AK657"/>
    </row>
    <row r="658" spans="1:37" x14ac:dyDescent="0.25">
      <c r="A658" s="3" t="s">
        <v>309</v>
      </c>
      <c r="B658" s="22">
        <v>8.9000162517140144E-3</v>
      </c>
      <c r="C658">
        <f t="shared" si="24"/>
        <v>63.678768666181604</v>
      </c>
      <c r="AJ658"/>
      <c r="AK658"/>
    </row>
    <row r="659" spans="1:37" x14ac:dyDescent="0.25">
      <c r="A659" s="3" t="s">
        <v>308</v>
      </c>
      <c r="B659" s="22">
        <v>1.0179244333250192E-2</v>
      </c>
      <c r="C659">
        <f t="shared" si="24"/>
        <v>14.37332298454867</v>
      </c>
      <c r="AJ659"/>
      <c r="AK659"/>
    </row>
    <row r="660" spans="1:37" x14ac:dyDescent="0.25">
      <c r="A660" s="3" t="s">
        <v>307</v>
      </c>
      <c r="B660" s="22">
        <v>1.5318932237828166E-2</v>
      </c>
      <c r="C660">
        <f t="shared" si="24"/>
        <v>50.491841401127779</v>
      </c>
      <c r="AJ660"/>
      <c r="AK660"/>
    </row>
    <row r="661" spans="1:37" x14ac:dyDescent="0.25">
      <c r="B661" s="6" t="s">
        <v>226</v>
      </c>
      <c r="E661" s="26"/>
      <c r="AJ661"/>
      <c r="AK661"/>
    </row>
    <row r="662" spans="1:37" x14ac:dyDescent="0.25">
      <c r="A662" s="3">
        <v>1999</v>
      </c>
      <c r="B662" s="22">
        <v>9.4261357442079264E-4</v>
      </c>
      <c r="E662" s="26" t="s">
        <v>349</v>
      </c>
      <c r="F662">
        <f>AVERAGE(C662:C667)</f>
        <v>46.980709370572967</v>
      </c>
      <c r="AJ662"/>
      <c r="AK662"/>
    </row>
    <row r="663" spans="1:37" x14ac:dyDescent="0.25">
      <c r="A663" s="3" t="s">
        <v>330</v>
      </c>
      <c r="B663" s="22">
        <v>1.4308440072935511E-3</v>
      </c>
      <c r="C663">
        <f t="shared" si="24"/>
        <v>51.795395920620088</v>
      </c>
      <c r="E663" s="26" t="s">
        <v>350</v>
      </c>
      <c r="F663">
        <f>AVERAGE(C668:C671)</f>
        <v>-12.033191469192179</v>
      </c>
      <c r="AJ663"/>
      <c r="AK663"/>
    </row>
    <row r="664" spans="1:37" x14ac:dyDescent="0.25">
      <c r="A664" s="3" t="s">
        <v>329</v>
      </c>
      <c r="B664" s="22">
        <v>1.7460524212139772E-3</v>
      </c>
      <c r="C664">
        <f t="shared" si="24"/>
        <v>22.02954426294481</v>
      </c>
      <c r="E664" s="26" t="s">
        <v>355</v>
      </c>
      <c r="F664">
        <f>AVERAGE(C672:C677)</f>
        <v>18.12926111830182</v>
      </c>
      <c r="AJ664"/>
      <c r="AK664"/>
    </row>
    <row r="665" spans="1:37" x14ac:dyDescent="0.25">
      <c r="A665" s="3" t="s">
        <v>328</v>
      </c>
      <c r="B665" s="22">
        <v>2.753422646633591E-3</v>
      </c>
      <c r="C665">
        <f t="shared" si="24"/>
        <v>57.694157012721291</v>
      </c>
      <c r="E665" s="26" t="s">
        <v>356</v>
      </c>
      <c r="F665">
        <f>AVERAGE(C678:C682)</f>
        <v>-21.668130024421277</v>
      </c>
      <c r="AJ665"/>
      <c r="AK665"/>
    </row>
    <row r="666" spans="1:37" x14ac:dyDescent="0.25">
      <c r="A666" s="3" t="s">
        <v>327</v>
      </c>
      <c r="B666" s="22">
        <v>4.0032384394654372E-3</v>
      </c>
      <c r="C666">
        <f t="shared" si="24"/>
        <v>45.391352989701915</v>
      </c>
      <c r="E666" s="26" t="s">
        <v>351</v>
      </c>
      <c r="F666">
        <f>AVERAGE(C683:C686)</f>
        <v>11.710373770435819</v>
      </c>
      <c r="AJ666"/>
      <c r="AK666"/>
    </row>
    <row r="667" spans="1:37" x14ac:dyDescent="0.25">
      <c r="A667" s="3" t="s">
        <v>326</v>
      </c>
      <c r="B667" s="22">
        <v>6.3248403774701948E-3</v>
      </c>
      <c r="C667">
        <f t="shared" si="24"/>
        <v>57.99309666687671</v>
      </c>
      <c r="AJ667"/>
      <c r="AK667"/>
    </row>
    <row r="668" spans="1:37" x14ac:dyDescent="0.25">
      <c r="A668" s="3" t="s">
        <v>325</v>
      </c>
      <c r="B668" s="22">
        <v>6.2972941098755272E-3</v>
      </c>
      <c r="C668">
        <f t="shared" si="24"/>
        <v>-0.43552510341273676</v>
      </c>
      <c r="AJ668"/>
      <c r="AK668"/>
    </row>
    <row r="669" spans="1:37" x14ac:dyDescent="0.25">
      <c r="A669" s="3" t="s">
        <v>324</v>
      </c>
      <c r="B669" s="22">
        <v>5.9866207462641683E-3</v>
      </c>
      <c r="C669">
        <f t="shared" si="24"/>
        <v>-4.933442176762167</v>
      </c>
      <c r="AJ669"/>
      <c r="AK669"/>
    </row>
    <row r="670" spans="1:37" x14ac:dyDescent="0.25">
      <c r="A670" s="3" t="s">
        <v>323</v>
      </c>
      <c r="B670" s="22">
        <v>2.3913207959047338E-3</v>
      </c>
      <c r="C670">
        <f t="shared" si="24"/>
        <v>-60.055582318338942</v>
      </c>
      <c r="AJ670"/>
      <c r="AK670"/>
    </row>
    <row r="671" spans="1:37" x14ac:dyDescent="0.25">
      <c r="A671" s="3" t="s">
        <v>322</v>
      </c>
      <c r="B671" s="22">
        <v>2.8048228160256947E-3</v>
      </c>
      <c r="C671">
        <f t="shared" si="24"/>
        <v>17.291783721745134</v>
      </c>
      <c r="AJ671"/>
      <c r="AK671"/>
    </row>
    <row r="672" spans="1:37" x14ac:dyDescent="0.25">
      <c r="A672" s="3" t="s">
        <v>321</v>
      </c>
      <c r="B672" s="22">
        <v>2.9805912460189755E-3</v>
      </c>
      <c r="C672">
        <f t="shared" si="24"/>
        <v>6.2666500353964096</v>
      </c>
      <c r="AJ672"/>
      <c r="AK672"/>
    </row>
    <row r="673" spans="1:37" x14ac:dyDescent="0.25">
      <c r="A673" s="3" t="s">
        <v>320</v>
      </c>
      <c r="B673" s="22">
        <v>3.3107568740929371E-3</v>
      </c>
      <c r="C673">
        <f t="shared" si="24"/>
        <v>11.077185726655648</v>
      </c>
      <c r="AJ673"/>
      <c r="AK673"/>
    </row>
    <row r="674" spans="1:37" x14ac:dyDescent="0.25">
      <c r="A674" s="3" t="s">
        <v>319</v>
      </c>
      <c r="B674" s="22">
        <v>3.5525148599870392E-3</v>
      </c>
      <c r="C674">
        <f t="shared" si="24"/>
        <v>7.3021969020403397</v>
      </c>
      <c r="AJ674"/>
      <c r="AK674"/>
    </row>
    <row r="675" spans="1:37" x14ac:dyDescent="0.25">
      <c r="A675" s="3" t="s">
        <v>318</v>
      </c>
      <c r="B675" s="22">
        <v>4.7132271349261869E-3</v>
      </c>
      <c r="C675">
        <f t="shared" si="24"/>
        <v>32.672974517645855</v>
      </c>
      <c r="AJ675"/>
      <c r="AK675"/>
    </row>
    <row r="676" spans="1:37" x14ac:dyDescent="0.25">
      <c r="A676" s="3" t="s">
        <v>317</v>
      </c>
      <c r="B676" s="22">
        <v>7.0828662000803526E-3</v>
      </c>
      <c r="C676">
        <f t="shared" si="24"/>
        <v>50.276360491828406</v>
      </c>
      <c r="AJ676"/>
      <c r="AK676"/>
    </row>
    <row r="677" spans="1:37" x14ac:dyDescent="0.25">
      <c r="A677" s="3" t="s">
        <v>316</v>
      </c>
      <c r="B677" s="22">
        <v>7.16645811871217E-3</v>
      </c>
      <c r="C677">
        <f t="shared" si="24"/>
        <v>1.1801990362442403</v>
      </c>
      <c r="AJ677"/>
      <c r="AK677"/>
    </row>
    <row r="678" spans="1:37" x14ac:dyDescent="0.25">
      <c r="A678" s="3" t="s">
        <v>315</v>
      </c>
      <c r="B678" s="22">
        <v>6.1259221075315564E-3</v>
      </c>
      <c r="C678">
        <f t="shared" si="24"/>
        <v>-14.519529646921322</v>
      </c>
      <c r="AJ678"/>
      <c r="AK678"/>
    </row>
    <row r="679" spans="1:37" x14ac:dyDescent="0.25">
      <c r="A679" s="3" t="s">
        <v>314</v>
      </c>
      <c r="B679" s="22">
        <v>5.3557869454000442E-3</v>
      </c>
      <c r="C679">
        <f t="shared" si="24"/>
        <v>-12.57174264727696</v>
      </c>
      <c r="AJ679"/>
      <c r="AK679"/>
    </row>
    <row r="680" spans="1:37" x14ac:dyDescent="0.25">
      <c r="A680" s="3" t="s">
        <v>313</v>
      </c>
      <c r="B680" s="22">
        <v>2.9482846861989616E-3</v>
      </c>
      <c r="C680">
        <f t="shared" ref="C680:C686" si="25">(B680-B679)/B679*100</f>
        <v>-44.951419534506094</v>
      </c>
      <c r="AJ680"/>
      <c r="AK680"/>
    </row>
    <row r="681" spans="1:37" x14ac:dyDescent="0.25">
      <c r="A681" s="3" t="s">
        <v>312</v>
      </c>
      <c r="B681" s="22">
        <v>1.8720251422645984E-3</v>
      </c>
      <c r="C681">
        <f t="shared" si="25"/>
        <v>-36.504600419775514</v>
      </c>
      <c r="AJ681"/>
      <c r="AK681"/>
    </row>
    <row r="682" spans="1:37" x14ac:dyDescent="0.25">
      <c r="A682" s="3" t="s">
        <v>311</v>
      </c>
      <c r="B682" s="22">
        <v>1.8758935348248207E-3</v>
      </c>
      <c r="C682">
        <f t="shared" si="25"/>
        <v>0.20664212637351381</v>
      </c>
      <c r="AJ682"/>
      <c r="AK682"/>
    </row>
    <row r="683" spans="1:37" x14ac:dyDescent="0.25">
      <c r="A683" s="3" t="s">
        <v>310</v>
      </c>
      <c r="B683" s="22">
        <v>2.7418175784162794E-3</v>
      </c>
      <c r="C683">
        <f t="shared" si="25"/>
        <v>46.160617727824437</v>
      </c>
      <c r="AJ683"/>
      <c r="AK683"/>
    </row>
    <row r="684" spans="1:37" x14ac:dyDescent="0.25">
      <c r="A684" s="3" t="s">
        <v>309</v>
      </c>
      <c r="B684" s="22">
        <v>1.3910004561938339E-3</v>
      </c>
      <c r="C684">
        <f t="shared" si="25"/>
        <v>-49.267213575992194</v>
      </c>
      <c r="AJ684"/>
      <c r="AK684"/>
    </row>
    <row r="685" spans="1:37" x14ac:dyDescent="0.25">
      <c r="A685" s="3" t="s">
        <v>308</v>
      </c>
      <c r="B685" s="22">
        <v>1.1244228142727733E-3</v>
      </c>
      <c r="C685">
        <f t="shared" si="25"/>
        <v>-19.164453953558834</v>
      </c>
      <c r="AJ685"/>
      <c r="AK685"/>
    </row>
    <row r="686" spans="1:37" x14ac:dyDescent="0.25">
      <c r="A686" s="3" t="s">
        <v>307</v>
      </c>
      <c r="B686" s="22">
        <v>1.9015400364670186E-3</v>
      </c>
      <c r="C686">
        <f t="shared" si="25"/>
        <v>69.112544883469866</v>
      </c>
      <c r="AJ686"/>
      <c r="AK686"/>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L32"/>
  <sheetViews>
    <sheetView topLeftCell="W10" workbookViewId="0">
      <selection activeCell="AF12" sqref="AF12"/>
    </sheetView>
  </sheetViews>
  <sheetFormatPr baseColWidth="10" defaultRowHeight="15" x14ac:dyDescent="0.25"/>
  <cols>
    <col min="2" max="2" width="11.42578125" customWidth="1"/>
    <col min="28" max="28" width="24.42578125" customWidth="1"/>
    <col min="29" max="29" width="21.85546875" customWidth="1"/>
    <col min="30" max="30" width="19.85546875" customWidth="1"/>
    <col min="65" max="65" width="21.42578125" customWidth="1"/>
  </cols>
  <sheetData>
    <row r="1" spans="1:30" x14ac:dyDescent="0.25">
      <c r="A1" s="26" t="s">
        <v>367</v>
      </c>
    </row>
    <row r="3" spans="1:30" x14ac:dyDescent="0.25">
      <c r="A3" t="s">
        <v>373</v>
      </c>
    </row>
    <row r="5" spans="1:30" x14ac:dyDescent="0.25">
      <c r="A5" t="s">
        <v>366</v>
      </c>
      <c r="B5" s="6" t="s">
        <v>70</v>
      </c>
      <c r="C5" s="6" t="s">
        <v>41</v>
      </c>
      <c r="D5" s="6" t="s">
        <v>263</v>
      </c>
      <c r="E5" s="6" t="s">
        <v>167</v>
      </c>
      <c r="F5" s="6" t="s">
        <v>141</v>
      </c>
      <c r="G5" s="6" t="s">
        <v>108</v>
      </c>
      <c r="H5" s="6" t="s">
        <v>211</v>
      </c>
      <c r="I5" s="6" t="s">
        <v>81</v>
      </c>
      <c r="J5" s="6" t="s">
        <v>136</v>
      </c>
      <c r="K5" s="6" t="s">
        <v>194</v>
      </c>
      <c r="L5" s="6" t="s">
        <v>42</v>
      </c>
      <c r="M5" s="6" t="s">
        <v>206</v>
      </c>
      <c r="N5" s="6" t="s">
        <v>147</v>
      </c>
      <c r="O5" s="6" t="s">
        <v>279</v>
      </c>
      <c r="P5" s="6" t="s">
        <v>110</v>
      </c>
      <c r="Q5" s="6" t="s">
        <v>174</v>
      </c>
      <c r="R5" s="6" t="s">
        <v>83</v>
      </c>
      <c r="S5" s="6" t="s">
        <v>260</v>
      </c>
      <c r="T5" s="6" t="s">
        <v>186</v>
      </c>
      <c r="U5" s="6" t="s">
        <v>133</v>
      </c>
      <c r="V5" s="6" t="s">
        <v>255</v>
      </c>
      <c r="W5" s="6" t="s">
        <v>93</v>
      </c>
      <c r="X5" s="6" t="s">
        <v>127</v>
      </c>
      <c r="Y5" s="6" t="s">
        <v>207</v>
      </c>
      <c r="Z5" s="6" t="s">
        <v>226</v>
      </c>
      <c r="AA5" s="30" t="s">
        <v>431</v>
      </c>
      <c r="AB5" s="30" t="s">
        <v>432</v>
      </c>
      <c r="AC5" s="30" t="s">
        <v>374</v>
      </c>
      <c r="AD5" s="30" t="s">
        <v>375</v>
      </c>
    </row>
    <row r="6" spans="1:30" x14ac:dyDescent="0.25">
      <c r="A6" s="3">
        <v>1999</v>
      </c>
      <c r="B6">
        <f>'2. 25 main suppliers'!B74*'2. 25 main suppliers'!B74</f>
        <v>1.9512029756419788E-2</v>
      </c>
      <c r="C6">
        <f>'2. 25 main suppliers'!C74*'2. 25 main suppliers'!C74</f>
        <v>3.3770265836691518E-4</v>
      </c>
      <c r="D6">
        <f>'2. 25 main suppliers'!D74*'2. 25 main suppliers'!D74</f>
        <v>5.6619151908585098E-4</v>
      </c>
      <c r="E6">
        <f>'2. 25 main suppliers'!E74*'2. 25 main suppliers'!E74</f>
        <v>3.0153800045087326E-3</v>
      </c>
      <c r="F6">
        <f>'2. 25 main suppliers'!F74*'2. 25 main suppliers'!F74</f>
        <v>2.2943596619154114E-2</v>
      </c>
      <c r="G6">
        <f>'2. 25 main suppliers'!G74*'2. 25 main suppliers'!G74</f>
        <v>9.9154146018157249E-3</v>
      </c>
      <c r="H6">
        <f>'2. 25 main suppliers'!H74*'2. 25 main suppliers'!H74</f>
        <v>8.8804609815092573E-3</v>
      </c>
      <c r="I6">
        <f>'2. 25 main suppliers'!I74*'2. 25 main suppliers'!I74</f>
        <v>2.1405933130873959E-3</v>
      </c>
      <c r="J6">
        <f>'2. 25 main suppliers'!J74*'2. 25 main suppliers'!J74</f>
        <v>9.7262151794575422E-4</v>
      </c>
      <c r="K6">
        <f>'2. 25 main suppliers'!K74*'2. 25 main suppliers'!K74</f>
        <v>9.6380204760189816E-4</v>
      </c>
      <c r="L6">
        <f>'2. 25 main suppliers'!L74*'2. 25 main suppliers'!L74</f>
        <v>2.8751279065985617E-3</v>
      </c>
      <c r="M6">
        <f>'2. 25 main suppliers'!M74*'2. 25 main suppliers'!M74</f>
        <v>1.3428151909777571E-4</v>
      </c>
      <c r="N6">
        <f>'2. 25 main suppliers'!N74*'2. 25 main suppliers'!N74</f>
        <v>1.8174389052429279E-5</v>
      </c>
      <c r="O6">
        <f>'2. 25 main suppliers'!O74*'2. 25 main suppliers'!O74</f>
        <v>1.210132557274231E-4</v>
      </c>
      <c r="P6">
        <f>'2. 25 main suppliers'!P74*'2. 25 main suppliers'!P74</f>
        <v>1.9711816526649722E-3</v>
      </c>
      <c r="Q6">
        <f>'2. 25 main suppliers'!Q74*'2. 25 main suppliers'!Q74</f>
        <v>5.6211682692223399E-6</v>
      </c>
      <c r="R6">
        <f>'2. 25 main suppliers'!R74*'2. 25 main suppliers'!R74</f>
        <v>2.0407213607871476E-5</v>
      </c>
      <c r="S6">
        <f>'2. 25 main suppliers'!S74*'2. 25 main suppliers'!S74</f>
        <v>6.428592306506755E-5</v>
      </c>
      <c r="T6">
        <f>'2. 25 main suppliers'!T74*'2. 25 main suppliers'!T74</f>
        <v>3.9115442804847992E-5</v>
      </c>
      <c r="U6">
        <f>'2. 25 main suppliers'!U74*'2. 25 main suppliers'!U74</f>
        <v>2.2046436380959087E-4</v>
      </c>
      <c r="V6">
        <f>'2. 25 main suppliers'!V74*'2. 25 main suppliers'!V74</f>
        <v>1.9264343376497245E-4</v>
      </c>
      <c r="W6">
        <f>'2. 25 main suppliers'!W74*'2. 25 main suppliers'!W74</f>
        <v>6.3594059734135228E-7</v>
      </c>
      <c r="X6">
        <f>'2. 25 main suppliers'!X74*'2. 25 main suppliers'!X74</f>
        <v>7.6170512213117258E-4</v>
      </c>
      <c r="Y6">
        <f>'2. 25 main suppliers'!Y74*'2. 25 main suppliers'!Y74</f>
        <v>1.2748358187333327E-6</v>
      </c>
      <c r="Z6">
        <f>'2. 25 main suppliers'!Z74*'2. 25 main suppliers'!Z74</f>
        <v>8.8852035068234313E-7</v>
      </c>
      <c r="AA6">
        <f t="shared" ref="AA6:AA30" si="0">SUM(B6:Z6)</f>
        <v>7.5674613706856103E-2</v>
      </c>
      <c r="AB6">
        <v>0</v>
      </c>
      <c r="AC6">
        <f t="shared" ref="AC6:AC30" si="1">1/AA6</f>
        <v>13.214471155065839</v>
      </c>
      <c r="AD6">
        <v>0</v>
      </c>
    </row>
    <row r="7" spans="1:30" x14ac:dyDescent="0.25">
      <c r="A7" s="3" t="s">
        <v>330</v>
      </c>
      <c r="B7">
        <f>'2. 25 main suppliers'!B75*'2. 25 main suppliers'!B75</f>
        <v>1.9332069384072888E-2</v>
      </c>
      <c r="C7">
        <f>'2. 25 main suppliers'!C75*'2. 25 main suppliers'!C75</f>
        <v>4.0587485216985418E-4</v>
      </c>
      <c r="D7">
        <f>'2. 25 main suppliers'!D75*'2. 25 main suppliers'!D75</f>
        <v>5.5828750800672238E-4</v>
      </c>
      <c r="E7">
        <f>'2. 25 main suppliers'!E75*'2. 25 main suppliers'!E75</f>
        <v>3.956723846187591E-3</v>
      </c>
      <c r="F7">
        <f>'2. 25 main suppliers'!F75*'2. 25 main suppliers'!F75</f>
        <v>2.1834776649933156E-2</v>
      </c>
      <c r="G7">
        <f>'2. 25 main suppliers'!G75*'2. 25 main suppliers'!G75</f>
        <v>8.5646543839517138E-3</v>
      </c>
      <c r="H7">
        <f>'2. 25 main suppliers'!H75*'2. 25 main suppliers'!H75</f>
        <v>1.012575177263687E-2</v>
      </c>
      <c r="I7">
        <f>'2. 25 main suppliers'!I75*'2. 25 main suppliers'!I75</f>
        <v>2.2723215220263838E-3</v>
      </c>
      <c r="J7">
        <f>'2. 25 main suppliers'!J75*'2. 25 main suppliers'!J75</f>
        <v>1.0810699686782104E-3</v>
      </c>
      <c r="K7">
        <f>'2. 25 main suppliers'!K75*'2. 25 main suppliers'!K75</f>
        <v>7.0177765638509428E-4</v>
      </c>
      <c r="L7">
        <f>'2. 25 main suppliers'!L75*'2. 25 main suppliers'!L75</f>
        <v>2.0355341675761121E-3</v>
      </c>
      <c r="M7">
        <f>'2. 25 main suppliers'!M75*'2. 25 main suppliers'!M75</f>
        <v>1.33138395549497E-4</v>
      </c>
      <c r="N7">
        <f>'2. 25 main suppliers'!N75*'2. 25 main suppliers'!N75</f>
        <v>4.4588807291796138E-6</v>
      </c>
      <c r="O7">
        <f>'2. 25 main suppliers'!O75*'2. 25 main suppliers'!O75</f>
        <v>1.8117297980538543E-4</v>
      </c>
      <c r="P7">
        <f>'2. 25 main suppliers'!P75*'2. 25 main suppliers'!P75</f>
        <v>1.6848069089698979E-3</v>
      </c>
      <c r="Q7">
        <f>'2. 25 main suppliers'!Q75*'2. 25 main suppliers'!Q75</f>
        <v>1.9262777850329493E-5</v>
      </c>
      <c r="R7">
        <f>'2. 25 main suppliers'!R75*'2. 25 main suppliers'!R75</f>
        <v>1.2220285041748648E-4</v>
      </c>
      <c r="S7">
        <f>'2. 25 main suppliers'!S75*'2. 25 main suppliers'!S75</f>
        <v>7.8196787174040464E-5</v>
      </c>
      <c r="T7">
        <f>'2. 25 main suppliers'!T75*'2. 25 main suppliers'!T75</f>
        <v>4.7355865346644272E-5</v>
      </c>
      <c r="U7">
        <f>'2. 25 main suppliers'!U75*'2. 25 main suppliers'!U75</f>
        <v>2.128017661484744E-4</v>
      </c>
      <c r="V7">
        <f>'2. 25 main suppliers'!V75*'2. 25 main suppliers'!V75</f>
        <v>2.0774217489111124E-4</v>
      </c>
      <c r="W7">
        <f>'2. 25 main suppliers'!W75*'2. 25 main suppliers'!W75</f>
        <v>1.4841015539727525E-6</v>
      </c>
      <c r="X7">
        <f>'2. 25 main suppliers'!X75*'2. 25 main suppliers'!X75</f>
        <v>7.2540453924411932E-4</v>
      </c>
      <c r="Y7">
        <f>'2. 25 main suppliers'!Y75*'2. 25 main suppliers'!Y75</f>
        <v>1.6370418402263095E-6</v>
      </c>
      <c r="Z7">
        <f>'2. 25 main suppliers'!Z75*'2. 25 main suppliers'!Z75</f>
        <v>2.0473145732078675E-6</v>
      </c>
      <c r="AA7">
        <f t="shared" si="0"/>
        <v>7.4290554095718178E-2</v>
      </c>
      <c r="AB7">
        <f t="shared" ref="AB7:AB30" si="2">(AA7-AA6)/AA6*100</f>
        <v>-1.8289615808273751</v>
      </c>
      <c r="AC7">
        <f t="shared" si="1"/>
        <v>13.460661482098653</v>
      </c>
      <c r="AD7">
        <f t="shared" ref="AD7:AD30" si="3">(AC7-AC6)/AC6*100</f>
        <v>1.8630357896572747</v>
      </c>
    </row>
    <row r="8" spans="1:30" x14ac:dyDescent="0.25">
      <c r="A8" s="3" t="s">
        <v>329</v>
      </c>
      <c r="B8">
        <f>'2. 25 main suppliers'!B76*'2. 25 main suppliers'!B76</f>
        <v>1.7892361138776233E-2</v>
      </c>
      <c r="C8">
        <f>'2. 25 main suppliers'!C76*'2. 25 main suppliers'!C76</f>
        <v>4.5776087621942599E-4</v>
      </c>
      <c r="D8">
        <f>'2. 25 main suppliers'!D76*'2. 25 main suppliers'!D76</f>
        <v>5.2751440268415477E-4</v>
      </c>
      <c r="E8">
        <f>'2. 25 main suppliers'!E76*'2. 25 main suppliers'!E76</f>
        <v>7.8410352129471457E-3</v>
      </c>
      <c r="F8">
        <f>'2. 25 main suppliers'!F76*'2. 25 main suppliers'!F76</f>
        <v>2.1951560740664875E-2</v>
      </c>
      <c r="G8">
        <f>'2. 25 main suppliers'!G76*'2. 25 main suppliers'!G76</f>
        <v>8.049892452141192E-3</v>
      </c>
      <c r="H8">
        <f>'2. 25 main suppliers'!H76*'2. 25 main suppliers'!H76</f>
        <v>1.0218404475083629E-2</v>
      </c>
      <c r="I8">
        <f>'2. 25 main suppliers'!I76*'2. 25 main suppliers'!I76</f>
        <v>2.7720921461763799E-3</v>
      </c>
      <c r="J8">
        <f>'2. 25 main suppliers'!J76*'2. 25 main suppliers'!J76</f>
        <v>9.6631077866161138E-4</v>
      </c>
      <c r="K8">
        <f>'2. 25 main suppliers'!K76*'2. 25 main suppliers'!K76</f>
        <v>8.5181031713348868E-4</v>
      </c>
      <c r="L8">
        <f>'2. 25 main suppliers'!L76*'2. 25 main suppliers'!L76</f>
        <v>2.034178035392087E-3</v>
      </c>
      <c r="M8">
        <f>'2. 25 main suppliers'!M76*'2. 25 main suppliers'!M76</f>
        <v>1.6947624010616978E-4</v>
      </c>
      <c r="N8">
        <f>'2. 25 main suppliers'!N76*'2. 25 main suppliers'!N76</f>
        <v>3.7428394421427002E-6</v>
      </c>
      <c r="O8">
        <f>'2. 25 main suppliers'!O76*'2. 25 main suppliers'!O76</f>
        <v>2.2040729143022286E-4</v>
      </c>
      <c r="P8">
        <f>'2. 25 main suppliers'!P76*'2. 25 main suppliers'!P76</f>
        <v>1.1770972227136078E-3</v>
      </c>
      <c r="Q8">
        <f>'2. 25 main suppliers'!Q76*'2. 25 main suppliers'!Q76</f>
        <v>3.887494341121431E-5</v>
      </c>
      <c r="R8">
        <f>'2. 25 main suppliers'!R76*'2. 25 main suppliers'!R76</f>
        <v>9.0938943997050074E-5</v>
      </c>
      <c r="S8">
        <f>'2. 25 main suppliers'!S76*'2. 25 main suppliers'!S76</f>
        <v>6.3258347648698481E-5</v>
      </c>
      <c r="T8">
        <f>'2. 25 main suppliers'!T76*'2. 25 main suppliers'!T76</f>
        <v>4.0060381857907585E-5</v>
      </c>
      <c r="U8">
        <f>'2. 25 main suppliers'!U76*'2. 25 main suppliers'!U76</f>
        <v>1.5689297077582201E-4</v>
      </c>
      <c r="V8">
        <f>'2. 25 main suppliers'!V76*'2. 25 main suppliers'!V76</f>
        <v>1.3241180191067816E-4</v>
      </c>
      <c r="W8">
        <f>'2. 25 main suppliers'!W76*'2. 25 main suppliers'!W76</f>
        <v>4.5289237058054897E-7</v>
      </c>
      <c r="X8">
        <f>'2. 25 main suppliers'!X76*'2. 25 main suppliers'!X76</f>
        <v>5.2956325520330612E-4</v>
      </c>
      <c r="Y8">
        <f>'2. 25 main suppliers'!Y76*'2. 25 main suppliers'!Y76</f>
        <v>2.4141273293786134E-6</v>
      </c>
      <c r="Z8">
        <f>'2. 25 main suppliers'!Z76*'2. 25 main suppliers'!Z76</f>
        <v>3.0486990576271923E-6</v>
      </c>
      <c r="AA8">
        <f t="shared" si="0"/>
        <v>7.6191560533134611E-2</v>
      </c>
      <c r="AB8">
        <f t="shared" si="2"/>
        <v>2.5588804129352964</v>
      </c>
      <c r="AC8">
        <f t="shared" si="1"/>
        <v>13.124813207692661</v>
      </c>
      <c r="AD8">
        <f t="shared" si="3"/>
        <v>-2.4950354397711925</v>
      </c>
    </row>
    <row r="9" spans="1:30" x14ac:dyDescent="0.25">
      <c r="A9" s="3" t="s">
        <v>328</v>
      </c>
      <c r="B9">
        <f>'2. 25 main suppliers'!B77*'2. 25 main suppliers'!B77</f>
        <v>1.9360763658829192E-2</v>
      </c>
      <c r="C9">
        <f>'2. 25 main suppliers'!C77*'2. 25 main suppliers'!C77</f>
        <v>6.8918926449712547E-4</v>
      </c>
      <c r="D9">
        <f>'2. 25 main suppliers'!D77*'2. 25 main suppliers'!D77</f>
        <v>9.0735851147091449E-4</v>
      </c>
      <c r="E9">
        <f>'2. 25 main suppliers'!E77*'2. 25 main suppliers'!E77</f>
        <v>8.2942702526794341E-3</v>
      </c>
      <c r="F9">
        <f>'2. 25 main suppliers'!F77*'2. 25 main suppliers'!F77</f>
        <v>1.6561058289963064E-2</v>
      </c>
      <c r="G9">
        <f>'2. 25 main suppliers'!G77*'2. 25 main suppliers'!G77</f>
        <v>8.0843093258040569E-3</v>
      </c>
      <c r="H9">
        <f>'2. 25 main suppliers'!H77*'2. 25 main suppliers'!H77</f>
        <v>1.0609446988384549E-2</v>
      </c>
      <c r="I9">
        <f>'2. 25 main suppliers'!I77*'2. 25 main suppliers'!I77</f>
        <v>2.1409181057547638E-3</v>
      </c>
      <c r="J9">
        <f>'2. 25 main suppliers'!J77*'2. 25 main suppliers'!J77</f>
        <v>1.2693638630453131E-3</v>
      </c>
      <c r="K9">
        <f>'2. 25 main suppliers'!K77*'2. 25 main suppliers'!K77</f>
        <v>7.0829332702657198E-4</v>
      </c>
      <c r="L9">
        <f>'2. 25 main suppliers'!L77*'2. 25 main suppliers'!L77</f>
        <v>2.5995908620783464E-3</v>
      </c>
      <c r="M9">
        <f>'2. 25 main suppliers'!M77*'2. 25 main suppliers'!M77</f>
        <v>1.2669189059986649E-4</v>
      </c>
      <c r="N9">
        <f>'2. 25 main suppliers'!N77*'2. 25 main suppliers'!N77</f>
        <v>8.4240102331000315E-6</v>
      </c>
      <c r="O9">
        <f>'2. 25 main suppliers'!O77*'2. 25 main suppliers'!O77</f>
        <v>1.7111915597783954E-4</v>
      </c>
      <c r="P9">
        <f>'2. 25 main suppliers'!P77*'2. 25 main suppliers'!P77</f>
        <v>6.3552800626404278E-4</v>
      </c>
      <c r="Q9">
        <f>'2. 25 main suppliers'!Q77*'2. 25 main suppliers'!Q77</f>
        <v>1.700219186010851E-5</v>
      </c>
      <c r="R9">
        <f>'2. 25 main suppliers'!R77*'2. 25 main suppliers'!R77</f>
        <v>9.6890490253254168E-4</v>
      </c>
      <c r="S9">
        <f>'2. 25 main suppliers'!S77*'2. 25 main suppliers'!S77</f>
        <v>9.0538244923029672E-5</v>
      </c>
      <c r="T9">
        <f>'2. 25 main suppliers'!T77*'2. 25 main suppliers'!T77</f>
        <v>2.7800491060136952E-5</v>
      </c>
      <c r="U9">
        <f>'2. 25 main suppliers'!U77*'2. 25 main suppliers'!U77</f>
        <v>9.8269411164255533E-5</v>
      </c>
      <c r="V9">
        <f>'2. 25 main suppliers'!V77*'2. 25 main suppliers'!V77</f>
        <v>1.8024023906301187E-4</v>
      </c>
      <c r="W9">
        <f>'2. 25 main suppliers'!W77*'2. 25 main suppliers'!W77</f>
        <v>3.4926088996252011E-7</v>
      </c>
      <c r="X9">
        <f>'2. 25 main suppliers'!X77*'2. 25 main suppliers'!X77</f>
        <v>4.9480443765307974E-4</v>
      </c>
      <c r="Y9">
        <f>'2. 25 main suppliers'!Y77*'2. 25 main suppliers'!Y77</f>
        <v>1.6505233550083645E-6</v>
      </c>
      <c r="Z9">
        <f>'2. 25 main suppliers'!Z77*'2. 25 main suppliers'!Z77</f>
        <v>7.5813362709947286E-6</v>
      </c>
      <c r="AA9">
        <f t="shared" si="0"/>
        <v>7.4053466551380287E-2</v>
      </c>
      <c r="AB9">
        <f t="shared" si="2"/>
        <v>-2.8062084131017349</v>
      </c>
      <c r="AC9">
        <f t="shared" si="1"/>
        <v>13.503756766149133</v>
      </c>
      <c r="AD9">
        <f t="shared" si="3"/>
        <v>2.8872301072777704</v>
      </c>
    </row>
    <row r="10" spans="1:30" x14ac:dyDescent="0.25">
      <c r="A10" s="3" t="s">
        <v>327</v>
      </c>
      <c r="B10">
        <f>'2. 25 main suppliers'!B78*'2. 25 main suppliers'!B78</f>
        <v>1.9548672036587375E-2</v>
      </c>
      <c r="C10">
        <f>'2. 25 main suppliers'!C78*'2. 25 main suppliers'!C78</f>
        <v>1.0962249705606096E-3</v>
      </c>
      <c r="D10">
        <f>'2. 25 main suppliers'!D78*'2. 25 main suppliers'!D78</f>
        <v>1.6841716447486567E-3</v>
      </c>
      <c r="E10">
        <f>'2. 25 main suppliers'!E78*'2. 25 main suppliers'!E78</f>
        <v>1.0415348427444944E-2</v>
      </c>
      <c r="F10">
        <f>'2. 25 main suppliers'!F78*'2. 25 main suppliers'!F78</f>
        <v>1.6047919089952914E-2</v>
      </c>
      <c r="G10">
        <f>'2. 25 main suppliers'!G78*'2. 25 main suppliers'!G78</f>
        <v>7.7639324836934771E-3</v>
      </c>
      <c r="H10">
        <f>'2. 25 main suppliers'!H78*'2. 25 main suppliers'!H78</f>
        <v>1.1790267599483185E-2</v>
      </c>
      <c r="I10">
        <f>'2. 25 main suppliers'!I78*'2. 25 main suppliers'!I78</f>
        <v>2.3826431787466601E-3</v>
      </c>
      <c r="J10">
        <f>'2. 25 main suppliers'!J78*'2. 25 main suppliers'!J78</f>
        <v>1.337495944810462E-3</v>
      </c>
      <c r="K10">
        <f>'2. 25 main suppliers'!K78*'2. 25 main suppliers'!K78</f>
        <v>7.5242627968681163E-4</v>
      </c>
      <c r="L10">
        <f>'2. 25 main suppliers'!L78*'2. 25 main suppliers'!L78</f>
        <v>2.4205672124675529E-3</v>
      </c>
      <c r="M10">
        <f>'2. 25 main suppliers'!M78*'2. 25 main suppliers'!M78</f>
        <v>1.4661914737269514E-4</v>
      </c>
      <c r="N10">
        <f>'2. 25 main suppliers'!N78*'2. 25 main suppliers'!N78</f>
        <v>7.7289517526273062E-6</v>
      </c>
      <c r="O10">
        <f>'2. 25 main suppliers'!O78*'2. 25 main suppliers'!O78</f>
        <v>5.7303143034896898E-5</v>
      </c>
      <c r="P10">
        <f>'2. 25 main suppliers'!P78*'2. 25 main suppliers'!P78</f>
        <v>5.4820137589042491E-4</v>
      </c>
      <c r="Q10">
        <f>'2. 25 main suppliers'!Q78*'2. 25 main suppliers'!Q78</f>
        <v>1.3783245918957373E-5</v>
      </c>
      <c r="R10">
        <f>'2. 25 main suppliers'!R78*'2. 25 main suppliers'!R78</f>
        <v>1.5276721676176839E-4</v>
      </c>
      <c r="S10">
        <f>'2. 25 main suppliers'!S78*'2. 25 main suppliers'!S78</f>
        <v>9.1136318279862402E-5</v>
      </c>
      <c r="T10">
        <f>'2. 25 main suppliers'!T78*'2. 25 main suppliers'!T78</f>
        <v>2.8115611957930254E-5</v>
      </c>
      <c r="U10">
        <f>'2. 25 main suppliers'!U78*'2. 25 main suppliers'!U78</f>
        <v>7.6061165417373798E-5</v>
      </c>
      <c r="V10">
        <f>'2. 25 main suppliers'!V78*'2. 25 main suppliers'!V78</f>
        <v>1.2644442054926427E-4</v>
      </c>
      <c r="W10">
        <f>'2. 25 main suppliers'!W78*'2. 25 main suppliers'!W78</f>
        <v>2.7216015624738064E-7</v>
      </c>
      <c r="X10">
        <f>'2. 25 main suppliers'!X78*'2. 25 main suppliers'!X78</f>
        <v>2.9759549175852138E-4</v>
      </c>
      <c r="Y10">
        <f>'2. 25 main suppliers'!Y78*'2. 25 main suppliers'!Y78</f>
        <v>1.3413322842932066E-6</v>
      </c>
      <c r="Z10">
        <f>'2. 25 main suppliers'!Z78*'2. 25 main suppliers'!Z78</f>
        <v>1.6025918003213668E-5</v>
      </c>
      <c r="AA10">
        <f t="shared" si="0"/>
        <v>7.6803064367320761E-2</v>
      </c>
      <c r="AB10">
        <f t="shared" si="2"/>
        <v>3.7129900111195062</v>
      </c>
      <c r="AC10">
        <f t="shared" si="1"/>
        <v>13.020313814789581</v>
      </c>
      <c r="AD10">
        <f t="shared" si="3"/>
        <v>-3.58006264280051</v>
      </c>
    </row>
    <row r="11" spans="1:30" x14ac:dyDescent="0.25">
      <c r="A11" s="3" t="s">
        <v>326</v>
      </c>
      <c r="B11">
        <f>'2. 25 main suppliers'!B79*'2. 25 main suppliers'!B79</f>
        <v>2.2791180658921131E-2</v>
      </c>
      <c r="C11">
        <f>'2. 25 main suppliers'!C79*'2. 25 main suppliers'!C79</f>
        <v>1.6614779052844129E-3</v>
      </c>
      <c r="D11">
        <f>'2. 25 main suppliers'!D79*'2. 25 main suppliers'!D79</f>
        <v>3.042314317132954E-3</v>
      </c>
      <c r="E11">
        <f>'2. 25 main suppliers'!E79*'2. 25 main suppliers'!E79</f>
        <v>8.4634115911450085E-3</v>
      </c>
      <c r="F11">
        <f>'2. 25 main suppliers'!F79*'2. 25 main suppliers'!F79</f>
        <v>1.6590943954663644E-2</v>
      </c>
      <c r="G11">
        <f>'2. 25 main suppliers'!G79*'2. 25 main suppliers'!G79</f>
        <v>8.2667169673481707E-3</v>
      </c>
      <c r="H11">
        <f>'2. 25 main suppliers'!H79*'2. 25 main suppliers'!H79</f>
        <v>8.2668483578696439E-3</v>
      </c>
      <c r="I11">
        <f>'2. 25 main suppliers'!I79*'2. 25 main suppliers'!I79</f>
        <v>2.9123714380084099E-3</v>
      </c>
      <c r="J11">
        <f>'2. 25 main suppliers'!J79*'2. 25 main suppliers'!J79</f>
        <v>1.2057962406370598E-3</v>
      </c>
      <c r="K11">
        <f>'2. 25 main suppliers'!K79*'2. 25 main suppliers'!K79</f>
        <v>4.3118380833194312E-4</v>
      </c>
      <c r="L11">
        <f>'2. 25 main suppliers'!L79*'2. 25 main suppliers'!L79</f>
        <v>1.8344650626115084E-3</v>
      </c>
      <c r="M11">
        <f>'2. 25 main suppliers'!M79*'2. 25 main suppliers'!M79</f>
        <v>1.6424825135676285E-4</v>
      </c>
      <c r="N11">
        <f>'2. 25 main suppliers'!N79*'2. 25 main suppliers'!N79</f>
        <v>1.6198914416142262E-5</v>
      </c>
      <c r="O11">
        <f>'2. 25 main suppliers'!O79*'2. 25 main suppliers'!O79</f>
        <v>9.3882144859832741E-5</v>
      </c>
      <c r="P11">
        <f>'2. 25 main suppliers'!P79*'2. 25 main suppliers'!P79</f>
        <v>4.4055024476989245E-4</v>
      </c>
      <c r="Q11">
        <f>'2. 25 main suppliers'!Q79*'2. 25 main suppliers'!Q79</f>
        <v>2.9094459563416943E-5</v>
      </c>
      <c r="R11">
        <f>'2. 25 main suppliers'!R79*'2. 25 main suppliers'!R79</f>
        <v>1.4589741508365847E-4</v>
      </c>
      <c r="S11">
        <f>'2. 25 main suppliers'!S79*'2. 25 main suppliers'!S79</f>
        <v>1.3960232230180009E-4</v>
      </c>
      <c r="T11">
        <f>'2. 25 main suppliers'!T79*'2. 25 main suppliers'!T79</f>
        <v>2.1595319768594818E-5</v>
      </c>
      <c r="U11">
        <f>'2. 25 main suppliers'!U79*'2. 25 main suppliers'!U79</f>
        <v>1.4758573758901346E-4</v>
      </c>
      <c r="V11">
        <f>'2. 25 main suppliers'!V79*'2. 25 main suppliers'!V79</f>
        <v>8.8737685949474469E-5</v>
      </c>
      <c r="W11">
        <f>'2. 25 main suppliers'!W79*'2. 25 main suppliers'!W79</f>
        <v>1.7976748604453904E-7</v>
      </c>
      <c r="X11">
        <f>'2. 25 main suppliers'!X79*'2. 25 main suppliers'!X79</f>
        <v>1.0901248110225345E-4</v>
      </c>
      <c r="Y11">
        <f>'2. 25 main suppliers'!Y79*'2. 25 main suppliers'!Y79</f>
        <v>5.455193353032226E-7</v>
      </c>
      <c r="Z11">
        <f>'2. 25 main suppliers'!Z79*'2. 25 main suppliers'!Z79</f>
        <v>4.0003605800477317E-5</v>
      </c>
      <c r="AA11">
        <f t="shared" si="0"/>
        <v>7.6903844171336555E-2</v>
      </c>
      <c r="AB11">
        <f t="shared" si="2"/>
        <v>0.1312184674478625</v>
      </c>
      <c r="AC11">
        <f t="shared" si="1"/>
        <v>13.003251147914892</v>
      </c>
      <c r="AD11">
        <f t="shared" si="3"/>
        <v>-0.13104651022549546</v>
      </c>
    </row>
    <row r="12" spans="1:30" x14ac:dyDescent="0.25">
      <c r="A12" s="3" t="s">
        <v>325</v>
      </c>
      <c r="B12">
        <f>'2. 25 main suppliers'!B80*'2. 25 main suppliers'!B80</f>
        <v>3.8847906901558697E-2</v>
      </c>
      <c r="C12">
        <f>'2. 25 main suppliers'!C80*'2. 25 main suppliers'!C80</f>
        <v>1.3904905023181971E-3</v>
      </c>
      <c r="D12">
        <f>'2. 25 main suppliers'!D80*'2. 25 main suppliers'!D80</f>
        <v>3.7617278887023668E-3</v>
      </c>
      <c r="E12">
        <f>'2. 25 main suppliers'!E80*'2. 25 main suppliers'!E80</f>
        <v>6.9577147201714045E-3</v>
      </c>
      <c r="F12">
        <f>'2. 25 main suppliers'!F80*'2. 25 main suppliers'!F80</f>
        <v>1.423272522209309E-2</v>
      </c>
      <c r="G12">
        <f>'2. 25 main suppliers'!G80*'2. 25 main suppliers'!G80</f>
        <v>8.6664396997618368E-3</v>
      </c>
      <c r="H12">
        <f>'2. 25 main suppliers'!H80*'2. 25 main suppliers'!H80</f>
        <v>6.6246458834801833E-3</v>
      </c>
      <c r="I12">
        <f>'2. 25 main suppliers'!I80*'2. 25 main suppliers'!I80</f>
        <v>2.9085187893935494E-3</v>
      </c>
      <c r="J12">
        <f>'2. 25 main suppliers'!J80*'2. 25 main suppliers'!J80</f>
        <v>2.1048844751272644E-3</v>
      </c>
      <c r="K12">
        <f>'2. 25 main suppliers'!K80*'2. 25 main suppliers'!K80</f>
        <v>4.2761939495826955E-4</v>
      </c>
      <c r="L12">
        <f>'2. 25 main suppliers'!L80*'2. 25 main suppliers'!L80</f>
        <v>1.9373170534707129E-3</v>
      </c>
      <c r="M12">
        <f>'2. 25 main suppliers'!M80*'2. 25 main suppliers'!M80</f>
        <v>1.5936181959892205E-4</v>
      </c>
      <c r="N12">
        <f>'2. 25 main suppliers'!N80*'2. 25 main suppliers'!N80</f>
        <v>1.7822961945285186E-5</v>
      </c>
      <c r="O12">
        <f>'2. 25 main suppliers'!O80*'2. 25 main suppliers'!O80</f>
        <v>7.7324173985510766E-5</v>
      </c>
      <c r="P12">
        <f>'2. 25 main suppliers'!P80*'2. 25 main suppliers'!P80</f>
        <v>2.9286752840521833E-4</v>
      </c>
      <c r="Q12">
        <f>'2. 25 main suppliers'!Q80*'2. 25 main suppliers'!Q80</f>
        <v>4.2848696452174945E-6</v>
      </c>
      <c r="R12">
        <f>'2. 25 main suppliers'!R80*'2. 25 main suppliers'!R80</f>
        <v>1.474711858679574E-4</v>
      </c>
      <c r="S12">
        <f>'2. 25 main suppliers'!S80*'2. 25 main suppliers'!S80</f>
        <v>1.3574247967422685E-4</v>
      </c>
      <c r="T12">
        <f>'2. 25 main suppliers'!T80*'2. 25 main suppliers'!T80</f>
        <v>2.6163387984647956E-5</v>
      </c>
      <c r="U12">
        <f>'2. 25 main suppliers'!U80*'2. 25 main suppliers'!U80</f>
        <v>2.9485484026629839E-5</v>
      </c>
      <c r="V12">
        <f>'2. 25 main suppliers'!V80*'2. 25 main suppliers'!V80</f>
        <v>3.7527174822750428E-5</v>
      </c>
      <c r="W12">
        <f>'2. 25 main suppliers'!W80*'2. 25 main suppliers'!W80</f>
        <v>3.1481036202354936E-7</v>
      </c>
      <c r="X12">
        <f>'2. 25 main suppliers'!X80*'2. 25 main suppliers'!X80</f>
        <v>9.2795934587747018E-5</v>
      </c>
      <c r="Y12">
        <f>'2. 25 main suppliers'!Y80*'2. 25 main suppliers'!Y80</f>
        <v>2.4952813543237474E-7</v>
      </c>
      <c r="Z12">
        <f>'2. 25 main suppliers'!Z80*'2. 25 main suppliers'!Z80</f>
        <v>3.9655913106273012E-5</v>
      </c>
      <c r="AA12">
        <f t="shared" si="0"/>
        <v>8.8921057783183433E-2</v>
      </c>
      <c r="AB12">
        <f t="shared" si="2"/>
        <v>15.626284669298638</v>
      </c>
      <c r="AC12">
        <f t="shared" si="1"/>
        <v>11.245930097213913</v>
      </c>
      <c r="AD12">
        <f t="shared" si="3"/>
        <v>-13.514474424211748</v>
      </c>
    </row>
    <row r="13" spans="1:30" x14ac:dyDescent="0.25">
      <c r="A13" s="3" t="s">
        <v>324</v>
      </c>
      <c r="B13">
        <f>'2. 25 main suppliers'!B81*'2. 25 main suppliers'!B81</f>
        <v>3.7450774095499233E-2</v>
      </c>
      <c r="C13">
        <f>'2. 25 main suppliers'!C81*'2. 25 main suppliers'!C81</f>
        <v>1.718561840788495E-3</v>
      </c>
      <c r="D13">
        <f>'2. 25 main suppliers'!D81*'2. 25 main suppliers'!D81</f>
        <v>4.5632866079178894E-3</v>
      </c>
      <c r="E13">
        <f>'2. 25 main suppliers'!E81*'2. 25 main suppliers'!E81</f>
        <v>8.2661735870504221E-3</v>
      </c>
      <c r="F13">
        <f>'2. 25 main suppliers'!F81*'2. 25 main suppliers'!F81</f>
        <v>1.2524056705559974E-2</v>
      </c>
      <c r="G13">
        <f>'2. 25 main suppliers'!G81*'2. 25 main suppliers'!G81</f>
        <v>7.9014879025368287E-3</v>
      </c>
      <c r="H13">
        <f>'2. 25 main suppliers'!H81*'2. 25 main suppliers'!H81</f>
        <v>5.38724558496885E-3</v>
      </c>
      <c r="I13">
        <f>'2. 25 main suppliers'!I81*'2. 25 main suppliers'!I81</f>
        <v>3.0860941677020503E-3</v>
      </c>
      <c r="J13">
        <f>'2. 25 main suppliers'!J81*'2. 25 main suppliers'!J81</f>
        <v>1.5313557513251593E-3</v>
      </c>
      <c r="K13">
        <f>'2. 25 main suppliers'!K81*'2. 25 main suppliers'!K81</f>
        <v>4.4294075488288392E-4</v>
      </c>
      <c r="L13">
        <f>'2. 25 main suppliers'!L81*'2. 25 main suppliers'!L81</f>
        <v>1.8550928938797992E-3</v>
      </c>
      <c r="M13">
        <f>'2. 25 main suppliers'!M81*'2. 25 main suppliers'!M81</f>
        <v>1.766589305506681E-4</v>
      </c>
      <c r="N13">
        <f>'2. 25 main suppliers'!N81*'2. 25 main suppliers'!N81</f>
        <v>6.3356904003809874E-5</v>
      </c>
      <c r="O13">
        <f>'2. 25 main suppliers'!O81*'2. 25 main suppliers'!O81</f>
        <v>9.5834765638667826E-5</v>
      </c>
      <c r="P13">
        <f>'2. 25 main suppliers'!P81*'2. 25 main suppliers'!P81</f>
        <v>2.1570732329165344E-4</v>
      </c>
      <c r="Q13">
        <f>'2. 25 main suppliers'!Q81*'2. 25 main suppliers'!Q81</f>
        <v>1.4605352994409956E-5</v>
      </c>
      <c r="R13">
        <f>'2. 25 main suppliers'!R81*'2. 25 main suppliers'!R81</f>
        <v>1.8758522439343427E-4</v>
      </c>
      <c r="S13">
        <f>'2. 25 main suppliers'!S81*'2. 25 main suppliers'!S81</f>
        <v>1.101867862883463E-4</v>
      </c>
      <c r="T13">
        <f>'2. 25 main suppliers'!T81*'2. 25 main suppliers'!T81</f>
        <v>4.5279423680251518E-5</v>
      </c>
      <c r="U13">
        <f>'2. 25 main suppliers'!U81*'2. 25 main suppliers'!U81</f>
        <v>4.9050005098715551E-5</v>
      </c>
      <c r="V13">
        <f>'2. 25 main suppliers'!V81*'2. 25 main suppliers'!V81</f>
        <v>3.6629647325102258E-5</v>
      </c>
      <c r="W13">
        <f>'2. 25 main suppliers'!W81*'2. 25 main suppliers'!W81</f>
        <v>7.8600379779740114E-7</v>
      </c>
      <c r="X13">
        <f>'2. 25 main suppliers'!X81*'2. 25 main suppliers'!X81</f>
        <v>3.0151054534804033E-4</v>
      </c>
      <c r="Y13">
        <f>'2. 25 main suppliers'!Y81*'2. 25 main suppliers'!Y81</f>
        <v>5.1488110686124945E-7</v>
      </c>
      <c r="Z13">
        <f>'2. 25 main suppliers'!Z81*'2. 25 main suppliers'!Z81</f>
        <v>3.5839627959600545E-5</v>
      </c>
      <c r="AA13">
        <f t="shared" si="0"/>
        <v>8.6060615313588953E-2</v>
      </c>
      <c r="AB13">
        <f t="shared" si="2"/>
        <v>-3.2168336060161442</v>
      </c>
      <c r="AC13">
        <f t="shared" si="1"/>
        <v>11.619717060541399</v>
      </c>
      <c r="AD13">
        <f t="shared" si="3"/>
        <v>3.3237532164644064</v>
      </c>
    </row>
    <row r="14" spans="1:30" x14ac:dyDescent="0.25">
      <c r="A14" s="3" t="s">
        <v>323</v>
      </c>
      <c r="B14">
        <f>'2. 25 main suppliers'!B82*'2. 25 main suppliers'!B82</f>
        <v>4.0400331205788183E-2</v>
      </c>
      <c r="C14">
        <f>'2. 25 main suppliers'!C82*'2. 25 main suppliers'!C82</f>
        <v>1.2139798290140599E-3</v>
      </c>
      <c r="D14">
        <f>'2. 25 main suppliers'!D82*'2. 25 main suppliers'!D82</f>
        <v>5.9696612398015591E-3</v>
      </c>
      <c r="E14">
        <f>'2. 25 main suppliers'!E82*'2. 25 main suppliers'!E82</f>
        <v>8.9786219447128435E-3</v>
      </c>
      <c r="F14">
        <f>'2. 25 main suppliers'!F82*'2. 25 main suppliers'!F82</f>
        <v>1.3620626359478503E-2</v>
      </c>
      <c r="G14">
        <f>'2. 25 main suppliers'!G82*'2. 25 main suppliers'!G82</f>
        <v>9.2547402578651052E-3</v>
      </c>
      <c r="H14">
        <f>'2. 25 main suppliers'!H82*'2. 25 main suppliers'!H82</f>
        <v>5.7749830147587134E-3</v>
      </c>
      <c r="I14">
        <f>'2. 25 main suppliers'!I82*'2. 25 main suppliers'!I82</f>
        <v>3.100425989213828E-3</v>
      </c>
      <c r="J14">
        <f>'2. 25 main suppliers'!J82*'2. 25 main suppliers'!J82</f>
        <v>1.1128440489983531E-3</v>
      </c>
      <c r="K14">
        <f>'2. 25 main suppliers'!K82*'2. 25 main suppliers'!K82</f>
        <v>5.4657618122877017E-4</v>
      </c>
      <c r="L14">
        <f>'2. 25 main suppliers'!L82*'2. 25 main suppliers'!L82</f>
        <v>2.0168935864453151E-3</v>
      </c>
      <c r="M14">
        <f>'2. 25 main suppliers'!M82*'2. 25 main suppliers'!M82</f>
        <v>1.7349556727243599E-4</v>
      </c>
      <c r="N14">
        <f>'2. 25 main suppliers'!N82*'2. 25 main suppliers'!N82</f>
        <v>7.1808290258419311E-5</v>
      </c>
      <c r="O14">
        <f>'2. 25 main suppliers'!O82*'2. 25 main suppliers'!O82</f>
        <v>1.0327384471179384E-4</v>
      </c>
      <c r="P14">
        <f>'2. 25 main suppliers'!P82*'2. 25 main suppliers'!P82</f>
        <v>2.3872702438182804E-4</v>
      </c>
      <c r="Q14">
        <f>'2. 25 main suppliers'!Q82*'2. 25 main suppliers'!Q82</f>
        <v>1.1545292384094701E-5</v>
      </c>
      <c r="R14">
        <f>'2. 25 main suppliers'!R82*'2. 25 main suppliers'!R82</f>
        <v>1.7302232816971175E-4</v>
      </c>
      <c r="S14">
        <f>'2. 25 main suppliers'!S82*'2. 25 main suppliers'!S82</f>
        <v>9.209090018875956E-5</v>
      </c>
      <c r="T14">
        <f>'2. 25 main suppliers'!T82*'2. 25 main suppliers'!T82</f>
        <v>2.5559382367881268E-5</v>
      </c>
      <c r="U14">
        <f>'2. 25 main suppliers'!U82*'2. 25 main suppliers'!U82</f>
        <v>3.1747424812886053E-5</v>
      </c>
      <c r="V14">
        <f>'2. 25 main suppliers'!V82*'2. 25 main suppliers'!V82</f>
        <v>2.4040997466498064E-5</v>
      </c>
      <c r="W14">
        <f>'2. 25 main suppliers'!W82*'2. 25 main suppliers'!W82</f>
        <v>7.8093391180548815E-6</v>
      </c>
      <c r="X14">
        <f>'2. 25 main suppliers'!X82*'2. 25 main suppliers'!X82</f>
        <v>1.4246460984737201E-4</v>
      </c>
      <c r="Y14">
        <f>'2. 25 main suppliers'!Y82*'2. 25 main suppliers'!Y82</f>
        <v>3.8844290939238941E-7</v>
      </c>
      <c r="Z14">
        <f>'2. 25 main suppliers'!Z82*'2. 25 main suppliers'!Z82</f>
        <v>5.7184151489264495E-6</v>
      </c>
      <c r="AA14">
        <f t="shared" si="0"/>
        <v>9.3091375516343292E-2</v>
      </c>
      <c r="AB14">
        <f t="shared" si="2"/>
        <v>8.1695444276520099</v>
      </c>
      <c r="AC14">
        <f t="shared" si="1"/>
        <v>10.742133677296863</v>
      </c>
      <c r="AD14">
        <f t="shared" si="3"/>
        <v>-7.5525365951005936</v>
      </c>
    </row>
    <row r="15" spans="1:30" x14ac:dyDescent="0.25">
      <c r="A15" s="3" t="s">
        <v>322</v>
      </c>
      <c r="B15">
        <f>'2. 25 main suppliers'!B83*'2. 25 main suppliers'!B83</f>
        <v>4.27432724090877E-2</v>
      </c>
      <c r="C15">
        <f>'2. 25 main suppliers'!C83*'2. 25 main suppliers'!C83</f>
        <v>1.4653642736198603E-3</v>
      </c>
      <c r="D15">
        <f>'2. 25 main suppliers'!D83*'2. 25 main suppliers'!D83</f>
        <v>5.0521879414813821E-3</v>
      </c>
      <c r="E15">
        <f>'2. 25 main suppliers'!E83*'2. 25 main suppliers'!E83</f>
        <v>7.2238057331068485E-3</v>
      </c>
      <c r="F15">
        <f>'2. 25 main suppliers'!F83*'2. 25 main suppliers'!F83</f>
        <v>1.0584171848643147E-2</v>
      </c>
      <c r="G15">
        <f>'2. 25 main suppliers'!G83*'2. 25 main suppliers'!G83</f>
        <v>1.6262449635015035E-2</v>
      </c>
      <c r="H15">
        <f>'2. 25 main suppliers'!H83*'2. 25 main suppliers'!H83</f>
        <v>4.5205797325502343E-3</v>
      </c>
      <c r="I15">
        <f>'2. 25 main suppliers'!I83*'2. 25 main suppliers'!I83</f>
        <v>2.9164839743175794E-3</v>
      </c>
      <c r="J15">
        <f>'2. 25 main suppliers'!J83*'2. 25 main suppliers'!J83</f>
        <v>1.3424228475362751E-3</v>
      </c>
      <c r="K15">
        <f>'2. 25 main suppliers'!K83*'2. 25 main suppliers'!K83</f>
        <v>5.572769715968325E-4</v>
      </c>
      <c r="L15">
        <f>'2. 25 main suppliers'!L83*'2. 25 main suppliers'!L83</f>
        <v>1.8118149733273321E-3</v>
      </c>
      <c r="M15">
        <f>'2. 25 main suppliers'!M83*'2. 25 main suppliers'!M83</f>
        <v>1.5082982199385038E-4</v>
      </c>
      <c r="N15">
        <f>'2. 25 main suppliers'!N83*'2. 25 main suppliers'!N83</f>
        <v>8.9724180125693099E-5</v>
      </c>
      <c r="O15">
        <f>'2. 25 main suppliers'!O83*'2. 25 main suppliers'!O83</f>
        <v>2.099808219444897E-4</v>
      </c>
      <c r="P15">
        <f>'2. 25 main suppliers'!P83*'2. 25 main suppliers'!P83</f>
        <v>3.4983588989357045E-4</v>
      </c>
      <c r="Q15">
        <f>'2. 25 main suppliers'!Q83*'2. 25 main suppliers'!Q83</f>
        <v>1.2289988069146653E-5</v>
      </c>
      <c r="R15">
        <f>'2. 25 main suppliers'!R83*'2. 25 main suppliers'!R83</f>
        <v>1.2223333736238135E-4</v>
      </c>
      <c r="S15">
        <f>'2. 25 main suppliers'!S83*'2. 25 main suppliers'!S83</f>
        <v>7.8788677611759514E-5</v>
      </c>
      <c r="T15">
        <f>'2. 25 main suppliers'!T83*'2. 25 main suppliers'!T83</f>
        <v>2.4238891604762268E-5</v>
      </c>
      <c r="U15">
        <f>'2. 25 main suppliers'!U83*'2. 25 main suppliers'!U83</f>
        <v>2.9084847119081965E-5</v>
      </c>
      <c r="V15">
        <f>'2. 25 main suppliers'!V83*'2. 25 main suppliers'!V83</f>
        <v>1.0330110962661933E-4</v>
      </c>
      <c r="W15">
        <f>'2. 25 main suppliers'!W83*'2. 25 main suppliers'!W83</f>
        <v>2.8624516864398512E-5</v>
      </c>
      <c r="X15">
        <f>'2. 25 main suppliers'!X83*'2. 25 main suppliers'!X83</f>
        <v>2.4226213602004324E-5</v>
      </c>
      <c r="Y15">
        <f>'2. 25 main suppliers'!Y83*'2. 25 main suppliers'!Y83</f>
        <v>2.9157978910470994E-7</v>
      </c>
      <c r="Z15">
        <f>'2. 25 main suppliers'!Z83*'2. 25 main suppliers'!Z83</f>
        <v>7.8670310292983081E-6</v>
      </c>
      <c r="AA15">
        <f t="shared" si="0"/>
        <v>9.5711147246918385E-2</v>
      </c>
      <c r="AB15">
        <f t="shared" si="2"/>
        <v>2.8141938133840996</v>
      </c>
      <c r="AC15">
        <f t="shared" si="1"/>
        <v>10.448103786909702</v>
      </c>
      <c r="AD15">
        <f t="shared" si="3"/>
        <v>-2.7371646939060503</v>
      </c>
    </row>
    <row r="16" spans="1:30" x14ac:dyDescent="0.25">
      <c r="A16" s="3" t="s">
        <v>321</v>
      </c>
      <c r="B16">
        <f>'2. 25 main suppliers'!B84*'2. 25 main suppliers'!B84</f>
        <v>5.4599725661141151E-2</v>
      </c>
      <c r="C16">
        <f>'2. 25 main suppliers'!C84*'2. 25 main suppliers'!C84</f>
        <v>2.1725516832601503E-3</v>
      </c>
      <c r="D16">
        <f>'2. 25 main suppliers'!D84*'2. 25 main suppliers'!D84</f>
        <v>6.5208495089456508E-3</v>
      </c>
      <c r="E16">
        <f>'2. 25 main suppliers'!E84*'2. 25 main suppliers'!E84</f>
        <v>6.8874728827268182E-3</v>
      </c>
      <c r="F16">
        <f>'2. 25 main suppliers'!F84*'2. 25 main suppliers'!F84</f>
        <v>8.9147034952031766E-3</v>
      </c>
      <c r="G16">
        <f>'2. 25 main suppliers'!G84*'2. 25 main suppliers'!G84</f>
        <v>6.614442517924932E-3</v>
      </c>
      <c r="H16">
        <f>'2. 25 main suppliers'!H84*'2. 25 main suppliers'!H84</f>
        <v>5.2070538331888266E-3</v>
      </c>
      <c r="I16">
        <f>'2. 25 main suppliers'!I84*'2. 25 main suppliers'!I84</f>
        <v>2.150378156136563E-3</v>
      </c>
      <c r="J16">
        <f>'2. 25 main suppliers'!J84*'2. 25 main suppliers'!J84</f>
        <v>2.2740155879269362E-3</v>
      </c>
      <c r="K16">
        <f>'2. 25 main suppliers'!K84*'2. 25 main suppliers'!K84</f>
        <v>5.9828484725102968E-4</v>
      </c>
      <c r="L16">
        <f>'2. 25 main suppliers'!L84*'2. 25 main suppliers'!L84</f>
        <v>1.4287137643199856E-3</v>
      </c>
      <c r="M16">
        <f>'2. 25 main suppliers'!M84*'2. 25 main suppliers'!M84</f>
        <v>1.8852611958951719E-4</v>
      </c>
      <c r="N16">
        <f>'2. 25 main suppliers'!N84*'2. 25 main suppliers'!N84</f>
        <v>9.8996204459497495E-5</v>
      </c>
      <c r="O16">
        <f>'2. 25 main suppliers'!O84*'2. 25 main suppliers'!O84</f>
        <v>3.9698507835461412E-4</v>
      </c>
      <c r="P16">
        <f>'2. 25 main suppliers'!P84*'2. 25 main suppliers'!P84</f>
        <v>1.3310185028892098E-4</v>
      </c>
      <c r="Q16">
        <f>'2. 25 main suppliers'!Q84*'2. 25 main suppliers'!Q84</f>
        <v>1.1497137100281103E-5</v>
      </c>
      <c r="R16">
        <f>'2. 25 main suppliers'!R84*'2. 25 main suppliers'!R84</f>
        <v>1.2620830716104304E-4</v>
      </c>
      <c r="S16">
        <f>'2. 25 main suppliers'!S84*'2. 25 main suppliers'!S84</f>
        <v>7.5211530438521674E-5</v>
      </c>
      <c r="T16">
        <f>'2. 25 main suppliers'!T84*'2. 25 main suppliers'!T84</f>
        <v>1.8082611811295139E-5</v>
      </c>
      <c r="U16">
        <f>'2. 25 main suppliers'!U84*'2. 25 main suppliers'!U84</f>
        <v>3.9515680898267785E-5</v>
      </c>
      <c r="V16">
        <f>'2. 25 main suppliers'!V84*'2. 25 main suppliers'!V84</f>
        <v>1.6865792190245979E-4</v>
      </c>
      <c r="W16">
        <f>'2. 25 main suppliers'!W84*'2. 25 main suppliers'!W84</f>
        <v>4.5757895916774493E-5</v>
      </c>
      <c r="X16">
        <f>'2. 25 main suppliers'!X84*'2. 25 main suppliers'!X84</f>
        <v>3.7628524205798959E-6</v>
      </c>
      <c r="Y16">
        <f>'2. 25 main suppliers'!Y84*'2. 25 main suppliers'!Y84</f>
        <v>9.5107736040924651E-8</v>
      </c>
      <c r="Z16">
        <f>'2. 25 main suppliers'!Z84*'2. 25 main suppliers'!Z84</f>
        <v>8.8839241758449483E-6</v>
      </c>
      <c r="AA16">
        <f t="shared" si="0"/>
        <v>9.8683474160278881E-2</v>
      </c>
      <c r="AB16">
        <f t="shared" si="2"/>
        <v>3.1055180079415416</v>
      </c>
      <c r="AC16">
        <f t="shared" si="1"/>
        <v>10.13340894723496</v>
      </c>
      <c r="AD16">
        <f t="shared" si="3"/>
        <v>-3.011980413795456</v>
      </c>
    </row>
    <row r="17" spans="1:64" x14ac:dyDescent="0.25">
      <c r="A17" s="3" t="s">
        <v>320</v>
      </c>
      <c r="B17">
        <f>'2. 25 main suppliers'!B85*'2. 25 main suppliers'!B85</f>
        <v>5.658728937605325E-2</v>
      </c>
      <c r="C17">
        <f>'2. 25 main suppliers'!C85*'2. 25 main suppliers'!C85</f>
        <v>2.5473327746025889E-3</v>
      </c>
      <c r="D17">
        <f>'2. 25 main suppliers'!D85*'2. 25 main suppliers'!D85</f>
        <v>7.6227811530855541E-3</v>
      </c>
      <c r="E17">
        <f>'2. 25 main suppliers'!E85*'2. 25 main suppliers'!E85</f>
        <v>7.3424689291390526E-3</v>
      </c>
      <c r="F17">
        <f>'2. 25 main suppliers'!F85*'2. 25 main suppliers'!F85</f>
        <v>7.4712472409879027E-3</v>
      </c>
      <c r="G17">
        <f>'2. 25 main suppliers'!G85*'2. 25 main suppliers'!G85</f>
        <v>6.4597248686792553E-3</v>
      </c>
      <c r="H17">
        <f>'2. 25 main suppliers'!H85*'2. 25 main suppliers'!H85</f>
        <v>4.7286872773730625E-3</v>
      </c>
      <c r="I17">
        <f>'2. 25 main suppliers'!I85*'2. 25 main suppliers'!I85</f>
        <v>2.0859685356233171E-3</v>
      </c>
      <c r="J17">
        <f>'2. 25 main suppliers'!J85*'2. 25 main suppliers'!J85</f>
        <v>2.158989626090884E-3</v>
      </c>
      <c r="K17">
        <f>'2. 25 main suppliers'!K85*'2. 25 main suppliers'!K85</f>
        <v>5.4005578366355972E-4</v>
      </c>
      <c r="L17">
        <f>'2. 25 main suppliers'!L85*'2. 25 main suppliers'!L85</f>
        <v>1.0204920457389315E-3</v>
      </c>
      <c r="M17">
        <f>'2. 25 main suppliers'!M85*'2. 25 main suppliers'!M85</f>
        <v>1.8250390840860055E-4</v>
      </c>
      <c r="N17">
        <f>'2. 25 main suppliers'!N85*'2. 25 main suppliers'!N85</f>
        <v>5.5682739994302942E-5</v>
      </c>
      <c r="O17">
        <f>'2. 25 main suppliers'!O85*'2. 25 main suppliers'!O85</f>
        <v>4.8954230080084185E-4</v>
      </c>
      <c r="P17">
        <f>'2. 25 main suppliers'!P85*'2. 25 main suppliers'!P85</f>
        <v>1.2612492320700894E-4</v>
      </c>
      <c r="Q17">
        <f>'2. 25 main suppliers'!Q85*'2. 25 main suppliers'!Q85</f>
        <v>1.1638407207995797E-5</v>
      </c>
      <c r="R17">
        <f>'2. 25 main suppliers'!R85*'2. 25 main suppliers'!R85</f>
        <v>1.5067508247578276E-4</v>
      </c>
      <c r="S17">
        <f>'2. 25 main suppliers'!S85*'2. 25 main suppliers'!S85</f>
        <v>1.0348305065338848E-4</v>
      </c>
      <c r="T17">
        <f>'2. 25 main suppliers'!T85*'2. 25 main suppliers'!T85</f>
        <v>2.5576138507755809E-5</v>
      </c>
      <c r="U17">
        <f>'2. 25 main suppliers'!U85*'2. 25 main suppliers'!U85</f>
        <v>4.3225807965649579E-5</v>
      </c>
      <c r="V17">
        <f>'2. 25 main suppliers'!V85*'2. 25 main suppliers'!V85</f>
        <v>1.9610408450290847E-4</v>
      </c>
      <c r="W17">
        <f>'2. 25 main suppliers'!W85*'2. 25 main suppliers'!W85</f>
        <v>3.3273968050221538E-5</v>
      </c>
      <c r="X17">
        <f>'2. 25 main suppliers'!X85*'2. 25 main suppliers'!X85</f>
        <v>2.0609196661560557E-6</v>
      </c>
      <c r="Y17">
        <f>'2. 25 main suppliers'!Y85*'2. 25 main suppliers'!Y85</f>
        <v>2.4510970725437934E-7</v>
      </c>
      <c r="Z17">
        <f>'2. 25 main suppliers'!Z85*'2. 25 main suppliers'!Z85</f>
        <v>1.0961111079353637E-5</v>
      </c>
      <c r="AA17">
        <f t="shared" si="0"/>
        <v>9.9996135163264582E-2</v>
      </c>
      <c r="AB17">
        <f t="shared" si="2"/>
        <v>1.3301730752341727</v>
      </c>
      <c r="AC17">
        <f t="shared" si="1"/>
        <v>10.000386498611082</v>
      </c>
      <c r="AD17">
        <f t="shared" si="3"/>
        <v>-1.3127117371511492</v>
      </c>
    </row>
    <row r="18" spans="1:64" x14ac:dyDescent="0.25">
      <c r="A18" s="3" t="s">
        <v>319</v>
      </c>
      <c r="B18">
        <f>'2. 25 main suppliers'!B86*'2. 25 main suppliers'!B86</f>
        <v>5.264303828467528E-2</v>
      </c>
      <c r="C18">
        <f>'2. 25 main suppliers'!C86*'2. 25 main suppliers'!C86</f>
        <v>4.6409765166150621E-3</v>
      </c>
      <c r="D18">
        <f>'2. 25 main suppliers'!D86*'2. 25 main suppliers'!D86</f>
        <v>8.9963240736683561E-3</v>
      </c>
      <c r="E18">
        <f>'2. 25 main suppliers'!E86*'2. 25 main suppliers'!E86</f>
        <v>6.7198856329374517E-3</v>
      </c>
      <c r="F18">
        <f>'2. 25 main suppliers'!F86*'2. 25 main suppliers'!F86</f>
        <v>6.9642230399625049E-3</v>
      </c>
      <c r="G18">
        <f>'2. 25 main suppliers'!G86*'2. 25 main suppliers'!G86</f>
        <v>5.6588082273449523E-3</v>
      </c>
      <c r="H18">
        <f>'2. 25 main suppliers'!H86*'2. 25 main suppliers'!H86</f>
        <v>4.4947264936411697E-3</v>
      </c>
      <c r="I18">
        <f>'2. 25 main suppliers'!I86*'2. 25 main suppliers'!I86</f>
        <v>1.7818152767779278E-3</v>
      </c>
      <c r="J18">
        <f>'2. 25 main suppliers'!J86*'2. 25 main suppliers'!J86</f>
        <v>1.9952944281860564E-3</v>
      </c>
      <c r="K18">
        <f>'2. 25 main suppliers'!K86*'2. 25 main suppliers'!K86</f>
        <v>7.8840927300429756E-4</v>
      </c>
      <c r="L18">
        <f>'2. 25 main suppliers'!L86*'2. 25 main suppliers'!L86</f>
        <v>8.5615670977832884E-4</v>
      </c>
      <c r="M18">
        <f>'2. 25 main suppliers'!M86*'2. 25 main suppliers'!M86</f>
        <v>2.2935547698761007E-4</v>
      </c>
      <c r="N18">
        <f>'2. 25 main suppliers'!N86*'2. 25 main suppliers'!N86</f>
        <v>1.0044721139812976E-4</v>
      </c>
      <c r="O18">
        <f>'2. 25 main suppliers'!O86*'2. 25 main suppliers'!O86</f>
        <v>5.7443499124055684E-4</v>
      </c>
      <c r="P18">
        <f>'2. 25 main suppliers'!P86*'2. 25 main suppliers'!P86</f>
        <v>1.5053021736778245E-4</v>
      </c>
      <c r="Q18">
        <f>'2. 25 main suppliers'!Q86*'2. 25 main suppliers'!Q86</f>
        <v>7.3789067869308702E-6</v>
      </c>
      <c r="R18">
        <f>'2. 25 main suppliers'!R86*'2. 25 main suppliers'!R86</f>
        <v>1.2760599575999002E-4</v>
      </c>
      <c r="S18">
        <f>'2. 25 main suppliers'!S86*'2. 25 main suppliers'!S86</f>
        <v>8.278927664485085E-5</v>
      </c>
      <c r="T18">
        <f>'2. 25 main suppliers'!T86*'2. 25 main suppliers'!T86</f>
        <v>2.1414924387195362E-5</v>
      </c>
      <c r="U18">
        <f>'2. 25 main suppliers'!U86*'2. 25 main suppliers'!U86</f>
        <v>8.4530028674520297E-5</v>
      </c>
      <c r="V18">
        <f>'2. 25 main suppliers'!V86*'2. 25 main suppliers'!V86</f>
        <v>1.2834474681216757E-4</v>
      </c>
      <c r="W18">
        <f>'2. 25 main suppliers'!W86*'2. 25 main suppliers'!W86</f>
        <v>4.6461174494795289E-5</v>
      </c>
      <c r="X18">
        <f>'2. 25 main suppliers'!X86*'2. 25 main suppliers'!X86</f>
        <v>2.1689363377261157E-6</v>
      </c>
      <c r="Y18">
        <f>'2. 25 main suppliers'!Y86*'2. 25 main suppliers'!Y86</f>
        <v>3.3740285223390726E-7</v>
      </c>
      <c r="Z18">
        <f>'2. 25 main suppliers'!Z86*'2. 25 main suppliers'!Z86</f>
        <v>1.2620361830428732E-5</v>
      </c>
      <c r="AA18">
        <f t="shared" si="0"/>
        <v>9.710807760816631E-2</v>
      </c>
      <c r="AB18">
        <f t="shared" si="2"/>
        <v>-2.8881691781216494</v>
      </c>
      <c r="AC18">
        <f t="shared" si="1"/>
        <v>10.297804514625723</v>
      </c>
      <c r="AD18">
        <f t="shared" si="3"/>
        <v>2.9740652129390002</v>
      </c>
    </row>
    <row r="19" spans="1:64" x14ac:dyDescent="0.25">
      <c r="A19" s="3" t="s">
        <v>318</v>
      </c>
      <c r="B19">
        <f>'2. 25 main suppliers'!B87*'2. 25 main suppliers'!B87</f>
        <v>4.8523150323400335E-2</v>
      </c>
      <c r="C19">
        <f>'2. 25 main suppliers'!C87*'2. 25 main suppliers'!C87</f>
        <v>6.7035665133527711E-3</v>
      </c>
      <c r="D19">
        <f>'2. 25 main suppliers'!D87*'2. 25 main suppliers'!D87</f>
        <v>1.0503449566153879E-2</v>
      </c>
      <c r="E19">
        <f>'2. 25 main suppliers'!E87*'2. 25 main suppliers'!E87</f>
        <v>7.5510311390950772E-3</v>
      </c>
      <c r="F19">
        <f>'2. 25 main suppliers'!F87*'2. 25 main suppliers'!F87</f>
        <v>7.5948036999594296E-3</v>
      </c>
      <c r="G19">
        <f>'2. 25 main suppliers'!G87*'2. 25 main suppliers'!G87</f>
        <v>4.3359390794110737E-3</v>
      </c>
      <c r="H19">
        <f>'2. 25 main suppliers'!H87*'2. 25 main suppliers'!H87</f>
        <v>5.399024514837529E-3</v>
      </c>
      <c r="I19">
        <f>'2. 25 main suppliers'!I87*'2. 25 main suppliers'!I87</f>
        <v>1.3591968972659326E-3</v>
      </c>
      <c r="J19">
        <f>'2. 25 main suppliers'!J87*'2. 25 main suppliers'!J87</f>
        <v>1.6688125350546401E-3</v>
      </c>
      <c r="K19">
        <f>'2. 25 main suppliers'!K87*'2. 25 main suppliers'!K87</f>
        <v>8.0015702189596488E-4</v>
      </c>
      <c r="L19">
        <f>'2. 25 main suppliers'!L87*'2. 25 main suppliers'!L87</f>
        <v>6.6253029261379706E-4</v>
      </c>
      <c r="M19">
        <f>'2. 25 main suppliers'!M87*'2. 25 main suppliers'!M87</f>
        <v>2.7873661287536799E-4</v>
      </c>
      <c r="N19">
        <f>'2. 25 main suppliers'!N87*'2. 25 main suppliers'!N87</f>
        <v>1.705580507316002E-4</v>
      </c>
      <c r="O19">
        <f>'2. 25 main suppliers'!O87*'2. 25 main suppliers'!O87</f>
        <v>6.6092378245215624E-4</v>
      </c>
      <c r="P19">
        <f>'2. 25 main suppliers'!P87*'2. 25 main suppliers'!P87</f>
        <v>1.4842670291748909E-4</v>
      </c>
      <c r="Q19">
        <f>'2. 25 main suppliers'!Q87*'2. 25 main suppliers'!Q87</f>
        <v>4.6992407280487961E-6</v>
      </c>
      <c r="R19">
        <f>'2. 25 main suppliers'!R87*'2. 25 main suppliers'!R87</f>
        <v>5.9622319632326892E-5</v>
      </c>
      <c r="S19">
        <f>'2. 25 main suppliers'!S87*'2. 25 main suppliers'!S87</f>
        <v>6.3270233662769996E-5</v>
      </c>
      <c r="T19">
        <f>'2. 25 main suppliers'!T87*'2. 25 main suppliers'!T87</f>
        <v>2.1106570515765778E-5</v>
      </c>
      <c r="U19">
        <f>'2. 25 main suppliers'!U87*'2. 25 main suppliers'!U87</f>
        <v>7.3368875932290777E-5</v>
      </c>
      <c r="V19">
        <f>'2. 25 main suppliers'!V87*'2. 25 main suppliers'!V87</f>
        <v>5.6633243000715278E-5</v>
      </c>
      <c r="W19">
        <f>'2. 25 main suppliers'!W87*'2. 25 main suppliers'!W87</f>
        <v>3.7435380938785449E-5</v>
      </c>
      <c r="X19">
        <f>'2. 25 main suppliers'!X87*'2. 25 main suppliers'!X87</f>
        <v>2.7348352745709331E-6</v>
      </c>
      <c r="Y19">
        <f>'2. 25 main suppliers'!Y87*'2. 25 main suppliers'!Y87</f>
        <v>6.4449165496751633E-7</v>
      </c>
      <c r="Z19">
        <f>'2. 25 main suppliers'!Z87*'2. 25 main suppliers'!Z87</f>
        <v>2.2214510025404513E-5</v>
      </c>
      <c r="AA19">
        <f t="shared" si="0"/>
        <v>9.6702036433382724E-2</v>
      </c>
      <c r="AB19">
        <f t="shared" si="2"/>
        <v>-0.41813326428103459</v>
      </c>
      <c r="AC19">
        <f t="shared" si="1"/>
        <v>10.341043858873563</v>
      </c>
      <c r="AD19">
        <f t="shared" si="3"/>
        <v>0.41988895969455348</v>
      </c>
    </row>
    <row r="20" spans="1:64" x14ac:dyDescent="0.25">
      <c r="A20" s="3" t="s">
        <v>317</v>
      </c>
      <c r="B20">
        <f>'2. 25 main suppliers'!B88*'2. 25 main suppliers'!B88</f>
        <v>4.3844780856920909E-2</v>
      </c>
      <c r="C20">
        <f>'2. 25 main suppliers'!C88*'2. 25 main suppliers'!C88</f>
        <v>8.6379921039261495E-3</v>
      </c>
      <c r="D20">
        <f>'2. 25 main suppliers'!D88*'2. 25 main suppliers'!D88</f>
        <v>1.1136800687223017E-2</v>
      </c>
      <c r="E20">
        <f>'2. 25 main suppliers'!E88*'2. 25 main suppliers'!E88</f>
        <v>7.6874652527059448E-3</v>
      </c>
      <c r="F20">
        <f>'2. 25 main suppliers'!F88*'2. 25 main suppliers'!F88</f>
        <v>5.8978179497141715E-3</v>
      </c>
      <c r="G20">
        <f>'2. 25 main suppliers'!G88*'2. 25 main suppliers'!G88</f>
        <v>4.1038457023780802E-3</v>
      </c>
      <c r="H20">
        <f>'2. 25 main suppliers'!H88*'2. 25 main suppliers'!H88</f>
        <v>5.9816393473041008E-3</v>
      </c>
      <c r="I20">
        <f>'2. 25 main suppliers'!I88*'2. 25 main suppliers'!I88</f>
        <v>1.410648551015202E-3</v>
      </c>
      <c r="J20">
        <f>'2. 25 main suppliers'!J88*'2. 25 main suppliers'!J88</f>
        <v>1.5696019477764653E-3</v>
      </c>
      <c r="K20">
        <f>'2. 25 main suppliers'!K88*'2. 25 main suppliers'!K88</f>
        <v>7.2371787168601408E-4</v>
      </c>
      <c r="L20">
        <f>'2. 25 main suppliers'!L88*'2. 25 main suppliers'!L88</f>
        <v>4.9991294571362485E-4</v>
      </c>
      <c r="M20">
        <f>'2. 25 main suppliers'!M88*'2. 25 main suppliers'!M88</f>
        <v>3.5233074589564986E-4</v>
      </c>
      <c r="N20">
        <f>'2. 25 main suppliers'!N88*'2. 25 main suppliers'!N88</f>
        <v>2.8985633042908943E-4</v>
      </c>
      <c r="O20">
        <f>'2. 25 main suppliers'!O88*'2. 25 main suppliers'!O88</f>
        <v>8.6989641362306808E-4</v>
      </c>
      <c r="P20">
        <f>'2. 25 main suppliers'!P88*'2. 25 main suppliers'!P88</f>
        <v>1.8209780787835434E-4</v>
      </c>
      <c r="Q20">
        <f>'2. 25 main suppliers'!Q88*'2. 25 main suppliers'!Q88</f>
        <v>6.5618459611096422E-6</v>
      </c>
      <c r="R20">
        <f>'2. 25 main suppliers'!R88*'2. 25 main suppliers'!R88</f>
        <v>6.5849844019034024E-5</v>
      </c>
      <c r="S20">
        <f>'2. 25 main suppliers'!S88*'2. 25 main suppliers'!S88</f>
        <v>5.9044339744934692E-5</v>
      </c>
      <c r="T20">
        <f>'2. 25 main suppliers'!T88*'2. 25 main suppliers'!T88</f>
        <v>2.5837185493491186E-5</v>
      </c>
      <c r="U20">
        <f>'2. 25 main suppliers'!U88*'2. 25 main suppliers'!U88</f>
        <v>4.5240021135794775E-5</v>
      </c>
      <c r="V20">
        <f>'2. 25 main suppliers'!V88*'2. 25 main suppliers'!V88</f>
        <v>4.7450355956784103E-5</v>
      </c>
      <c r="W20">
        <f>'2. 25 main suppliers'!W88*'2. 25 main suppliers'!W88</f>
        <v>2.2142176951477328E-5</v>
      </c>
      <c r="X20">
        <f>'2. 25 main suppliers'!X88*'2. 25 main suppliers'!X88</f>
        <v>1.8664790278369053E-6</v>
      </c>
      <c r="Y20">
        <f>'2. 25 main suppliers'!Y88*'2. 25 main suppliers'!Y88</f>
        <v>4.0465833124880238E-7</v>
      </c>
      <c r="Z20">
        <f>'2. 25 main suppliers'!Z88*'2. 25 main suppliers'!Z88</f>
        <v>5.0166993608240695E-5</v>
      </c>
      <c r="AA20">
        <f t="shared" si="0"/>
        <v>9.3512968414419778E-2</v>
      </c>
      <c r="AB20">
        <f t="shared" si="2"/>
        <v>-3.2978292253026851</v>
      </c>
      <c r="AC20">
        <f t="shared" si="1"/>
        <v>10.693703953106457</v>
      </c>
      <c r="AD20">
        <f t="shared" si="3"/>
        <v>3.4102949281109471</v>
      </c>
    </row>
    <row r="21" spans="1:64" x14ac:dyDescent="0.25">
      <c r="A21" s="3" t="s">
        <v>316</v>
      </c>
      <c r="B21">
        <f>'2. 25 main suppliers'!B89*'2. 25 main suppliers'!B89</f>
        <v>4.4286971468128926E-2</v>
      </c>
      <c r="C21">
        <f>'2. 25 main suppliers'!C89*'2. 25 main suppliers'!C89</f>
        <v>9.2174503766931561E-3</v>
      </c>
      <c r="D21">
        <f>'2. 25 main suppliers'!D89*'2. 25 main suppliers'!D89</f>
        <v>9.7998293666510909E-3</v>
      </c>
      <c r="E21">
        <f>'2. 25 main suppliers'!E89*'2. 25 main suppliers'!E89</f>
        <v>8.1485562055685686E-3</v>
      </c>
      <c r="F21">
        <f>'2. 25 main suppliers'!F89*'2. 25 main suppliers'!F89</f>
        <v>5.3925608534974787E-3</v>
      </c>
      <c r="G21">
        <f>'2. 25 main suppliers'!G89*'2. 25 main suppliers'!G89</f>
        <v>4.0713652658311865E-3</v>
      </c>
      <c r="H21">
        <f>'2. 25 main suppliers'!H89*'2. 25 main suppliers'!H89</f>
        <v>5.3844448683048772E-3</v>
      </c>
      <c r="I21">
        <f>'2. 25 main suppliers'!I89*'2. 25 main suppliers'!I89</f>
        <v>1.4773781566118306E-3</v>
      </c>
      <c r="J21">
        <f>'2. 25 main suppliers'!J89*'2. 25 main suppliers'!J89</f>
        <v>1.5478859989073886E-3</v>
      </c>
      <c r="K21">
        <f>'2. 25 main suppliers'!K89*'2. 25 main suppliers'!K89</f>
        <v>5.512923889262599E-4</v>
      </c>
      <c r="L21">
        <f>'2. 25 main suppliers'!L89*'2. 25 main suppliers'!L89</f>
        <v>2.8961862770540019E-4</v>
      </c>
      <c r="M21">
        <f>'2. 25 main suppliers'!M89*'2. 25 main suppliers'!M89</f>
        <v>8.0440796696811727E-4</v>
      </c>
      <c r="N21">
        <f>'2. 25 main suppliers'!N89*'2. 25 main suppliers'!N89</f>
        <v>3.9341401412630887E-4</v>
      </c>
      <c r="O21">
        <f>'2. 25 main suppliers'!O89*'2. 25 main suppliers'!O89</f>
        <v>1.2190828942999484E-3</v>
      </c>
      <c r="P21">
        <f>'2. 25 main suppliers'!P89*'2. 25 main suppliers'!P89</f>
        <v>2.4908781154625614E-4</v>
      </c>
      <c r="Q21">
        <f>'2. 25 main suppliers'!Q89*'2. 25 main suppliers'!Q89</f>
        <v>8.6369295332657597E-6</v>
      </c>
      <c r="R21">
        <f>'2. 25 main suppliers'!R89*'2. 25 main suppliers'!R89</f>
        <v>8.7765329429310624E-5</v>
      </c>
      <c r="S21">
        <f>'2. 25 main suppliers'!S89*'2. 25 main suppliers'!S89</f>
        <v>6.3116045606001096E-5</v>
      </c>
      <c r="T21">
        <f>'2. 25 main suppliers'!T89*'2. 25 main suppliers'!T89</f>
        <v>1.9010310289481361E-5</v>
      </c>
      <c r="U21">
        <f>'2. 25 main suppliers'!U89*'2. 25 main suppliers'!U89</f>
        <v>2.2771778780949853E-5</v>
      </c>
      <c r="V21">
        <f>'2. 25 main suppliers'!V89*'2. 25 main suppliers'!V89</f>
        <v>2.6515306115589795E-5</v>
      </c>
      <c r="W21">
        <f>'2. 25 main suppliers'!W89*'2. 25 main suppliers'!W89</f>
        <v>2.4647736692711055E-5</v>
      </c>
      <c r="X21">
        <f>'2. 25 main suppliers'!X89*'2. 25 main suppliers'!X89</f>
        <v>1.0300746328360442E-6</v>
      </c>
      <c r="Y21">
        <f>'2. 25 main suppliers'!Y89*'2. 25 main suppliers'!Y89</f>
        <v>4.6343918161140344E-7</v>
      </c>
      <c r="Z21">
        <f>'2. 25 main suppliers'!Z89*'2. 25 main suppliers'!Z89</f>
        <v>5.1358121967255575E-5</v>
      </c>
      <c r="AA21">
        <f t="shared" si="0"/>
        <v>9.3138661335995826E-2</v>
      </c>
      <c r="AB21">
        <f t="shared" si="2"/>
        <v>-0.40027290842179458</v>
      </c>
      <c r="AC21">
        <f t="shared" si="1"/>
        <v>10.736679974307558</v>
      </c>
      <c r="AD21">
        <f t="shared" si="3"/>
        <v>0.40188153131559717</v>
      </c>
    </row>
    <row r="22" spans="1:64" x14ac:dyDescent="0.25">
      <c r="A22" s="3" t="s">
        <v>315</v>
      </c>
      <c r="B22">
        <f>'2. 25 main suppliers'!B90*'2. 25 main suppliers'!B90</f>
        <v>4.4490074032586834E-2</v>
      </c>
      <c r="C22">
        <f>'2. 25 main suppliers'!C90*'2. 25 main suppliers'!C90</f>
        <v>1.2424468798375048E-2</v>
      </c>
      <c r="D22">
        <f>'2. 25 main suppliers'!D90*'2. 25 main suppliers'!D90</f>
        <v>1.077500726861217E-2</v>
      </c>
      <c r="E22">
        <f>'2. 25 main suppliers'!E90*'2. 25 main suppliers'!E90</f>
        <v>6.6070873916997414E-3</v>
      </c>
      <c r="F22">
        <f>'2. 25 main suppliers'!F90*'2. 25 main suppliers'!F90</f>
        <v>5.0826364076851545E-3</v>
      </c>
      <c r="G22">
        <f>'2. 25 main suppliers'!G90*'2. 25 main suppliers'!G90</f>
        <v>4.2274594057242418E-3</v>
      </c>
      <c r="H22">
        <f>'2. 25 main suppliers'!H90*'2. 25 main suppliers'!H90</f>
        <v>4.7107771666865198E-3</v>
      </c>
      <c r="I22">
        <f>'2. 25 main suppliers'!I90*'2. 25 main suppliers'!I90</f>
        <v>1.3964541229480494E-3</v>
      </c>
      <c r="J22">
        <f>'2. 25 main suppliers'!J90*'2. 25 main suppliers'!J90</f>
        <v>1.872626951532235E-3</v>
      </c>
      <c r="K22">
        <f>'2. 25 main suppliers'!K90*'2. 25 main suppliers'!K90</f>
        <v>5.2155333899012461E-4</v>
      </c>
      <c r="L22">
        <f>'2. 25 main suppliers'!L90*'2. 25 main suppliers'!L90</f>
        <v>2.1272708319301434E-4</v>
      </c>
      <c r="M22">
        <f>'2. 25 main suppliers'!M90*'2. 25 main suppliers'!M90</f>
        <v>1.0145077314400478E-3</v>
      </c>
      <c r="N22">
        <f>'2. 25 main suppliers'!N90*'2. 25 main suppliers'!N90</f>
        <v>5.5382591507865367E-4</v>
      </c>
      <c r="O22">
        <f>'2. 25 main suppliers'!O90*'2. 25 main suppliers'!O90</f>
        <v>7.0475479380462092E-4</v>
      </c>
      <c r="P22">
        <f>'2. 25 main suppliers'!P90*'2. 25 main suppliers'!P90</f>
        <v>2.2223646811558951E-4</v>
      </c>
      <c r="Q22">
        <f>'2. 25 main suppliers'!Q90*'2. 25 main suppliers'!Q90</f>
        <v>1.5926743114846689E-5</v>
      </c>
      <c r="R22">
        <f>'2. 25 main suppliers'!R90*'2. 25 main suppliers'!R90</f>
        <v>7.5546044416797671E-5</v>
      </c>
      <c r="S22">
        <f>'2. 25 main suppliers'!S90*'2. 25 main suppliers'!S90</f>
        <v>4.7281849089937673E-5</v>
      </c>
      <c r="T22">
        <f>'2. 25 main suppliers'!T90*'2. 25 main suppliers'!T90</f>
        <v>2.3023529694689003E-5</v>
      </c>
      <c r="U22">
        <f>'2. 25 main suppliers'!U90*'2. 25 main suppliers'!U90</f>
        <v>1.9204420885448632E-5</v>
      </c>
      <c r="V22">
        <f>'2. 25 main suppliers'!V90*'2. 25 main suppliers'!V90</f>
        <v>6.2639026070746398E-6</v>
      </c>
      <c r="W22">
        <f>'2. 25 main suppliers'!W90*'2. 25 main suppliers'!W90</f>
        <v>2.9367785764043491E-5</v>
      </c>
      <c r="X22">
        <f>'2. 25 main suppliers'!X90*'2. 25 main suppliers'!X90</f>
        <v>4.6202749940086342E-7</v>
      </c>
      <c r="Y22">
        <f>'2. 25 main suppliers'!Y90*'2. 25 main suppliers'!Y90</f>
        <v>6.8893654489053654E-7</v>
      </c>
      <c r="Z22">
        <f>'2. 25 main suppliers'!Z90*'2. 25 main suppliers'!Z90</f>
        <v>3.7526921667543866E-5</v>
      </c>
      <c r="AA22">
        <f t="shared" si="0"/>
        <v>9.507148903775671E-2</v>
      </c>
      <c r="AB22">
        <f t="shared" si="2"/>
        <v>2.0752152479282979</v>
      </c>
      <c r="AC22">
        <f t="shared" si="1"/>
        <v>10.518400522819832</v>
      </c>
      <c r="AD22">
        <f t="shared" si="3"/>
        <v>-2.0330255908722261</v>
      </c>
    </row>
    <row r="23" spans="1:64" x14ac:dyDescent="0.25">
      <c r="A23" s="3" t="s">
        <v>314</v>
      </c>
      <c r="B23">
        <f>'2. 25 main suppliers'!B91*'2. 25 main suppliers'!B91</f>
        <v>3.6430995275621728E-2</v>
      </c>
      <c r="C23">
        <f>'2. 25 main suppliers'!C91*'2. 25 main suppliers'!C91</f>
        <v>1.4418110942120772E-2</v>
      </c>
      <c r="D23">
        <f>'2. 25 main suppliers'!D91*'2. 25 main suppliers'!D91</f>
        <v>1.1030762641546373E-2</v>
      </c>
      <c r="E23">
        <f>'2. 25 main suppliers'!E91*'2. 25 main suppliers'!E91</f>
        <v>8.5630537798917494E-3</v>
      </c>
      <c r="F23">
        <f>'2. 25 main suppliers'!F91*'2. 25 main suppliers'!F91</f>
        <v>4.5480966260550244E-3</v>
      </c>
      <c r="G23">
        <f>'2. 25 main suppliers'!G91*'2. 25 main suppliers'!G91</f>
        <v>4.4359370127570411E-3</v>
      </c>
      <c r="H23">
        <f>'2. 25 main suppliers'!H91*'2. 25 main suppliers'!H91</f>
        <v>4.5879074802468167E-3</v>
      </c>
      <c r="I23">
        <f>'2. 25 main suppliers'!I91*'2. 25 main suppliers'!I91</f>
        <v>1.3476840230863974E-3</v>
      </c>
      <c r="J23">
        <f>'2. 25 main suppliers'!J91*'2. 25 main suppliers'!J91</f>
        <v>1.9360580946421672E-3</v>
      </c>
      <c r="K23">
        <f>'2. 25 main suppliers'!K91*'2. 25 main suppliers'!K91</f>
        <v>7.5853788423016467E-4</v>
      </c>
      <c r="L23">
        <f>'2. 25 main suppliers'!L91*'2. 25 main suppliers'!L91</f>
        <v>2.1931055341081247E-4</v>
      </c>
      <c r="M23">
        <f>'2. 25 main suppliers'!M91*'2. 25 main suppliers'!M91</f>
        <v>9.7208258853000542E-4</v>
      </c>
      <c r="N23">
        <f>'2. 25 main suppliers'!N91*'2. 25 main suppliers'!N91</f>
        <v>9.1611825327825107E-4</v>
      </c>
      <c r="O23">
        <f>'2. 25 main suppliers'!O91*'2. 25 main suppliers'!O91</f>
        <v>4.1702200668288089E-4</v>
      </c>
      <c r="P23">
        <f>'2. 25 main suppliers'!P91*'2. 25 main suppliers'!P91</f>
        <v>2.2740359938621185E-4</v>
      </c>
      <c r="Q23">
        <f>'2. 25 main suppliers'!Q91*'2. 25 main suppliers'!Q91</f>
        <v>2.4543452478870018E-5</v>
      </c>
      <c r="R23">
        <f>'2. 25 main suppliers'!R91*'2. 25 main suppliers'!R91</f>
        <v>6.4779429618207191E-5</v>
      </c>
      <c r="S23">
        <f>'2. 25 main suppliers'!S91*'2. 25 main suppliers'!S91</f>
        <v>3.1743392339159165E-5</v>
      </c>
      <c r="T23">
        <f>'2. 25 main suppliers'!T91*'2. 25 main suppliers'!T91</f>
        <v>2.0767669265570365E-5</v>
      </c>
      <c r="U23">
        <f>'2. 25 main suppliers'!U91*'2. 25 main suppliers'!U91</f>
        <v>2.006858303892547E-5</v>
      </c>
      <c r="V23">
        <f>'2. 25 main suppliers'!V91*'2. 25 main suppliers'!V91</f>
        <v>4.4284576179778554E-6</v>
      </c>
      <c r="W23">
        <f>'2. 25 main suppliers'!W91*'2. 25 main suppliers'!W91</f>
        <v>3.7158932678839616E-5</v>
      </c>
      <c r="X23">
        <f>'2. 25 main suppliers'!X91*'2. 25 main suppliers'!X91</f>
        <v>3.5202039590871675E-7</v>
      </c>
      <c r="Y23">
        <f>'2. 25 main suppliers'!Y91*'2. 25 main suppliers'!Y91</f>
        <v>1.9028116710940582E-6</v>
      </c>
      <c r="Z23">
        <f>'2. 25 main suppliers'!Z91*'2. 25 main suppliers'!Z91</f>
        <v>2.8684453804517536E-5</v>
      </c>
      <c r="AA23">
        <f t="shared" si="0"/>
        <v>9.1043509964395461E-2</v>
      </c>
      <c r="AB23">
        <f t="shared" si="2"/>
        <v>-4.2367897191150297</v>
      </c>
      <c r="AC23">
        <f t="shared" si="1"/>
        <v>10.983759307951459</v>
      </c>
      <c r="AD23">
        <f t="shared" si="3"/>
        <v>4.424235263926529</v>
      </c>
    </row>
    <row r="24" spans="1:64" x14ac:dyDescent="0.25">
      <c r="A24" s="3" t="s">
        <v>313</v>
      </c>
      <c r="B24">
        <f>'2. 25 main suppliers'!B92*'2. 25 main suppliers'!B92</f>
        <v>3.4841203461575002E-2</v>
      </c>
      <c r="C24">
        <f>'2. 25 main suppliers'!C92*'2. 25 main suppliers'!C92</f>
        <v>1.5887706257538825E-2</v>
      </c>
      <c r="D24">
        <f>'2. 25 main suppliers'!D92*'2. 25 main suppliers'!D92</f>
        <v>1.4852431105562751E-2</v>
      </c>
      <c r="E24">
        <f>'2. 25 main suppliers'!E92*'2. 25 main suppliers'!E92</f>
        <v>9.3592550974695449E-3</v>
      </c>
      <c r="F24">
        <f>'2. 25 main suppliers'!F92*'2. 25 main suppliers'!F92</f>
        <v>4.2254777927591353E-3</v>
      </c>
      <c r="G24">
        <f>'2. 25 main suppliers'!G92*'2. 25 main suppliers'!G92</f>
        <v>3.9354124910148313E-3</v>
      </c>
      <c r="H24">
        <f>'2. 25 main suppliers'!H92*'2. 25 main suppliers'!H92</f>
        <v>1.9614034325401556E-3</v>
      </c>
      <c r="I24">
        <f>'2. 25 main suppliers'!I92*'2. 25 main suppliers'!I92</f>
        <v>1.5179300720807405E-3</v>
      </c>
      <c r="J24">
        <f>'2. 25 main suppliers'!J92*'2. 25 main suppliers'!J92</f>
        <v>2.010433555746303E-3</v>
      </c>
      <c r="K24">
        <f>'2. 25 main suppliers'!K92*'2. 25 main suppliers'!K92</f>
        <v>6.0270914863578802E-4</v>
      </c>
      <c r="L24">
        <f>'2. 25 main suppliers'!L92*'2. 25 main suppliers'!L92</f>
        <v>3.1040235555967837E-4</v>
      </c>
      <c r="M24">
        <f>'2. 25 main suppliers'!M92*'2. 25 main suppliers'!M92</f>
        <v>1.1496277239148908E-3</v>
      </c>
      <c r="N24">
        <f>'2. 25 main suppliers'!N92*'2. 25 main suppliers'!N92</f>
        <v>1.1965073086213371E-3</v>
      </c>
      <c r="O24">
        <f>'2. 25 main suppliers'!O92*'2. 25 main suppliers'!O92</f>
        <v>3.6872941786889475E-4</v>
      </c>
      <c r="P24">
        <f>'2. 25 main suppliers'!P92*'2. 25 main suppliers'!P92</f>
        <v>2.3528964602226532E-4</v>
      </c>
      <c r="Q24">
        <f>'2. 25 main suppliers'!Q92*'2. 25 main suppliers'!Q92</f>
        <v>8.7379341075439124E-5</v>
      </c>
      <c r="R24">
        <f>'2. 25 main suppliers'!R92*'2. 25 main suppliers'!R92</f>
        <v>6.0328845923555991E-5</v>
      </c>
      <c r="S24">
        <f>'2. 25 main suppliers'!S92*'2. 25 main suppliers'!S92</f>
        <v>3.8164967977028098E-5</v>
      </c>
      <c r="T24">
        <f>'2. 25 main suppliers'!T92*'2. 25 main suppliers'!T92</f>
        <v>2.8343568815031981E-5</v>
      </c>
      <c r="U24">
        <f>'2. 25 main suppliers'!U92*'2. 25 main suppliers'!U92</f>
        <v>2.2048265034722304E-5</v>
      </c>
      <c r="V24">
        <f>'2. 25 main suppliers'!V92*'2. 25 main suppliers'!V92</f>
        <v>2.8506826155509511E-6</v>
      </c>
      <c r="W24">
        <f>'2. 25 main suppliers'!W92*'2. 25 main suppliers'!W92</f>
        <v>4.7206910351910081E-5</v>
      </c>
      <c r="X24">
        <f>'2. 25 main suppliers'!X92*'2. 25 main suppliers'!X92</f>
        <v>4.0923305032105436E-7</v>
      </c>
      <c r="Y24">
        <f>'2. 25 main suppliers'!Y92*'2. 25 main suppliers'!Y92</f>
        <v>9.1111860948523659E-7</v>
      </c>
      <c r="Z24">
        <f>'2. 25 main suppliers'!Z92*'2. 25 main suppliers'!Z92</f>
        <v>8.6923825908753092E-6</v>
      </c>
      <c r="AA24">
        <f t="shared" si="0"/>
        <v>9.2750854182954076E-2</v>
      </c>
      <c r="AB24">
        <f t="shared" si="2"/>
        <v>1.8753057952470298</v>
      </c>
      <c r="AC24">
        <f t="shared" si="1"/>
        <v>10.781571865930932</v>
      </c>
      <c r="AD24">
        <f t="shared" si="3"/>
        <v>-1.8407854392271494</v>
      </c>
    </row>
    <row r="25" spans="1:64" x14ac:dyDescent="0.25">
      <c r="A25" s="3" t="s">
        <v>312</v>
      </c>
      <c r="B25">
        <f>'2. 25 main suppliers'!B93*'2. 25 main suppliers'!B93</f>
        <v>2.9757223826133543E-2</v>
      </c>
      <c r="C25">
        <f>'2. 25 main suppliers'!C93*'2. 25 main suppliers'!C93</f>
        <v>1.8220566331958701E-2</v>
      </c>
      <c r="D25">
        <f>'2. 25 main suppliers'!D93*'2. 25 main suppliers'!D93</f>
        <v>1.7465566128724776E-2</v>
      </c>
      <c r="E25">
        <f>'2. 25 main suppliers'!E93*'2. 25 main suppliers'!E93</f>
        <v>9.515651847394559E-3</v>
      </c>
      <c r="F25">
        <f>'2. 25 main suppliers'!F93*'2. 25 main suppliers'!F93</f>
        <v>4.1729984895656561E-3</v>
      </c>
      <c r="G25">
        <f>'2. 25 main suppliers'!G93*'2. 25 main suppliers'!G93</f>
        <v>3.810929965142235E-3</v>
      </c>
      <c r="H25">
        <f>'2. 25 main suppliers'!H93*'2. 25 main suppliers'!H93</f>
        <v>9.8655914930175013E-4</v>
      </c>
      <c r="I25">
        <f>'2. 25 main suppliers'!I93*'2. 25 main suppliers'!I93</f>
        <v>1.5429694640481848E-3</v>
      </c>
      <c r="J25">
        <f>'2. 25 main suppliers'!J93*'2. 25 main suppliers'!J93</f>
        <v>1.6980631969388616E-3</v>
      </c>
      <c r="K25">
        <f>'2. 25 main suppliers'!K93*'2. 25 main suppliers'!K93</f>
        <v>8.1649671594702096E-4</v>
      </c>
      <c r="L25">
        <f>'2. 25 main suppliers'!L93*'2. 25 main suppliers'!L93</f>
        <v>3.6164621486851911E-4</v>
      </c>
      <c r="M25">
        <f>'2. 25 main suppliers'!M93*'2. 25 main suppliers'!M93</f>
        <v>1.0511327694349773E-3</v>
      </c>
      <c r="N25">
        <f>'2. 25 main suppliers'!N93*'2. 25 main suppliers'!N93</f>
        <v>1.3886859639546958E-3</v>
      </c>
      <c r="O25">
        <f>'2. 25 main suppliers'!O93*'2. 25 main suppliers'!O93</f>
        <v>4.1851515295855099E-4</v>
      </c>
      <c r="P25">
        <f>'2. 25 main suppliers'!P93*'2. 25 main suppliers'!P93</f>
        <v>2.032370670943052E-4</v>
      </c>
      <c r="Q25">
        <f>'2. 25 main suppliers'!Q93*'2. 25 main suppliers'!Q93</f>
        <v>2.9024789628791204E-4</v>
      </c>
      <c r="R25">
        <f>'2. 25 main suppliers'!R93*'2. 25 main suppliers'!R93</f>
        <v>5.8118971554788275E-5</v>
      </c>
      <c r="S25">
        <f>'2. 25 main suppliers'!S93*'2. 25 main suppliers'!S93</f>
        <v>3.4864464496711667E-5</v>
      </c>
      <c r="T25">
        <f>'2. 25 main suppliers'!T93*'2. 25 main suppliers'!T93</f>
        <v>3.0456163255819709E-5</v>
      </c>
      <c r="U25">
        <f>'2. 25 main suppliers'!U93*'2. 25 main suppliers'!U93</f>
        <v>1.777894259601155E-5</v>
      </c>
      <c r="V25">
        <f>'2. 25 main suppliers'!V93*'2. 25 main suppliers'!V93</f>
        <v>2.5979175168157255E-6</v>
      </c>
      <c r="W25">
        <f>'2. 25 main suppliers'!W93*'2. 25 main suppliers'!W93</f>
        <v>4.5590909340837359E-5</v>
      </c>
      <c r="X25">
        <f>'2. 25 main suppliers'!X93*'2. 25 main suppliers'!X93</f>
        <v>2.3749352108735316E-7</v>
      </c>
      <c r="Y25">
        <f>'2. 25 main suppliers'!Y93*'2. 25 main suppliers'!Y93</f>
        <v>4.5036790466030656E-6</v>
      </c>
      <c r="Z25">
        <f>'2. 25 main suppliers'!Z93*'2. 25 main suppliers'!Z93</f>
        <v>3.5044781332707899E-6</v>
      </c>
      <c r="AA25">
        <f t="shared" si="0"/>
        <v>9.1898143199216201E-2</v>
      </c>
      <c r="AB25">
        <f t="shared" si="2"/>
        <v>-0.91935647520385666</v>
      </c>
      <c r="AC25">
        <f t="shared" si="1"/>
        <v>10.881612676680598</v>
      </c>
      <c r="AD25">
        <f t="shared" si="3"/>
        <v>0.92788706501868157</v>
      </c>
    </row>
    <row r="26" spans="1:64" x14ac:dyDescent="0.25">
      <c r="A26" s="3" t="s">
        <v>311</v>
      </c>
      <c r="B26">
        <f>'2. 25 main suppliers'!B94*'2. 25 main suppliers'!B94</f>
        <v>2.6680689437759794E-2</v>
      </c>
      <c r="C26">
        <f>'2. 25 main suppliers'!C94*'2. 25 main suppliers'!C94</f>
        <v>1.9231369659684742E-2</v>
      </c>
      <c r="D26">
        <f>'2. 25 main suppliers'!D94*'2. 25 main suppliers'!D94</f>
        <v>1.616076763920218E-2</v>
      </c>
      <c r="E26">
        <f>'2. 25 main suppliers'!E94*'2. 25 main suppliers'!E94</f>
        <v>8.2316146437740531E-3</v>
      </c>
      <c r="F26">
        <f>'2. 25 main suppliers'!F94*'2. 25 main suppliers'!F94</f>
        <v>4.5872175976579554E-3</v>
      </c>
      <c r="G26">
        <f>'2. 25 main suppliers'!G94*'2. 25 main suppliers'!G94</f>
        <v>4.6533688688296113E-3</v>
      </c>
      <c r="H26">
        <f>'2. 25 main suppliers'!H94*'2. 25 main suppliers'!H94</f>
        <v>8.1804620793889192E-4</v>
      </c>
      <c r="I26">
        <f>'2. 25 main suppliers'!I94*'2. 25 main suppliers'!I94</f>
        <v>1.60223593531121E-3</v>
      </c>
      <c r="J26">
        <f>'2. 25 main suppliers'!J94*'2. 25 main suppliers'!J94</f>
        <v>1.4864647798639088E-3</v>
      </c>
      <c r="K26">
        <f>'2. 25 main suppliers'!K94*'2. 25 main suppliers'!K94</f>
        <v>8.8312293982754594E-4</v>
      </c>
      <c r="L26">
        <f>'2. 25 main suppliers'!L94*'2. 25 main suppliers'!L94</f>
        <v>4.0503590524709315E-4</v>
      </c>
      <c r="M26">
        <f>'2. 25 main suppliers'!M94*'2. 25 main suppliers'!M94</f>
        <v>9.880859396606905E-4</v>
      </c>
      <c r="N26">
        <f>'2. 25 main suppliers'!N94*'2. 25 main suppliers'!N94</f>
        <v>1.3708093741923184E-3</v>
      </c>
      <c r="O26">
        <f>'2. 25 main suppliers'!O94*'2. 25 main suppliers'!O94</f>
        <v>3.4389454047073107E-4</v>
      </c>
      <c r="P26">
        <f>'2. 25 main suppliers'!P94*'2. 25 main suppliers'!P94</f>
        <v>2.5498922056554175E-4</v>
      </c>
      <c r="Q26">
        <f>'2. 25 main suppliers'!Q94*'2. 25 main suppliers'!Q94</f>
        <v>8.4962917291065451E-4</v>
      </c>
      <c r="R26">
        <f>'2. 25 main suppliers'!R94*'2. 25 main suppliers'!R94</f>
        <v>5.2319996759916899E-5</v>
      </c>
      <c r="S26">
        <f>'2. 25 main suppliers'!S94*'2. 25 main suppliers'!S94</f>
        <v>1.8970516719826127E-5</v>
      </c>
      <c r="T26">
        <f>'2. 25 main suppliers'!T94*'2. 25 main suppliers'!T94</f>
        <v>2.5431477210800594E-5</v>
      </c>
      <c r="U26">
        <f>'2. 25 main suppliers'!U94*'2. 25 main suppliers'!U94</f>
        <v>1.545777660264503E-5</v>
      </c>
      <c r="V26">
        <f>'2. 25 main suppliers'!V94*'2. 25 main suppliers'!V94</f>
        <v>2.6198027911651438E-6</v>
      </c>
      <c r="W26">
        <f>'2. 25 main suppliers'!W94*'2. 25 main suppliers'!W94</f>
        <v>5.5357168935361352E-5</v>
      </c>
      <c r="X26">
        <f>'2. 25 main suppliers'!X94*'2. 25 main suppliers'!X94</f>
        <v>9.9882549945660418E-8</v>
      </c>
      <c r="Y26">
        <f>'2. 25 main suppliers'!Y94*'2. 25 main suppliers'!Y94</f>
        <v>1.0268031466408027E-5</v>
      </c>
      <c r="Z26">
        <f>'2. 25 main suppliers'!Z94*'2. 25 main suppliers'!Z94</f>
        <v>3.5189765539975609E-6</v>
      </c>
      <c r="AA26">
        <f t="shared" si="0"/>
        <v>8.8731385492486978E-2</v>
      </c>
      <c r="AB26">
        <f t="shared" si="2"/>
        <v>-3.4459430805520697</v>
      </c>
      <c r="AC26">
        <f t="shared" si="1"/>
        <v>11.269969407664343</v>
      </c>
      <c r="AD26">
        <f t="shared" si="3"/>
        <v>3.5689262476323647</v>
      </c>
    </row>
    <row r="27" spans="1:64" x14ac:dyDescent="0.25">
      <c r="A27" s="3" t="s">
        <v>310</v>
      </c>
      <c r="B27">
        <f>'2. 25 main suppliers'!B95*'2. 25 main suppliers'!B95</f>
        <v>3.1216973709762633E-2</v>
      </c>
      <c r="C27">
        <f>'2. 25 main suppliers'!C95*'2. 25 main suppliers'!C95</f>
        <v>1.8505994733631799E-2</v>
      </c>
      <c r="D27">
        <f>'2. 25 main suppliers'!D95*'2. 25 main suppliers'!D95</f>
        <v>1.5182002649032951E-2</v>
      </c>
      <c r="E27">
        <f>'2. 25 main suppliers'!E95*'2. 25 main suppliers'!E95</f>
        <v>6.244457985683417E-3</v>
      </c>
      <c r="F27">
        <f>'2. 25 main suppliers'!F95*'2. 25 main suppliers'!F95</f>
        <v>4.2263377608096489E-3</v>
      </c>
      <c r="G27">
        <f>'2. 25 main suppliers'!G95*'2. 25 main suppliers'!G95</f>
        <v>4.5557932976822762E-3</v>
      </c>
      <c r="H27">
        <f>'2. 25 main suppliers'!H95*'2. 25 main suppliers'!H95</f>
        <v>1.5645160783261816E-3</v>
      </c>
      <c r="I27">
        <f>'2. 25 main suppliers'!I95*'2. 25 main suppliers'!I95</f>
        <v>1.6122053106237273E-3</v>
      </c>
      <c r="J27">
        <f>'2. 25 main suppliers'!J95*'2. 25 main suppliers'!J95</f>
        <v>9.6181201304295738E-4</v>
      </c>
      <c r="K27">
        <f>'2. 25 main suppliers'!K95*'2. 25 main suppliers'!K95</f>
        <v>7.521551070019274E-4</v>
      </c>
      <c r="L27">
        <f>'2. 25 main suppliers'!L95*'2. 25 main suppliers'!L95</f>
        <v>4.4920640635036965E-4</v>
      </c>
      <c r="M27">
        <f>'2. 25 main suppliers'!M95*'2. 25 main suppliers'!M95</f>
        <v>8.8776583077212568E-4</v>
      </c>
      <c r="N27">
        <f>'2. 25 main suppliers'!N95*'2. 25 main suppliers'!N95</f>
        <v>9.1543671372965984E-4</v>
      </c>
      <c r="O27">
        <f>'2. 25 main suppliers'!O95*'2. 25 main suppliers'!O95</f>
        <v>2.3372119528477511E-4</v>
      </c>
      <c r="P27">
        <f>'2. 25 main suppliers'!P95*'2. 25 main suppliers'!P95</f>
        <v>2.3031985402714557E-4</v>
      </c>
      <c r="Q27">
        <f>'2. 25 main suppliers'!Q95*'2. 25 main suppliers'!Q95</f>
        <v>1.1482863655039959E-3</v>
      </c>
      <c r="R27">
        <f>'2. 25 main suppliers'!R95*'2. 25 main suppliers'!R95</f>
        <v>4.2107167159543919E-5</v>
      </c>
      <c r="S27">
        <f>'2. 25 main suppliers'!S95*'2. 25 main suppliers'!S95</f>
        <v>2.438904010774671E-5</v>
      </c>
      <c r="T27">
        <f>'2. 25 main suppliers'!T95*'2. 25 main suppliers'!T95</f>
        <v>2.9809469424320453E-4</v>
      </c>
      <c r="U27">
        <f>'2. 25 main suppliers'!U95*'2. 25 main suppliers'!U95</f>
        <v>1.3416067232303763E-5</v>
      </c>
      <c r="V27">
        <f>'2. 25 main suppliers'!V95*'2. 25 main suppliers'!V95</f>
        <v>6.0740169338164204E-6</v>
      </c>
      <c r="W27">
        <f>'2. 25 main suppliers'!W95*'2. 25 main suppliers'!W95</f>
        <v>3.0024341649916036E-5</v>
      </c>
      <c r="X27">
        <f>'2. 25 main suppliers'!X95*'2. 25 main suppliers'!X95</f>
        <v>1.2496014387415647E-7</v>
      </c>
      <c r="Y27">
        <f>'2. 25 main suppliers'!Y95*'2. 25 main suppliers'!Y95</f>
        <v>2.956629466550973E-5</v>
      </c>
      <c r="Z27">
        <f>'2. 25 main suppliers'!Z95*'2. 25 main suppliers'!Z95</f>
        <v>7.5175636333125106E-6</v>
      </c>
      <c r="AA27">
        <f t="shared" si="0"/>
        <v>8.9138299157034834E-2</v>
      </c>
      <c r="AB27">
        <f t="shared" si="2"/>
        <v>0.45859045510149288</v>
      </c>
      <c r="AC27">
        <f t="shared" si="1"/>
        <v>11.218522335032455</v>
      </c>
      <c r="AD27">
        <f t="shared" si="3"/>
        <v>-0.45649700341599986</v>
      </c>
    </row>
    <row r="28" spans="1:64" x14ac:dyDescent="0.25">
      <c r="A28" s="3" t="s">
        <v>309</v>
      </c>
      <c r="B28">
        <f>'2. 25 main suppliers'!B96*'2. 25 main suppliers'!B96</f>
        <v>2.3549218059695169E-2</v>
      </c>
      <c r="C28">
        <f>'2. 25 main suppliers'!C96*'2. 25 main suppliers'!C96</f>
        <v>2.0547290337339642E-2</v>
      </c>
      <c r="D28">
        <f>'2. 25 main suppliers'!D96*'2. 25 main suppliers'!D96</f>
        <v>1.9120148814295721E-2</v>
      </c>
      <c r="E28">
        <f>'2. 25 main suppliers'!E96*'2. 25 main suppliers'!E96</f>
        <v>9.4776936125810195E-3</v>
      </c>
      <c r="F28">
        <f>'2. 25 main suppliers'!F96*'2. 25 main suppliers'!F96</f>
        <v>4.5604243567706794E-3</v>
      </c>
      <c r="G28">
        <f>'2. 25 main suppliers'!G96*'2. 25 main suppliers'!G96</f>
        <v>4.9327806658770925E-3</v>
      </c>
      <c r="H28">
        <f>'2. 25 main suppliers'!H96*'2. 25 main suppliers'!H96</f>
        <v>5.9462079642086559E-4</v>
      </c>
      <c r="I28">
        <f>'2. 25 main suppliers'!I96*'2. 25 main suppliers'!I96</f>
        <v>2.3497198942735546E-3</v>
      </c>
      <c r="J28">
        <f>'2. 25 main suppliers'!J96*'2. 25 main suppliers'!J96</f>
        <v>7.9054406649956281E-4</v>
      </c>
      <c r="K28">
        <f>'2. 25 main suppliers'!K96*'2. 25 main suppliers'!K96</f>
        <v>9.6607962375317282E-4</v>
      </c>
      <c r="L28">
        <f>'2. 25 main suppliers'!L96*'2. 25 main suppliers'!L96</f>
        <v>5.9118311402708867E-4</v>
      </c>
      <c r="M28">
        <f>'2. 25 main suppliers'!M96*'2. 25 main suppliers'!M96</f>
        <v>9.7296331565260808E-4</v>
      </c>
      <c r="N28">
        <f>'2. 25 main suppliers'!N96*'2. 25 main suppliers'!N96</f>
        <v>6.0015274665354548E-4</v>
      </c>
      <c r="O28">
        <f>'2. 25 main suppliers'!O96*'2. 25 main suppliers'!O96</f>
        <v>1.7663829187391687E-4</v>
      </c>
      <c r="P28">
        <f>'2. 25 main suppliers'!P96*'2. 25 main suppliers'!P96</f>
        <v>1.6044187423370254E-5</v>
      </c>
      <c r="Q28">
        <f>'2. 25 main suppliers'!Q96*'2. 25 main suppliers'!Q96</f>
        <v>6.6677556266116276E-4</v>
      </c>
      <c r="R28">
        <f>'2. 25 main suppliers'!R96*'2. 25 main suppliers'!R96</f>
        <v>5.7295438951570228E-5</v>
      </c>
      <c r="S28">
        <f>'2. 25 main suppliers'!S96*'2. 25 main suppliers'!S96</f>
        <v>2.1686898748311483E-5</v>
      </c>
      <c r="T28">
        <f>'2. 25 main suppliers'!T96*'2. 25 main suppliers'!T96</f>
        <v>2.8800888618821398E-4</v>
      </c>
      <c r="U28">
        <f>'2. 25 main suppliers'!U96*'2. 25 main suppliers'!U96</f>
        <v>1.4119820561192162E-5</v>
      </c>
      <c r="V28">
        <f>'2. 25 main suppliers'!V96*'2. 25 main suppliers'!V96</f>
        <v>4.8532384820300621E-6</v>
      </c>
      <c r="W28">
        <f>'2. 25 main suppliers'!W96*'2. 25 main suppliers'!W96</f>
        <v>4.0436509907264182E-5</v>
      </c>
      <c r="X28">
        <f>'2. 25 main suppliers'!X96*'2. 25 main suppliers'!X96</f>
        <v>2.3803601215326759E-7</v>
      </c>
      <c r="Y28">
        <f>'2. 25 main suppliers'!Y96*'2. 25 main suppliers'!Y96</f>
        <v>7.921028928077358E-5</v>
      </c>
      <c r="Z28">
        <f>'2. 25 main suppliers'!Z96*'2. 25 main suppliers'!Z96</f>
        <v>1.9348822691314538E-6</v>
      </c>
      <c r="AA28">
        <f t="shared" si="0"/>
        <v>9.0420061446198796E-2</v>
      </c>
      <c r="AB28">
        <f t="shared" si="2"/>
        <v>1.4379478869188242</v>
      </c>
      <c r="AC28">
        <f t="shared" si="1"/>
        <v>11.059492594959295</v>
      </c>
      <c r="AD28">
        <f t="shared" si="3"/>
        <v>-1.4175640545506862</v>
      </c>
    </row>
    <row r="29" spans="1:64" x14ac:dyDescent="0.25">
      <c r="A29" s="3" t="s">
        <v>308</v>
      </c>
      <c r="B29">
        <f>'2. 25 main suppliers'!B97*'2. 25 main suppliers'!B97</f>
        <v>2.5556891039753352E-2</v>
      </c>
      <c r="C29">
        <f>'2. 25 main suppliers'!C97*'2. 25 main suppliers'!C97</f>
        <v>2.3558281158405907E-2</v>
      </c>
      <c r="D29">
        <f>'2. 25 main suppliers'!D97*'2. 25 main suppliers'!D97</f>
        <v>1.2950165234951103E-2</v>
      </c>
      <c r="E29">
        <f>'2. 25 main suppliers'!E97*'2. 25 main suppliers'!E97</f>
        <v>7.2146263631695561E-3</v>
      </c>
      <c r="F29">
        <f>'2. 25 main suppliers'!F97*'2. 25 main suppliers'!F97</f>
        <v>4.3435431586965837E-3</v>
      </c>
      <c r="G29">
        <f>'2. 25 main suppliers'!G97*'2. 25 main suppliers'!G97</f>
        <v>4.2912851905541668E-3</v>
      </c>
      <c r="H29">
        <f>'2. 25 main suppliers'!H97*'2. 25 main suppliers'!H97</f>
        <v>9.6974125479008702E-4</v>
      </c>
      <c r="I29">
        <f>'2. 25 main suppliers'!I97*'2. 25 main suppliers'!I97</f>
        <v>2.261854918253395E-3</v>
      </c>
      <c r="J29">
        <f>'2. 25 main suppliers'!J97*'2. 25 main suppliers'!J97</f>
        <v>7.7838744402943688E-4</v>
      </c>
      <c r="K29">
        <f>'2. 25 main suppliers'!K97*'2. 25 main suppliers'!K97</f>
        <v>1.4144116923012313E-3</v>
      </c>
      <c r="L29">
        <f>'2. 25 main suppliers'!L97*'2. 25 main suppliers'!L97</f>
        <v>8.2315346774849008E-4</v>
      </c>
      <c r="M29">
        <f>'2. 25 main suppliers'!M97*'2. 25 main suppliers'!M97</f>
        <v>1.428543432322541E-3</v>
      </c>
      <c r="N29">
        <f>'2. 25 main suppliers'!N97*'2. 25 main suppliers'!N97</f>
        <v>1.1926515888344392E-3</v>
      </c>
      <c r="O29">
        <f>'2. 25 main suppliers'!O97*'2. 25 main suppliers'!O97</f>
        <v>2.3614422515038801E-4</v>
      </c>
      <c r="P29">
        <f>'2. 25 main suppliers'!P97*'2. 25 main suppliers'!P97</f>
        <v>7.5821465993128999E-6</v>
      </c>
      <c r="Q29">
        <f>'2. 25 main suppliers'!Q97*'2. 25 main suppliers'!Q97</f>
        <v>8.1951491829831654E-4</v>
      </c>
      <c r="R29">
        <f>'2. 25 main suppliers'!R97*'2. 25 main suppliers'!R97</f>
        <v>6.8219565757544781E-5</v>
      </c>
      <c r="S29">
        <f>'2. 25 main suppliers'!S97*'2. 25 main suppliers'!S97</f>
        <v>1.4865158895003874E-5</v>
      </c>
      <c r="T29">
        <f>'2. 25 main suppliers'!T97*'2. 25 main suppliers'!T97</f>
        <v>1.7241335533118217E-5</v>
      </c>
      <c r="U29">
        <f>'2. 25 main suppliers'!U97*'2. 25 main suppliers'!U97</f>
        <v>1.0756795082784346E-5</v>
      </c>
      <c r="V29">
        <f>'2. 25 main suppliers'!V97*'2. 25 main suppliers'!V97</f>
        <v>1.670485914811946E-6</v>
      </c>
      <c r="W29">
        <f>'2. 25 main suppliers'!W97*'2. 25 main suppliers'!W97</f>
        <v>1.7607877525031883E-5</v>
      </c>
      <c r="X29">
        <f>'2. 25 main suppliers'!X97*'2. 25 main suppliers'!X97</f>
        <v>1.9838345809231574E-7</v>
      </c>
      <c r="Y29">
        <f>'2. 25 main suppliers'!Y97*'2. 25 main suppliers'!Y97</f>
        <v>1.0361701519600614E-4</v>
      </c>
      <c r="Z29">
        <f>'2. 25 main suppliers'!Z97*'2. 25 main suppliers'!Z97</f>
        <v>1.2643266652571035E-6</v>
      </c>
      <c r="AA29">
        <f t="shared" si="0"/>
        <v>8.808221817788596E-2</v>
      </c>
      <c r="AB29">
        <f t="shared" si="2"/>
        <v>-2.5855360314081248</v>
      </c>
      <c r="AC29">
        <f t="shared" si="1"/>
        <v>11.353029257056804</v>
      </c>
      <c r="AD29">
        <f t="shared" si="3"/>
        <v>2.654160302356884</v>
      </c>
    </row>
    <row r="30" spans="1:64" x14ac:dyDescent="0.25">
      <c r="A30" s="3" t="s">
        <v>307</v>
      </c>
      <c r="B30">
        <f>'2. 25 main suppliers'!B98*'2. 25 main suppliers'!B98</f>
        <v>2.4302487649626524E-2</v>
      </c>
      <c r="C30">
        <f>'2. 25 main suppliers'!C98*'2. 25 main suppliers'!C98</f>
        <v>2.2239015796100915E-2</v>
      </c>
      <c r="D30">
        <f>'2. 25 main suppliers'!D98*'2. 25 main suppliers'!D98</f>
        <v>6.466615206848058E-3</v>
      </c>
      <c r="E30">
        <f>'2. 25 main suppliers'!E98*'2. 25 main suppliers'!E98</f>
        <v>4.9343191517326234E-3</v>
      </c>
      <c r="F30">
        <f>'2. 25 main suppliers'!F98*'2. 25 main suppliers'!F98</f>
        <v>6.343857039577047E-3</v>
      </c>
      <c r="G30">
        <f>'2. 25 main suppliers'!G98*'2. 25 main suppliers'!G98</f>
        <v>4.2135756401784352E-3</v>
      </c>
      <c r="H30">
        <f>'2. 25 main suppliers'!H98*'2. 25 main suppliers'!H98</f>
        <v>1.2666988037832755E-3</v>
      </c>
      <c r="I30">
        <f>'2. 25 main suppliers'!I98*'2. 25 main suppliers'!I98</f>
        <v>2.9971904673967531E-3</v>
      </c>
      <c r="J30">
        <f>'2. 25 main suppliers'!J98*'2. 25 main suppliers'!J98</f>
        <v>7.592186587434633E-4</v>
      </c>
      <c r="K30">
        <f>'2. 25 main suppliers'!K98*'2. 25 main suppliers'!K98</f>
        <v>2.2284398470708731E-3</v>
      </c>
      <c r="L30">
        <f>'2. 25 main suppliers'!L98*'2. 25 main suppliers'!L98</f>
        <v>9.0224809540841329E-4</v>
      </c>
      <c r="M30">
        <f>'2. 25 main suppliers'!M98*'2. 25 main suppliers'!M98</f>
        <v>1.4044867034681435E-3</v>
      </c>
      <c r="N30">
        <f>'2. 25 main suppliers'!N98*'2. 25 main suppliers'!N98</f>
        <v>1.7554735265183532E-3</v>
      </c>
      <c r="O30">
        <f>'2. 25 main suppliers'!O98*'2. 25 main suppliers'!O98</f>
        <v>6.0485624021894497E-4</v>
      </c>
      <c r="P30">
        <f>'2. 25 main suppliers'!P98*'2. 25 main suppliers'!P98</f>
        <v>8.0096640429575051E-6</v>
      </c>
      <c r="Q30">
        <f>'2. 25 main suppliers'!Q98*'2. 25 main suppliers'!Q98</f>
        <v>5.1952916257296748E-4</v>
      </c>
      <c r="R30">
        <f>'2. 25 main suppliers'!R98*'2. 25 main suppliers'!R98</f>
        <v>8.8460656701692906E-5</v>
      </c>
      <c r="S30">
        <f>'2. 25 main suppliers'!S98*'2. 25 main suppliers'!S98</f>
        <v>1.297546843094258E-5</v>
      </c>
      <c r="T30">
        <f>'2. 25 main suppliers'!T98*'2. 25 main suppliers'!T98</f>
        <v>4.9167899955414483E-6</v>
      </c>
      <c r="U30">
        <f>'2. 25 main suppliers'!U98*'2. 25 main suppliers'!U98</f>
        <v>1.0552256560915884E-5</v>
      </c>
      <c r="V30">
        <f>'2. 25 main suppliers'!V98*'2. 25 main suppliers'!V98</f>
        <v>2.1816201114818527E-6</v>
      </c>
      <c r="W30">
        <f>'2. 25 main suppliers'!W98*'2. 25 main suppliers'!W98</f>
        <v>2.0665616065857914E-5</v>
      </c>
      <c r="X30">
        <f>'2. 25 main suppliers'!X98*'2. 25 main suppliers'!X98</f>
        <v>1.0416706519839933E-7</v>
      </c>
      <c r="Y30">
        <f>'2. 25 main suppliers'!Y98*'2. 25 main suppliers'!Y98</f>
        <v>2.3466968490717106E-4</v>
      </c>
      <c r="Z30">
        <f>'2. 25 main suppliers'!Z98*'2. 25 main suppliers'!Z98</f>
        <v>3.6158545102869904E-6</v>
      </c>
      <c r="AA30">
        <f t="shared" si="0"/>
        <v>8.1324163767636834E-2</v>
      </c>
      <c r="AB30">
        <f t="shared" si="2"/>
        <v>-7.6724389440340088</v>
      </c>
      <c r="AC30">
        <f t="shared" si="1"/>
        <v>12.296468277955446</v>
      </c>
      <c r="AD30">
        <f t="shared" si="3"/>
        <v>8.3100201676325334</v>
      </c>
    </row>
    <row r="31" spans="1:64" x14ac:dyDescent="0.25">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row>
    <row r="32" spans="1:64" x14ac:dyDescent="0.25">
      <c r="AN32" s="50"/>
      <c r="AO32" s="50"/>
      <c r="AP32" s="50"/>
      <c r="AQ32" s="50"/>
      <c r="AR32" s="50"/>
      <c r="AS32" s="50"/>
      <c r="AT32" s="50"/>
      <c r="AU32" s="50"/>
      <c r="AV32" s="50"/>
      <c r="AW32" s="50"/>
      <c r="AX32" s="50"/>
      <c r="AY32" s="50"/>
      <c r="AZ32" s="50"/>
      <c r="BA32" s="50"/>
      <c r="BB32" s="50"/>
      <c r="BC32" s="50"/>
      <c r="BD32" s="50"/>
      <c r="BE32" s="50"/>
      <c r="BF32" s="50"/>
      <c r="BG32" s="50"/>
      <c r="BH32" s="50"/>
      <c r="BI32" s="50"/>
      <c r="BJ32" s="50"/>
      <c r="BK32" s="50"/>
      <c r="BL32" s="50"/>
    </row>
  </sheetData>
  <pageMargins left="0.7" right="0.7" top="0.75" bottom="0.75" header="0.3" footer="0.3"/>
  <pageSetup paperSize="9" orientation="portrait" horizontalDpi="0"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51"/>
  <sheetViews>
    <sheetView topLeftCell="A118" workbookViewId="0">
      <selection activeCell="B134" sqref="B134"/>
    </sheetView>
  </sheetViews>
  <sheetFormatPr baseColWidth="10" defaultColWidth="11.42578125" defaultRowHeight="15" x14ac:dyDescent="0.25"/>
  <cols>
    <col min="1" max="3" width="11.42578125" style="31"/>
    <col min="4" max="4" width="22.28515625" style="31" customWidth="1"/>
    <col min="5" max="5" width="24.5703125" style="31" customWidth="1"/>
    <col min="6" max="6" width="21.42578125" style="31" customWidth="1"/>
    <col min="7" max="7" width="20.7109375" style="31" customWidth="1"/>
    <col min="8" max="8" width="20.85546875" style="31" customWidth="1"/>
    <col min="9" max="9" width="11.5703125" customWidth="1"/>
    <col min="10" max="16384" width="11.42578125" style="31"/>
  </cols>
  <sheetData>
    <row r="1" spans="1:8" x14ac:dyDescent="0.25">
      <c r="A1" s="65" t="s">
        <v>415</v>
      </c>
    </row>
    <row r="2" spans="1:8" x14ac:dyDescent="0.25">
      <c r="A2" s="31" t="s">
        <v>366</v>
      </c>
      <c r="B2" s="31" t="s">
        <v>342</v>
      </c>
      <c r="C2" s="31" t="s">
        <v>414</v>
      </c>
      <c r="D2" s="31" t="s">
        <v>401</v>
      </c>
      <c r="E2" s="31" t="s">
        <v>402</v>
      </c>
      <c r="F2" s="31" t="s">
        <v>407</v>
      </c>
      <c r="G2" s="31" t="s">
        <v>408</v>
      </c>
      <c r="H2" s="31" t="s">
        <v>413</v>
      </c>
    </row>
    <row r="3" spans="1:8" x14ac:dyDescent="0.25">
      <c r="A3" s="31">
        <v>1999</v>
      </c>
      <c r="B3" s="31" t="s">
        <v>346</v>
      </c>
      <c r="C3" s="31">
        <v>9232.2999999999993</v>
      </c>
      <c r="D3" s="31">
        <v>1289.75</v>
      </c>
      <c r="E3" s="31">
        <f t="shared" ref="E3:E27" si="0">D3+D29+D55+D81+D107+D133+D159+D185+D211+D237+D263+D289+D315+D341+D367+D393+D419+D445+D471+D549+D523+D575+D601+D627</f>
        <v>3170.3300000000004</v>
      </c>
      <c r="G3" s="55">
        <f t="shared" ref="G3:G27" si="1">1/E3</f>
        <v>3.154245772522103E-4</v>
      </c>
      <c r="H3" s="32"/>
    </row>
    <row r="4" spans="1:8" x14ac:dyDescent="0.25">
      <c r="A4" s="31">
        <v>2000</v>
      </c>
      <c r="B4" s="31">
        <v>1</v>
      </c>
      <c r="C4" s="31">
        <v>9232.2999999999993</v>
      </c>
      <c r="D4" s="31">
        <v>1283.29</v>
      </c>
      <c r="E4" s="31">
        <f t="shared" si="0"/>
        <v>3209.4</v>
      </c>
      <c r="F4" s="31">
        <f t="shared" ref="F4:F27" si="2">(E4-E3)/E3*100</f>
        <v>1.2323638233243763</v>
      </c>
      <c r="G4" s="55">
        <f t="shared" si="1"/>
        <v>3.1158471988533684E-4</v>
      </c>
      <c r="H4" s="32">
        <f t="shared" ref="H4:H27" si="3">(G4-G3)/G3*100</f>
        <v>-1.2173615005919944</v>
      </c>
    </row>
    <row r="5" spans="1:8" x14ac:dyDescent="0.25">
      <c r="A5" s="31">
        <v>2001</v>
      </c>
      <c r="B5" s="31">
        <v>1</v>
      </c>
      <c r="C5" s="31">
        <v>9232.2999999999993</v>
      </c>
      <c r="D5" s="31">
        <v>1235.28</v>
      </c>
      <c r="E5" s="31">
        <f t="shared" si="0"/>
        <v>3134.4500000000003</v>
      </c>
      <c r="F5" s="31">
        <f t="shared" si="2"/>
        <v>-2.3353274755405935</v>
      </c>
      <c r="G5" s="55">
        <f t="shared" si="1"/>
        <v>3.1903523744197543E-4</v>
      </c>
      <c r="H5" s="32">
        <f t="shared" si="3"/>
        <v>2.3911691046275907</v>
      </c>
    </row>
    <row r="6" spans="1:8" x14ac:dyDescent="0.25">
      <c r="A6" s="31">
        <v>2002</v>
      </c>
      <c r="B6" s="31">
        <v>1</v>
      </c>
      <c r="C6" s="31">
        <v>9232.2999999999993</v>
      </c>
      <c r="D6" s="31">
        <v>1284.21</v>
      </c>
      <c r="E6" s="31">
        <f t="shared" si="0"/>
        <v>3247.8700000000003</v>
      </c>
      <c r="F6" s="31">
        <f t="shared" si="2"/>
        <v>3.6184976630668877</v>
      </c>
      <c r="G6" s="55">
        <f t="shared" si="1"/>
        <v>3.0789409674648302E-4</v>
      </c>
      <c r="H6" s="32">
        <f t="shared" si="3"/>
        <v>-3.4921348452986201</v>
      </c>
    </row>
    <row r="7" spans="1:8" x14ac:dyDescent="0.25">
      <c r="A7" s="31">
        <v>2003</v>
      </c>
      <c r="B7" s="31">
        <v>1</v>
      </c>
      <c r="C7" s="31">
        <v>9232.2999999999993</v>
      </c>
      <c r="D7" s="31">
        <v>1290.68</v>
      </c>
      <c r="E7" s="31">
        <f t="shared" si="0"/>
        <v>3191.7900000000004</v>
      </c>
      <c r="F7" s="31">
        <f t="shared" si="2"/>
        <v>-1.7266700945542748</v>
      </c>
      <c r="G7" s="55">
        <f t="shared" si="1"/>
        <v>3.1330382011347861E-4</v>
      </c>
      <c r="H7" s="32">
        <f t="shared" si="3"/>
        <v>1.7570078231963975</v>
      </c>
    </row>
    <row r="8" spans="1:8" x14ac:dyDescent="0.25">
      <c r="A8" s="31">
        <v>2004</v>
      </c>
      <c r="B8" s="31">
        <v>1</v>
      </c>
      <c r="C8" s="31">
        <v>9232.2999999999993</v>
      </c>
      <c r="D8" s="31">
        <v>1394.08</v>
      </c>
      <c r="E8" s="31">
        <f t="shared" si="0"/>
        <v>3325.2600000000007</v>
      </c>
      <c r="F8" s="31">
        <f t="shared" si="2"/>
        <v>4.181666087054607</v>
      </c>
      <c r="G8" s="55">
        <f t="shared" si="1"/>
        <v>3.0072836409784492E-4</v>
      </c>
      <c r="H8" s="32">
        <f t="shared" si="3"/>
        <v>-4.0138214756139474</v>
      </c>
    </row>
    <row r="9" spans="1:8" x14ac:dyDescent="0.25">
      <c r="A9" s="31">
        <v>2005</v>
      </c>
      <c r="B9" s="31">
        <v>1</v>
      </c>
      <c r="C9" s="31">
        <v>9232.2999999999993</v>
      </c>
      <c r="D9" s="31">
        <v>1819.69</v>
      </c>
      <c r="E9" s="31">
        <f t="shared" si="0"/>
        <v>3716.76</v>
      </c>
      <c r="F9" s="31">
        <f t="shared" si="2"/>
        <v>11.773515454430616</v>
      </c>
      <c r="G9" s="55">
        <f t="shared" si="1"/>
        <v>2.6905153951290909E-4</v>
      </c>
      <c r="H9" s="32">
        <f t="shared" si="3"/>
        <v>-10.533367771930372</v>
      </c>
    </row>
    <row r="10" spans="1:8" x14ac:dyDescent="0.25">
      <c r="A10" s="31">
        <v>2006</v>
      </c>
      <c r="B10" s="31">
        <v>1</v>
      </c>
      <c r="C10" s="31">
        <v>9232.2999999999993</v>
      </c>
      <c r="D10" s="31">
        <v>1786.45</v>
      </c>
      <c r="E10" s="31">
        <f t="shared" si="0"/>
        <v>3847.8900000000003</v>
      </c>
      <c r="F10" s="31">
        <f t="shared" si="2"/>
        <v>3.5280728376327799</v>
      </c>
      <c r="G10" s="55">
        <f t="shared" si="1"/>
        <v>2.5988268895420604E-4</v>
      </c>
      <c r="H10" s="32">
        <f t="shared" si="3"/>
        <v>-3.4078417002565149</v>
      </c>
    </row>
    <row r="11" spans="1:8" x14ac:dyDescent="0.25">
      <c r="A11" s="31">
        <v>2007</v>
      </c>
      <c r="B11" s="31">
        <v>1</v>
      </c>
      <c r="C11" s="31">
        <v>9232.2999999999993</v>
      </c>
      <c r="D11" s="31">
        <v>1855.69</v>
      </c>
      <c r="E11" s="31">
        <f t="shared" si="0"/>
        <v>3781.6800000000003</v>
      </c>
      <c r="F11" s="31">
        <f t="shared" si="2"/>
        <v>-1.7206832835657992</v>
      </c>
      <c r="G11" s="55">
        <f t="shared" si="1"/>
        <v>2.6443273888853628E-4</v>
      </c>
      <c r="H11" s="32">
        <f t="shared" si="3"/>
        <v>1.7508091641810011</v>
      </c>
    </row>
    <row r="12" spans="1:8" x14ac:dyDescent="0.25">
      <c r="A12" s="31">
        <v>2008</v>
      </c>
      <c r="B12" s="31">
        <v>1</v>
      </c>
      <c r="C12" s="31">
        <v>9232.2999999999993</v>
      </c>
      <c r="D12" s="31">
        <v>1908.32</v>
      </c>
      <c r="E12" s="31">
        <f t="shared" si="0"/>
        <v>3903.09</v>
      </c>
      <c r="F12" s="31">
        <f t="shared" si="2"/>
        <v>3.2104778828457152</v>
      </c>
      <c r="G12" s="55">
        <f t="shared" si="1"/>
        <v>2.5620726142620333E-4</v>
      </c>
      <c r="H12" s="32">
        <f t="shared" si="3"/>
        <v>-3.110612360975531</v>
      </c>
    </row>
    <row r="13" spans="1:8" x14ac:dyDescent="0.25">
      <c r="A13" s="31">
        <v>2009</v>
      </c>
      <c r="B13" s="31">
        <v>1</v>
      </c>
      <c r="C13" s="31">
        <v>9232.2999999999993</v>
      </c>
      <c r="D13" s="31">
        <v>2157.59</v>
      </c>
      <c r="E13" s="31">
        <f t="shared" si="0"/>
        <v>4308.8100000000004</v>
      </c>
      <c r="F13" s="31">
        <f t="shared" si="2"/>
        <v>10.394841010583928</v>
      </c>
      <c r="G13" s="55">
        <f t="shared" si="1"/>
        <v>2.3208263998644634E-4</v>
      </c>
      <c r="H13" s="32">
        <f t="shared" si="3"/>
        <v>-9.4160568695301077</v>
      </c>
    </row>
    <row r="14" spans="1:8" x14ac:dyDescent="0.25">
      <c r="A14" s="31">
        <v>2010</v>
      </c>
      <c r="B14" s="31">
        <v>1</v>
      </c>
      <c r="C14" s="31">
        <v>9232.2999999999993</v>
      </c>
      <c r="D14" s="31">
        <v>2196.36</v>
      </c>
      <c r="E14" s="31">
        <f t="shared" si="0"/>
        <v>4378.71</v>
      </c>
      <c r="F14" s="31">
        <f t="shared" si="2"/>
        <v>1.6222576535052515</v>
      </c>
      <c r="G14" s="55">
        <f t="shared" si="1"/>
        <v>2.2837776422736378E-4</v>
      </c>
      <c r="H14" s="32">
        <f t="shared" si="3"/>
        <v>-1.5963605719492555</v>
      </c>
    </row>
    <row r="15" spans="1:8" x14ac:dyDescent="0.25">
      <c r="A15" s="31">
        <v>2011</v>
      </c>
      <c r="B15" s="31">
        <v>1</v>
      </c>
      <c r="C15" s="31">
        <v>9232.2999999999993</v>
      </c>
      <c r="D15" s="31">
        <v>2117.89</v>
      </c>
      <c r="E15" s="31">
        <f t="shared" si="0"/>
        <v>4465.659999999998</v>
      </c>
      <c r="F15" s="31">
        <f t="shared" si="2"/>
        <v>1.9857446599568822</v>
      </c>
      <c r="G15" s="55">
        <f t="shared" si="1"/>
        <v>2.2393106506093173E-4</v>
      </c>
      <c r="H15" s="32">
        <f t="shared" si="3"/>
        <v>-1.9470806107047651</v>
      </c>
    </row>
    <row r="16" spans="1:8" x14ac:dyDescent="0.25">
      <c r="A16" s="31">
        <v>2012</v>
      </c>
      <c r="B16" s="31">
        <v>1</v>
      </c>
      <c r="C16" s="31">
        <v>9232.2999999999993</v>
      </c>
      <c r="D16" s="31">
        <v>2033.88</v>
      </c>
      <c r="E16" s="31">
        <f t="shared" si="0"/>
        <v>4495.6099999999997</v>
      </c>
      <c r="F16" s="31">
        <f t="shared" si="2"/>
        <v>0.6706735398575272</v>
      </c>
      <c r="G16" s="55">
        <f t="shared" si="1"/>
        <v>2.2243922404301087E-4</v>
      </c>
      <c r="H16" s="32">
        <f t="shared" si="3"/>
        <v>-0.66620547600884772</v>
      </c>
    </row>
    <row r="17" spans="1:8" x14ac:dyDescent="0.25">
      <c r="A17" s="31">
        <v>2013</v>
      </c>
      <c r="B17" s="31">
        <v>1</v>
      </c>
      <c r="C17" s="31">
        <v>9232.2999999999993</v>
      </c>
      <c r="D17" s="31">
        <v>1933.24</v>
      </c>
      <c r="E17" s="31">
        <f t="shared" si="0"/>
        <v>4567.1800000000021</v>
      </c>
      <c r="F17" s="31">
        <f t="shared" si="2"/>
        <v>1.591997526475883</v>
      </c>
      <c r="G17" s="55">
        <f t="shared" si="1"/>
        <v>2.1895348989967541E-4</v>
      </c>
      <c r="H17" s="32">
        <f t="shared" si="3"/>
        <v>-1.5670501272120341</v>
      </c>
    </row>
    <row r="18" spans="1:8" x14ac:dyDescent="0.25">
      <c r="A18" s="31">
        <v>2014</v>
      </c>
      <c r="B18" s="31">
        <v>1</v>
      </c>
      <c r="C18" s="31">
        <v>9232.2999999999993</v>
      </c>
      <c r="D18" s="31">
        <v>1942.48</v>
      </c>
      <c r="E18" s="31">
        <f t="shared" si="0"/>
        <v>4695.4099999999989</v>
      </c>
      <c r="F18" s="31">
        <f t="shared" si="2"/>
        <v>2.8076406009834685</v>
      </c>
      <c r="G18" s="55">
        <f t="shared" si="1"/>
        <v>2.1297394689707614E-4</v>
      </c>
      <c r="H18" s="32">
        <f t="shared" si="3"/>
        <v>-2.7309649210611346</v>
      </c>
    </row>
    <row r="19" spans="1:8" x14ac:dyDescent="0.25">
      <c r="A19" s="31">
        <v>2015</v>
      </c>
      <c r="B19" s="31">
        <v>1</v>
      </c>
      <c r="C19" s="31">
        <v>9232.2999999999993</v>
      </c>
      <c r="D19" s="31">
        <v>1947.09</v>
      </c>
      <c r="E19" s="31">
        <f t="shared" si="0"/>
        <v>4818.7699999999986</v>
      </c>
      <c r="F19" s="31">
        <f t="shared" si="2"/>
        <v>2.6272466089223241</v>
      </c>
      <c r="G19" s="55">
        <f t="shared" si="1"/>
        <v>2.0752183648524422E-4</v>
      </c>
      <c r="H19" s="32">
        <f t="shared" si="3"/>
        <v>-2.559989374881968</v>
      </c>
    </row>
    <row r="20" spans="1:8" x14ac:dyDescent="0.25">
      <c r="A20" s="31">
        <v>2016</v>
      </c>
      <c r="B20" s="31">
        <v>1</v>
      </c>
      <c r="C20" s="31">
        <v>9232.2999999999993</v>
      </c>
      <c r="D20" s="31">
        <v>1762.45</v>
      </c>
      <c r="E20" s="31">
        <f t="shared" si="0"/>
        <v>4735.91</v>
      </c>
      <c r="F20" s="31">
        <f t="shared" si="2"/>
        <v>-1.719525937116708</v>
      </c>
      <c r="G20" s="55">
        <f t="shared" si="1"/>
        <v>2.1115266126256623E-4</v>
      </c>
      <c r="H20" s="32">
        <f t="shared" si="3"/>
        <v>1.7496109512215954</v>
      </c>
    </row>
    <row r="21" spans="1:8" x14ac:dyDescent="0.25">
      <c r="A21" s="31">
        <v>2017</v>
      </c>
      <c r="B21" s="31">
        <v>1</v>
      </c>
      <c r="C21" s="31">
        <v>9232.2999999999993</v>
      </c>
      <c r="D21" s="31">
        <v>1723.67</v>
      </c>
      <c r="E21" s="31">
        <f t="shared" si="0"/>
        <v>4880.3900000000003</v>
      </c>
      <c r="F21" s="31">
        <f t="shared" si="2"/>
        <v>3.0507336499215669</v>
      </c>
      <c r="G21" s="55">
        <f t="shared" si="1"/>
        <v>2.0490165744950709E-4</v>
      </c>
      <c r="H21" s="32">
        <f t="shared" si="3"/>
        <v>-2.9604191468304912</v>
      </c>
    </row>
    <row r="22" spans="1:8" x14ac:dyDescent="0.25">
      <c r="A22" s="31">
        <v>2018</v>
      </c>
      <c r="B22" s="31">
        <v>1</v>
      </c>
      <c r="C22" s="31">
        <v>9232.2999999999993</v>
      </c>
      <c r="D22" s="31">
        <v>1592.57</v>
      </c>
      <c r="E22" s="31">
        <f t="shared" si="0"/>
        <v>4933.92</v>
      </c>
      <c r="F22" s="31">
        <f t="shared" si="2"/>
        <v>1.0968385723272063</v>
      </c>
      <c r="G22" s="55">
        <f t="shared" si="1"/>
        <v>2.0267860038265719E-4</v>
      </c>
      <c r="H22" s="32">
        <f t="shared" si="3"/>
        <v>-1.0849385478483577</v>
      </c>
    </row>
    <row r="23" spans="1:8" x14ac:dyDescent="0.25">
      <c r="A23" s="31">
        <v>2019</v>
      </c>
      <c r="B23" s="31">
        <v>1</v>
      </c>
      <c r="C23" s="31">
        <v>9232.2999999999993</v>
      </c>
      <c r="D23" s="31">
        <v>1507.63</v>
      </c>
      <c r="E23" s="31">
        <f t="shared" si="0"/>
        <v>4939.4400000000005</v>
      </c>
      <c r="F23" s="31">
        <f t="shared" si="2"/>
        <v>0.11187858741123563</v>
      </c>
      <c r="G23" s="55">
        <f t="shared" si="1"/>
        <v>2.0245209983317945E-4</v>
      </c>
      <c r="H23" s="32">
        <f t="shared" si="3"/>
        <v>-0.11175355910792224</v>
      </c>
    </row>
    <row r="24" spans="1:8" x14ac:dyDescent="0.25">
      <c r="A24" s="31">
        <v>2020</v>
      </c>
      <c r="B24" s="31">
        <v>1</v>
      </c>
      <c r="C24" s="31">
        <v>9232.2999999999993</v>
      </c>
      <c r="D24" s="31">
        <v>1631.35</v>
      </c>
      <c r="E24" s="31">
        <f t="shared" si="0"/>
        <v>5041.25</v>
      </c>
      <c r="F24" s="31">
        <f t="shared" si="2"/>
        <v>2.0611648284015898</v>
      </c>
      <c r="G24" s="55">
        <f t="shared" si="1"/>
        <v>1.983635011157947E-4</v>
      </c>
      <c r="H24" s="32">
        <f t="shared" si="3"/>
        <v>-2.0195388048598901</v>
      </c>
    </row>
    <row r="25" spans="1:8" x14ac:dyDescent="0.25">
      <c r="A25" s="31">
        <v>2021</v>
      </c>
      <c r="B25" s="31">
        <v>1</v>
      </c>
      <c r="C25" s="31">
        <v>9232.2999999999993</v>
      </c>
      <c r="D25" s="31">
        <v>1417.16</v>
      </c>
      <c r="E25" s="31">
        <f t="shared" si="0"/>
        <v>4784.6500000000005</v>
      </c>
      <c r="F25" s="31">
        <f t="shared" si="2"/>
        <v>-5.0900074386312815</v>
      </c>
      <c r="G25" s="55">
        <f t="shared" si="1"/>
        <v>2.0900170336388238E-4</v>
      </c>
      <c r="H25" s="32">
        <f t="shared" si="3"/>
        <v>5.3629837083172003</v>
      </c>
    </row>
    <row r="26" spans="1:8" x14ac:dyDescent="0.25">
      <c r="A26" s="31">
        <v>2022</v>
      </c>
      <c r="B26" s="31">
        <v>1</v>
      </c>
      <c r="C26" s="31">
        <v>9232.2999999999993</v>
      </c>
      <c r="D26" s="31">
        <v>1476.24</v>
      </c>
      <c r="E26" s="31">
        <f t="shared" si="0"/>
        <v>4904.9400000000005</v>
      </c>
      <c r="F26" s="31">
        <f t="shared" si="2"/>
        <v>2.5140814897641408</v>
      </c>
      <c r="G26" s="55">
        <f t="shared" si="1"/>
        <v>2.038760922661643E-4</v>
      </c>
      <c r="H26" s="32">
        <f t="shared" si="3"/>
        <v>-2.452425513869684</v>
      </c>
    </row>
    <row r="27" spans="1:8" x14ac:dyDescent="0.25">
      <c r="A27" s="31">
        <v>2023</v>
      </c>
      <c r="B27" s="31">
        <v>1</v>
      </c>
      <c r="C27" s="31">
        <v>9232.2999999999993</v>
      </c>
      <c r="D27" s="31">
        <v>1439.32</v>
      </c>
      <c r="E27" s="31">
        <f t="shared" si="0"/>
        <v>4881.1100000000015</v>
      </c>
      <c r="F27" s="31">
        <f t="shared" si="2"/>
        <v>-0.48583672787024951</v>
      </c>
      <c r="G27" s="55">
        <f t="shared" si="1"/>
        <v>2.0487143293226331E-4</v>
      </c>
      <c r="H27" s="32">
        <f t="shared" si="3"/>
        <v>0.48820862467756698</v>
      </c>
    </row>
    <row r="29" spans="1:8" x14ac:dyDescent="0.25">
      <c r="A29" s="31">
        <v>1999</v>
      </c>
      <c r="B29" s="31" t="s">
        <v>381</v>
      </c>
      <c r="C29" s="31">
        <v>8661.4699999999993</v>
      </c>
      <c r="D29" s="31">
        <v>159.37</v>
      </c>
      <c r="G29" s="60"/>
    </row>
    <row r="30" spans="1:8" x14ac:dyDescent="0.25">
      <c r="A30" s="31">
        <v>2000</v>
      </c>
      <c r="B30" s="31">
        <v>2</v>
      </c>
      <c r="C30" s="31">
        <v>8661.4699999999993</v>
      </c>
      <c r="D30" s="31">
        <v>174.1</v>
      </c>
    </row>
    <row r="31" spans="1:8" x14ac:dyDescent="0.25">
      <c r="A31" s="31">
        <v>2001</v>
      </c>
      <c r="B31" s="31">
        <v>2</v>
      </c>
      <c r="C31" s="31">
        <v>8661.4699999999993</v>
      </c>
      <c r="D31" s="31">
        <v>185.36</v>
      </c>
    </row>
    <row r="32" spans="1:8" x14ac:dyDescent="0.25">
      <c r="A32" s="31">
        <v>2002</v>
      </c>
      <c r="B32" s="31">
        <v>2</v>
      </c>
      <c r="C32" s="31">
        <v>8661.4699999999993</v>
      </c>
      <c r="D32" s="31">
        <v>227.8</v>
      </c>
    </row>
    <row r="33" spans="1:4" x14ac:dyDescent="0.25">
      <c r="A33" s="31">
        <v>2003</v>
      </c>
      <c r="B33" s="31">
        <v>2</v>
      </c>
      <c r="C33" s="31">
        <v>8661.4699999999993</v>
      </c>
      <c r="D33" s="31">
        <v>286.69</v>
      </c>
    </row>
    <row r="34" spans="1:4" x14ac:dyDescent="0.25">
      <c r="A34" s="31">
        <v>2004</v>
      </c>
      <c r="B34" s="31">
        <v>2</v>
      </c>
      <c r="C34" s="31">
        <v>8661.4699999999993</v>
      </c>
      <c r="D34" s="31">
        <v>353.39</v>
      </c>
    </row>
    <row r="35" spans="1:4" x14ac:dyDescent="0.25">
      <c r="A35" s="31">
        <v>2005</v>
      </c>
      <c r="B35" s="31">
        <v>2</v>
      </c>
      <c r="C35" s="31">
        <v>8661.4699999999993</v>
      </c>
      <c r="D35" s="31">
        <v>323.07</v>
      </c>
    </row>
    <row r="36" spans="1:4" x14ac:dyDescent="0.25">
      <c r="A36" s="31">
        <v>2006</v>
      </c>
      <c r="B36" s="31">
        <v>2</v>
      </c>
      <c r="C36" s="31">
        <v>8661.4699999999993</v>
      </c>
      <c r="D36" s="31">
        <v>359.45</v>
      </c>
    </row>
    <row r="37" spans="1:4" x14ac:dyDescent="0.25">
      <c r="A37" s="31">
        <v>2007</v>
      </c>
      <c r="B37" s="31">
        <v>2</v>
      </c>
      <c r="C37" s="31">
        <v>8661.4699999999993</v>
      </c>
      <c r="D37" s="31">
        <v>301.42</v>
      </c>
    </row>
    <row r="38" spans="1:4" x14ac:dyDescent="0.25">
      <c r="A38" s="31">
        <v>2008</v>
      </c>
      <c r="B38" s="31">
        <v>2</v>
      </c>
      <c r="C38" s="31">
        <v>8661.4699999999993</v>
      </c>
      <c r="D38" s="31">
        <v>331.73</v>
      </c>
    </row>
    <row r="39" spans="1:4" x14ac:dyDescent="0.25">
      <c r="A39" s="31">
        <v>2009</v>
      </c>
      <c r="B39" s="31">
        <v>2</v>
      </c>
      <c r="C39" s="31">
        <v>8661.4699999999993</v>
      </c>
      <c r="D39" s="31">
        <v>403.62</v>
      </c>
    </row>
    <row r="40" spans="1:4" x14ac:dyDescent="0.25">
      <c r="A40" s="31">
        <v>2010</v>
      </c>
      <c r="B40" s="31">
        <v>2</v>
      </c>
      <c r="C40" s="31">
        <v>8661.4699999999993</v>
      </c>
      <c r="D40" s="31">
        <v>437.4</v>
      </c>
    </row>
    <row r="41" spans="1:4" x14ac:dyDescent="0.25">
      <c r="A41" s="31">
        <v>2011</v>
      </c>
      <c r="B41" s="31">
        <v>2</v>
      </c>
      <c r="C41" s="31">
        <v>8661.4699999999993</v>
      </c>
      <c r="D41" s="31">
        <v>589.85</v>
      </c>
    </row>
    <row r="42" spans="1:4" x14ac:dyDescent="0.25">
      <c r="A42" s="31">
        <v>2012</v>
      </c>
      <c r="B42" s="31">
        <v>2</v>
      </c>
      <c r="C42" s="31">
        <v>8661.4699999999993</v>
      </c>
      <c r="D42" s="31">
        <v>709.37</v>
      </c>
    </row>
    <row r="43" spans="1:4" x14ac:dyDescent="0.25">
      <c r="A43" s="31">
        <v>2013</v>
      </c>
      <c r="B43" s="31">
        <v>2</v>
      </c>
      <c r="C43" s="31">
        <v>8661.4699999999993</v>
      </c>
      <c r="D43" s="31">
        <v>804.65</v>
      </c>
    </row>
    <row r="44" spans="1:4" x14ac:dyDescent="0.25">
      <c r="A44" s="31">
        <v>2014</v>
      </c>
      <c r="B44" s="31">
        <v>2</v>
      </c>
      <c r="C44" s="31">
        <v>8661.4699999999993</v>
      </c>
      <c r="D44" s="31">
        <v>831.5</v>
      </c>
    </row>
    <row r="45" spans="1:4" x14ac:dyDescent="0.25">
      <c r="A45" s="31">
        <v>2015</v>
      </c>
      <c r="B45" s="31">
        <v>2</v>
      </c>
      <c r="C45" s="31">
        <v>8661.4699999999993</v>
      </c>
      <c r="D45" s="31">
        <v>965.75</v>
      </c>
    </row>
    <row r="46" spans="1:4" x14ac:dyDescent="0.25">
      <c r="A46" s="31">
        <v>2016</v>
      </c>
      <c r="B46" s="31">
        <v>2</v>
      </c>
      <c r="C46" s="31">
        <v>8661.4699999999993</v>
      </c>
      <c r="D46" s="31">
        <v>1040.24</v>
      </c>
    </row>
    <row r="47" spans="1:4" x14ac:dyDescent="0.25">
      <c r="A47" s="31">
        <v>2017</v>
      </c>
      <c r="B47" s="31">
        <v>2</v>
      </c>
      <c r="C47" s="31">
        <v>8661.4699999999993</v>
      </c>
      <c r="D47" s="31">
        <v>1091.3499999999999</v>
      </c>
    </row>
    <row r="48" spans="1:4" x14ac:dyDescent="0.25">
      <c r="A48" s="31">
        <v>2018</v>
      </c>
      <c r="B48" s="31">
        <v>2</v>
      </c>
      <c r="C48" s="31">
        <v>8661.4699999999993</v>
      </c>
      <c r="D48" s="31">
        <v>1169.3</v>
      </c>
    </row>
    <row r="49" spans="1:4" x14ac:dyDescent="0.25">
      <c r="A49" s="31">
        <v>2019</v>
      </c>
      <c r="B49" s="31">
        <v>2</v>
      </c>
      <c r="C49" s="31">
        <v>8661.4699999999993</v>
      </c>
      <c r="D49" s="31">
        <v>1201.3499999999999</v>
      </c>
    </row>
    <row r="50" spans="1:4" x14ac:dyDescent="0.25">
      <c r="A50" s="31">
        <v>2020</v>
      </c>
      <c r="B50" s="31">
        <v>2</v>
      </c>
      <c r="C50" s="31">
        <v>8661.4699999999993</v>
      </c>
      <c r="D50" s="31">
        <v>1177.96</v>
      </c>
    </row>
    <row r="51" spans="1:4" x14ac:dyDescent="0.25">
      <c r="A51" s="31">
        <v>2021</v>
      </c>
      <c r="B51" s="31">
        <v>2</v>
      </c>
      <c r="C51" s="31">
        <v>8661.4699999999993</v>
      </c>
      <c r="D51" s="31">
        <v>1241.19</v>
      </c>
    </row>
    <row r="52" spans="1:4" x14ac:dyDescent="0.25">
      <c r="A52" s="31">
        <v>2022</v>
      </c>
      <c r="B52" s="31">
        <v>2</v>
      </c>
      <c r="C52" s="31">
        <v>8661.4699999999993</v>
      </c>
      <c r="D52" s="31">
        <v>1329.54</v>
      </c>
    </row>
    <row r="53" spans="1:4" x14ac:dyDescent="0.25">
      <c r="A53" s="31">
        <v>2023</v>
      </c>
      <c r="B53" s="31">
        <v>2</v>
      </c>
      <c r="C53" s="31">
        <v>8661.4699999999993</v>
      </c>
      <c r="D53" s="31">
        <v>1291.43</v>
      </c>
    </row>
    <row r="55" spans="1:4" x14ac:dyDescent="0.25">
      <c r="A55" s="31">
        <v>1999</v>
      </c>
      <c r="B55" s="31" t="s">
        <v>398</v>
      </c>
      <c r="C55" s="31">
        <v>2740.03</v>
      </c>
      <c r="D55" s="31">
        <v>65.209999999999994</v>
      </c>
    </row>
    <row r="56" spans="1:4" x14ac:dyDescent="0.25">
      <c r="A56" s="31">
        <v>2000</v>
      </c>
      <c r="B56" s="31">
        <v>3</v>
      </c>
      <c r="C56" s="31">
        <v>2740.03</v>
      </c>
      <c r="D56" s="31">
        <v>64.66</v>
      </c>
    </row>
    <row r="57" spans="1:4" x14ac:dyDescent="0.25">
      <c r="A57" s="31">
        <v>2001</v>
      </c>
      <c r="B57" s="31">
        <v>3</v>
      </c>
      <c r="C57" s="31">
        <v>2740.03</v>
      </c>
      <c r="D57" s="31">
        <v>63.02</v>
      </c>
    </row>
    <row r="58" spans="1:4" x14ac:dyDescent="0.25">
      <c r="A58" s="31">
        <v>2002</v>
      </c>
      <c r="B58" s="31">
        <v>3</v>
      </c>
      <c r="C58" s="31">
        <v>2740.03</v>
      </c>
      <c r="D58" s="31">
        <v>82.47</v>
      </c>
    </row>
    <row r="59" spans="1:4" x14ac:dyDescent="0.25">
      <c r="A59" s="31">
        <v>2003</v>
      </c>
      <c r="B59" s="31">
        <v>3</v>
      </c>
      <c r="C59" s="31">
        <v>2740.03</v>
      </c>
      <c r="D59" s="31">
        <v>112.34</v>
      </c>
    </row>
    <row r="60" spans="1:4" x14ac:dyDescent="0.25">
      <c r="A60" s="31">
        <v>2004</v>
      </c>
      <c r="B60" s="31">
        <v>3</v>
      </c>
      <c r="C60" s="31">
        <v>2740.03</v>
      </c>
      <c r="D60" s="31">
        <v>151.25</v>
      </c>
    </row>
    <row r="61" spans="1:4" x14ac:dyDescent="0.25">
      <c r="A61" s="31">
        <v>2005</v>
      </c>
      <c r="B61" s="31">
        <v>3</v>
      </c>
      <c r="C61" s="31">
        <v>2740.03</v>
      </c>
      <c r="D61" s="31">
        <v>167.96</v>
      </c>
    </row>
    <row r="62" spans="1:4" x14ac:dyDescent="0.25">
      <c r="A62" s="31">
        <v>2006</v>
      </c>
      <c r="B62" s="31">
        <v>3</v>
      </c>
      <c r="C62" s="31">
        <v>2740.03</v>
      </c>
      <c r="D62" s="31">
        <v>185.23</v>
      </c>
    </row>
    <row r="63" spans="1:4" x14ac:dyDescent="0.25">
      <c r="A63" s="31">
        <v>2007</v>
      </c>
      <c r="B63" s="31">
        <v>3</v>
      </c>
      <c r="C63" s="31">
        <v>2740.03</v>
      </c>
      <c r="D63" s="31">
        <v>211.8</v>
      </c>
    </row>
    <row r="64" spans="1:4" x14ac:dyDescent="0.25">
      <c r="A64" s="31">
        <v>2008</v>
      </c>
      <c r="B64" s="31">
        <v>3</v>
      </c>
      <c r="C64" s="31">
        <v>2740.03</v>
      </c>
      <c r="D64" s="31">
        <v>194.82</v>
      </c>
    </row>
    <row r="65" spans="1:4" x14ac:dyDescent="0.25">
      <c r="A65" s="31">
        <v>2009</v>
      </c>
      <c r="B65" s="31">
        <v>3</v>
      </c>
      <c r="C65" s="31">
        <v>2740.03</v>
      </c>
      <c r="D65" s="31">
        <v>221.39</v>
      </c>
    </row>
    <row r="66" spans="1:4" x14ac:dyDescent="0.25">
      <c r="A66" s="31">
        <v>2010</v>
      </c>
      <c r="B66" s="31">
        <v>3</v>
      </c>
      <c r="C66" s="31">
        <v>2740.03</v>
      </c>
      <c r="D66" s="31">
        <v>239.2</v>
      </c>
    </row>
    <row r="67" spans="1:4" x14ac:dyDescent="0.25">
      <c r="A67" s="31">
        <v>2011</v>
      </c>
      <c r="B67" s="31">
        <v>3</v>
      </c>
      <c r="C67" s="31">
        <v>2740.03</v>
      </c>
      <c r="D67" s="31">
        <v>259.75</v>
      </c>
    </row>
    <row r="68" spans="1:4" x14ac:dyDescent="0.25">
      <c r="A68" s="31">
        <v>2012</v>
      </c>
      <c r="B68" s="31">
        <v>3</v>
      </c>
      <c r="C68" s="31">
        <v>2740.03</v>
      </c>
      <c r="D68" s="31">
        <v>280.85000000000002</v>
      </c>
    </row>
    <row r="69" spans="1:4" x14ac:dyDescent="0.25">
      <c r="A69" s="31">
        <v>2013</v>
      </c>
      <c r="B69" s="31">
        <v>3</v>
      </c>
      <c r="C69" s="31">
        <v>2740.03</v>
      </c>
      <c r="D69" s="31">
        <v>289.07</v>
      </c>
    </row>
    <row r="70" spans="1:4" x14ac:dyDescent="0.25">
      <c r="A70" s="31">
        <v>2014</v>
      </c>
      <c r="B70" s="31">
        <v>3</v>
      </c>
      <c r="C70" s="31">
        <v>2740.03</v>
      </c>
      <c r="D70" s="31">
        <v>271.26</v>
      </c>
    </row>
    <row r="71" spans="1:4" x14ac:dyDescent="0.25">
      <c r="A71" s="31">
        <v>2015</v>
      </c>
      <c r="B71" s="31">
        <v>3</v>
      </c>
      <c r="C71" s="31">
        <v>2740.03</v>
      </c>
      <c r="D71" s="31">
        <v>284.42</v>
      </c>
    </row>
    <row r="72" spans="1:4" x14ac:dyDescent="0.25">
      <c r="A72" s="31">
        <v>2016</v>
      </c>
      <c r="B72" s="31">
        <v>3</v>
      </c>
      <c r="C72" s="31">
        <v>2740.03</v>
      </c>
      <c r="D72" s="31">
        <v>287.7</v>
      </c>
    </row>
    <row r="73" spans="1:4" x14ac:dyDescent="0.25">
      <c r="A73" s="31">
        <v>2017</v>
      </c>
      <c r="B73" s="31">
        <v>3</v>
      </c>
      <c r="C73" s="31">
        <v>2740.03</v>
      </c>
      <c r="D73" s="31">
        <v>334.01</v>
      </c>
    </row>
    <row r="74" spans="1:4" x14ac:dyDescent="0.25">
      <c r="A74" s="31">
        <v>2018</v>
      </c>
      <c r="B74" s="31">
        <v>3</v>
      </c>
      <c r="C74" s="31">
        <v>2740.03</v>
      </c>
      <c r="D74" s="31">
        <v>362.23</v>
      </c>
    </row>
    <row r="75" spans="1:4" x14ac:dyDescent="0.25">
      <c r="A75" s="31">
        <v>2019</v>
      </c>
      <c r="B75" s="31">
        <v>3</v>
      </c>
      <c r="C75" s="31">
        <v>2740.03</v>
      </c>
      <c r="D75" s="31">
        <v>348.26</v>
      </c>
    </row>
    <row r="76" spans="1:4" x14ac:dyDescent="0.25">
      <c r="A76" s="31">
        <v>2020</v>
      </c>
      <c r="B76" s="31">
        <v>3</v>
      </c>
      <c r="C76" s="31">
        <v>2740.03</v>
      </c>
      <c r="D76" s="31">
        <v>337.57</v>
      </c>
    </row>
    <row r="77" spans="1:4" x14ac:dyDescent="0.25">
      <c r="A77" s="31">
        <v>2021</v>
      </c>
      <c r="B77" s="31">
        <v>3</v>
      </c>
      <c r="C77" s="31">
        <v>2740.03</v>
      </c>
      <c r="D77" s="31">
        <v>378.95</v>
      </c>
    </row>
    <row r="78" spans="1:4" x14ac:dyDescent="0.25">
      <c r="A78" s="31">
        <v>2022</v>
      </c>
      <c r="B78" s="31">
        <v>3</v>
      </c>
      <c r="C78" s="31">
        <v>2740.03</v>
      </c>
      <c r="D78" s="31">
        <v>311.82</v>
      </c>
    </row>
    <row r="79" spans="1:4" x14ac:dyDescent="0.25">
      <c r="A79" s="31">
        <v>2023</v>
      </c>
      <c r="B79" s="31">
        <v>3</v>
      </c>
      <c r="C79" s="31">
        <v>2740.03</v>
      </c>
      <c r="D79" s="31">
        <v>220.3</v>
      </c>
    </row>
    <row r="81" spans="1:4" x14ac:dyDescent="0.25">
      <c r="A81" s="31">
        <v>1999</v>
      </c>
      <c r="B81" s="31" t="s">
        <v>399</v>
      </c>
      <c r="C81" s="31">
        <v>762.65</v>
      </c>
      <c r="D81" s="31">
        <v>41.87</v>
      </c>
    </row>
    <row r="82" spans="1:4" x14ac:dyDescent="0.25">
      <c r="A82" s="31">
        <v>2000</v>
      </c>
      <c r="B82" s="31">
        <v>4</v>
      </c>
      <c r="C82" s="31">
        <v>762.65</v>
      </c>
      <c r="D82" s="31">
        <v>47.97</v>
      </c>
    </row>
    <row r="83" spans="1:4" x14ac:dyDescent="0.25">
      <c r="A83" s="31">
        <v>2001</v>
      </c>
      <c r="B83" s="31">
        <v>4</v>
      </c>
      <c r="C83" s="31">
        <v>762.65</v>
      </c>
      <c r="D83" s="31">
        <v>67.489999999999995</v>
      </c>
    </row>
    <row r="84" spans="1:4" x14ac:dyDescent="0.25">
      <c r="A84" s="31">
        <v>2002</v>
      </c>
      <c r="B84" s="31">
        <v>4</v>
      </c>
      <c r="C84" s="31">
        <v>762.65</v>
      </c>
      <c r="D84" s="31">
        <v>69.48</v>
      </c>
    </row>
    <row r="85" spans="1:4" x14ac:dyDescent="0.25">
      <c r="A85" s="31">
        <v>2003</v>
      </c>
      <c r="B85" s="31">
        <v>4</v>
      </c>
      <c r="C85" s="31">
        <v>762.65</v>
      </c>
      <c r="D85" s="31">
        <v>77.87</v>
      </c>
    </row>
    <row r="86" spans="1:4" x14ac:dyDescent="0.25">
      <c r="A86" s="31">
        <v>2004</v>
      </c>
      <c r="B86" s="31">
        <v>4</v>
      </c>
      <c r="C86" s="31">
        <v>762.65</v>
      </c>
      <c r="D86" s="31">
        <v>70.16</v>
      </c>
    </row>
    <row r="87" spans="1:4" x14ac:dyDescent="0.25">
      <c r="A87" s="31">
        <v>2005</v>
      </c>
      <c r="B87" s="31">
        <v>4</v>
      </c>
      <c r="C87" s="31">
        <v>762.65</v>
      </c>
      <c r="D87" s="31">
        <v>63.61</v>
      </c>
    </row>
    <row r="88" spans="1:4" x14ac:dyDescent="0.25">
      <c r="A88" s="31">
        <v>2006</v>
      </c>
      <c r="B88" s="31">
        <v>4</v>
      </c>
      <c r="C88" s="31">
        <v>762.65</v>
      </c>
      <c r="D88" s="31">
        <v>69.33</v>
      </c>
    </row>
    <row r="89" spans="1:4" x14ac:dyDescent="0.25">
      <c r="A89" s="31">
        <v>2007</v>
      </c>
      <c r="B89" s="31">
        <v>4</v>
      </c>
      <c r="C89" s="31">
        <v>762.65</v>
      </c>
      <c r="D89" s="31">
        <v>72.3</v>
      </c>
    </row>
    <row r="90" spans="1:4" x14ac:dyDescent="0.25">
      <c r="A90" s="31">
        <v>2008</v>
      </c>
      <c r="B90" s="31">
        <v>4</v>
      </c>
      <c r="C90" s="31">
        <v>762.65</v>
      </c>
      <c r="D90" s="31">
        <v>64.83</v>
      </c>
    </row>
    <row r="91" spans="1:4" x14ac:dyDescent="0.25">
      <c r="A91" s="31">
        <v>2009</v>
      </c>
      <c r="B91" s="31">
        <v>4</v>
      </c>
      <c r="C91" s="31">
        <v>762.65</v>
      </c>
      <c r="D91" s="31">
        <v>63.3</v>
      </c>
    </row>
    <row r="92" spans="1:4" x14ac:dyDescent="0.25">
      <c r="A92" s="31">
        <v>2010</v>
      </c>
      <c r="B92" s="31">
        <v>4</v>
      </c>
      <c r="C92" s="31">
        <v>762.65</v>
      </c>
      <c r="D92" s="31">
        <v>65.36</v>
      </c>
    </row>
    <row r="93" spans="1:4" x14ac:dyDescent="0.25">
      <c r="A93" s="31">
        <v>2011</v>
      </c>
      <c r="B93" s="31">
        <v>4</v>
      </c>
      <c r="C93" s="31">
        <v>762.65</v>
      </c>
      <c r="D93" s="31">
        <v>62.54</v>
      </c>
    </row>
    <row r="94" spans="1:4" x14ac:dyDescent="0.25">
      <c r="A94" s="31">
        <v>2012</v>
      </c>
      <c r="B94" s="31">
        <v>4</v>
      </c>
      <c r="C94" s="31">
        <v>762.65</v>
      </c>
      <c r="D94" s="31">
        <v>66.27</v>
      </c>
    </row>
    <row r="95" spans="1:4" x14ac:dyDescent="0.25">
      <c r="A95" s="31">
        <v>2013</v>
      </c>
      <c r="B95" s="31">
        <v>4</v>
      </c>
      <c r="C95" s="31">
        <v>762.65</v>
      </c>
      <c r="D95" s="31">
        <v>66.88</v>
      </c>
    </row>
    <row r="96" spans="1:4" x14ac:dyDescent="0.25">
      <c r="A96" s="31">
        <v>2014</v>
      </c>
      <c r="B96" s="31">
        <v>4</v>
      </c>
      <c r="C96" s="31">
        <v>762.65</v>
      </c>
      <c r="D96" s="31">
        <v>68.87</v>
      </c>
    </row>
    <row r="97" spans="1:4" x14ac:dyDescent="0.25">
      <c r="A97" s="31">
        <v>2015</v>
      </c>
      <c r="B97" s="31">
        <v>4</v>
      </c>
      <c r="C97" s="31">
        <v>762.65</v>
      </c>
      <c r="D97" s="31">
        <v>62</v>
      </c>
    </row>
    <row r="98" spans="1:4" x14ac:dyDescent="0.25">
      <c r="A98" s="31">
        <v>2016</v>
      </c>
      <c r="B98" s="31">
        <v>4</v>
      </c>
      <c r="C98" s="31">
        <v>762.65</v>
      </c>
      <c r="D98" s="31">
        <v>70.55</v>
      </c>
    </row>
    <row r="99" spans="1:4" x14ac:dyDescent="0.25">
      <c r="A99" s="31">
        <v>2017</v>
      </c>
      <c r="B99" s="31">
        <v>4</v>
      </c>
      <c r="C99" s="31">
        <v>762.65</v>
      </c>
      <c r="D99" s="31">
        <v>73.75</v>
      </c>
    </row>
    <row r="100" spans="1:4" x14ac:dyDescent="0.25">
      <c r="A100" s="31">
        <v>2018</v>
      </c>
      <c r="B100" s="31">
        <v>4</v>
      </c>
      <c r="C100" s="31">
        <v>762.65</v>
      </c>
      <c r="D100" s="31">
        <v>74.36</v>
      </c>
    </row>
    <row r="101" spans="1:4" x14ac:dyDescent="0.25">
      <c r="A101" s="31">
        <v>2019</v>
      </c>
      <c r="B101" s="31">
        <v>4</v>
      </c>
      <c r="C101" s="31">
        <v>762.65</v>
      </c>
      <c r="D101" s="31">
        <v>69.17</v>
      </c>
    </row>
    <row r="102" spans="1:4" x14ac:dyDescent="0.25">
      <c r="A102" s="31">
        <v>2020</v>
      </c>
      <c r="B102" s="31">
        <v>4</v>
      </c>
      <c r="C102" s="31">
        <v>762.65</v>
      </c>
      <c r="D102" s="31">
        <v>60.25</v>
      </c>
    </row>
    <row r="103" spans="1:4" x14ac:dyDescent="0.25">
      <c r="A103" s="31">
        <v>2021</v>
      </c>
      <c r="B103" s="31">
        <v>4</v>
      </c>
      <c r="C103" s="31">
        <v>762.65</v>
      </c>
      <c r="D103" s="31">
        <v>74.28</v>
      </c>
    </row>
    <row r="104" spans="1:4" x14ac:dyDescent="0.25">
      <c r="A104" s="31">
        <v>2022</v>
      </c>
      <c r="B104" s="31">
        <v>4</v>
      </c>
      <c r="C104" s="31">
        <v>762.65</v>
      </c>
      <c r="D104" s="31">
        <v>64.75</v>
      </c>
    </row>
    <row r="105" spans="1:4" x14ac:dyDescent="0.25">
      <c r="A105" s="31">
        <v>2023</v>
      </c>
      <c r="B105" s="31">
        <v>4</v>
      </c>
      <c r="C105" s="31">
        <v>762.65</v>
      </c>
      <c r="D105" s="31">
        <v>53.54</v>
      </c>
    </row>
    <row r="107" spans="1:4" x14ac:dyDescent="0.25">
      <c r="A107" s="31">
        <v>1999</v>
      </c>
      <c r="B107" s="31" t="s">
        <v>400</v>
      </c>
      <c r="C107" s="31">
        <v>1366.76</v>
      </c>
      <c r="D107" s="31">
        <v>207.06</v>
      </c>
    </row>
    <row r="108" spans="1:4" x14ac:dyDescent="0.25">
      <c r="A108" s="31">
        <v>2000</v>
      </c>
      <c r="B108" s="31">
        <v>5</v>
      </c>
      <c r="C108" s="31">
        <v>1366.76</v>
      </c>
      <c r="D108" s="31">
        <v>202.01</v>
      </c>
    </row>
    <row r="109" spans="1:4" x14ac:dyDescent="0.25">
      <c r="A109" s="31">
        <v>2001</v>
      </c>
      <c r="B109" s="31">
        <v>5</v>
      </c>
      <c r="C109" s="31">
        <v>1366.76</v>
      </c>
      <c r="D109" s="31">
        <v>202.55</v>
      </c>
    </row>
    <row r="110" spans="1:4" x14ac:dyDescent="0.25">
      <c r="A110" s="31">
        <v>2002</v>
      </c>
      <c r="B110" s="31">
        <v>5</v>
      </c>
      <c r="C110" s="31">
        <v>1366.76</v>
      </c>
      <c r="D110" s="31">
        <v>175.9</v>
      </c>
    </row>
    <row r="111" spans="1:4" x14ac:dyDescent="0.25">
      <c r="A111" s="31">
        <v>2003</v>
      </c>
      <c r="B111" s="31">
        <v>5</v>
      </c>
      <c r="C111" s="31">
        <v>1366.76</v>
      </c>
      <c r="D111" s="31">
        <v>173.17</v>
      </c>
    </row>
    <row r="112" spans="1:4" x14ac:dyDescent="0.25">
      <c r="A112" s="31">
        <v>2004</v>
      </c>
      <c r="B112" s="31">
        <v>5</v>
      </c>
      <c r="C112" s="31">
        <v>1366.76</v>
      </c>
      <c r="D112" s="31">
        <v>176.04</v>
      </c>
    </row>
    <row r="113" spans="1:4" x14ac:dyDescent="0.25">
      <c r="A113" s="31">
        <v>2005</v>
      </c>
      <c r="B113" s="31">
        <v>5</v>
      </c>
      <c r="C113" s="31">
        <v>1366.76</v>
      </c>
      <c r="D113" s="31">
        <v>163.05000000000001</v>
      </c>
    </row>
    <row r="114" spans="1:4" x14ac:dyDescent="0.25">
      <c r="A114" s="31">
        <v>2006</v>
      </c>
      <c r="B114" s="31">
        <v>5</v>
      </c>
      <c r="C114" s="31">
        <v>1366.76</v>
      </c>
      <c r="D114" s="31">
        <v>152.94</v>
      </c>
    </row>
    <row r="115" spans="1:4" x14ac:dyDescent="0.25">
      <c r="A115" s="31">
        <v>2007</v>
      </c>
      <c r="B115" s="31">
        <v>5</v>
      </c>
      <c r="C115" s="31">
        <v>1366.76</v>
      </c>
      <c r="D115" s="31">
        <v>159.5</v>
      </c>
    </row>
    <row r="116" spans="1:4" x14ac:dyDescent="0.25">
      <c r="A116" s="31">
        <v>2008</v>
      </c>
      <c r="B116" s="31">
        <v>5</v>
      </c>
      <c r="C116" s="31">
        <v>1366.76</v>
      </c>
      <c r="D116" s="31">
        <v>140.63999999999999</v>
      </c>
    </row>
    <row r="117" spans="1:4" x14ac:dyDescent="0.25">
      <c r="A117" s="31">
        <v>2009</v>
      </c>
      <c r="B117" s="31">
        <v>5</v>
      </c>
      <c r="C117" s="31">
        <v>1366.76</v>
      </c>
      <c r="D117" s="31">
        <v>129.02000000000001</v>
      </c>
    </row>
    <row r="118" spans="1:4" x14ac:dyDescent="0.25">
      <c r="A118" s="31">
        <v>2010</v>
      </c>
      <c r="B118" s="31">
        <v>5</v>
      </c>
      <c r="C118" s="31">
        <v>1366.76</v>
      </c>
      <c r="D118" s="31">
        <v>118.09</v>
      </c>
    </row>
    <row r="119" spans="1:4" x14ac:dyDescent="0.25">
      <c r="A119" s="31">
        <v>2011</v>
      </c>
      <c r="B119" s="31">
        <v>5</v>
      </c>
      <c r="C119" s="31">
        <v>1366.76</v>
      </c>
      <c r="D119" s="31">
        <v>114.12</v>
      </c>
    </row>
    <row r="120" spans="1:4" x14ac:dyDescent="0.25">
      <c r="A120" s="31">
        <v>2012</v>
      </c>
      <c r="B120" s="31">
        <v>5</v>
      </c>
      <c r="C120" s="31">
        <v>1366.76</v>
      </c>
      <c r="D120" s="31">
        <v>119.04</v>
      </c>
    </row>
    <row r="121" spans="1:4" x14ac:dyDescent="0.25">
      <c r="A121" s="31">
        <v>2013</v>
      </c>
      <c r="B121" s="31">
        <v>5</v>
      </c>
      <c r="C121" s="31">
        <v>1366.76</v>
      </c>
      <c r="D121" s="31">
        <v>104.97</v>
      </c>
    </row>
    <row r="122" spans="1:4" x14ac:dyDescent="0.25">
      <c r="A122" s="31">
        <v>2014</v>
      </c>
      <c r="B122" s="31">
        <v>5</v>
      </c>
      <c r="C122" s="31">
        <v>1366.76</v>
      </c>
      <c r="D122" s="31">
        <v>100.32</v>
      </c>
    </row>
    <row r="123" spans="1:4" x14ac:dyDescent="0.25">
      <c r="A123" s="31">
        <v>2015</v>
      </c>
      <c r="B123" s="31">
        <v>5</v>
      </c>
      <c r="C123" s="31">
        <v>1366.76</v>
      </c>
      <c r="D123" s="31">
        <v>97.45</v>
      </c>
    </row>
    <row r="124" spans="1:4" x14ac:dyDescent="0.25">
      <c r="A124" s="31">
        <v>2016</v>
      </c>
      <c r="B124" s="31">
        <v>5</v>
      </c>
      <c r="C124" s="31">
        <v>1366.76</v>
      </c>
      <c r="D124" s="31">
        <v>92.12</v>
      </c>
    </row>
    <row r="125" spans="1:4" x14ac:dyDescent="0.25">
      <c r="A125" s="31">
        <v>2017</v>
      </c>
      <c r="B125" s="31">
        <v>5</v>
      </c>
      <c r="C125" s="31">
        <v>1366.76</v>
      </c>
      <c r="D125" s="31">
        <v>88.84</v>
      </c>
    </row>
    <row r="126" spans="1:4" x14ac:dyDescent="0.25">
      <c r="A126" s="31">
        <v>2018</v>
      </c>
      <c r="B126" s="31">
        <v>5</v>
      </c>
      <c r="C126" s="31">
        <v>1366.76</v>
      </c>
      <c r="D126" s="31">
        <v>88.29</v>
      </c>
    </row>
    <row r="127" spans="1:4" x14ac:dyDescent="0.25">
      <c r="A127" s="31">
        <v>2019</v>
      </c>
      <c r="B127" s="31">
        <v>5</v>
      </c>
      <c r="C127" s="31">
        <v>1366.76</v>
      </c>
      <c r="D127" s="31">
        <v>92.53</v>
      </c>
    </row>
    <row r="128" spans="1:4" x14ac:dyDescent="0.25">
      <c r="A128" s="31">
        <v>2020</v>
      </c>
      <c r="B128" s="31">
        <v>5</v>
      </c>
      <c r="C128" s="31">
        <v>1366.76</v>
      </c>
      <c r="D128" s="31">
        <v>88.84</v>
      </c>
    </row>
    <row r="129" spans="1:4" x14ac:dyDescent="0.25">
      <c r="A129" s="31">
        <v>2021</v>
      </c>
      <c r="B129" s="31">
        <v>5</v>
      </c>
      <c r="C129" s="31">
        <v>1366.76</v>
      </c>
      <c r="D129" s="31">
        <v>92.26</v>
      </c>
    </row>
    <row r="130" spans="1:4" x14ac:dyDescent="0.25">
      <c r="A130" s="31">
        <v>2022</v>
      </c>
      <c r="B130" s="31">
        <v>5</v>
      </c>
      <c r="C130" s="31">
        <v>1366.76</v>
      </c>
      <c r="D130" s="31">
        <v>90.07</v>
      </c>
    </row>
    <row r="131" spans="1:4" x14ac:dyDescent="0.25">
      <c r="A131" s="31">
        <v>2023</v>
      </c>
      <c r="B131" s="31">
        <v>5</v>
      </c>
      <c r="C131" s="31">
        <v>1366.76</v>
      </c>
      <c r="D131" s="31">
        <v>108.79</v>
      </c>
    </row>
    <row r="133" spans="1:4" x14ac:dyDescent="0.25">
      <c r="A133" s="31">
        <v>1999</v>
      </c>
      <c r="B133" s="31" t="s">
        <v>433</v>
      </c>
      <c r="C133" s="31">
        <v>1054.6600000000001</v>
      </c>
      <c r="D133" s="31">
        <v>105.04</v>
      </c>
    </row>
    <row r="134" spans="1:4" x14ac:dyDescent="0.25">
      <c r="A134" s="31">
        <v>2000</v>
      </c>
      <c r="B134" s="31">
        <v>6</v>
      </c>
      <c r="C134" s="31">
        <v>1054.6600000000001</v>
      </c>
      <c r="D134" s="31">
        <v>97.56</v>
      </c>
    </row>
    <row r="135" spans="1:4" x14ac:dyDescent="0.25">
      <c r="A135" s="31">
        <v>2001</v>
      </c>
      <c r="B135" s="31">
        <v>6</v>
      </c>
      <c r="C135" s="31">
        <v>1054.6600000000001</v>
      </c>
      <c r="D135" s="31">
        <v>94.6</v>
      </c>
    </row>
    <row r="136" spans="1:4" x14ac:dyDescent="0.25">
      <c r="A136" s="31">
        <v>2002</v>
      </c>
      <c r="B136" s="31">
        <v>6</v>
      </c>
      <c r="C136" s="31">
        <v>1054.6600000000001</v>
      </c>
      <c r="D136" s="31">
        <v>94.81</v>
      </c>
    </row>
    <row r="137" spans="1:4" x14ac:dyDescent="0.25">
      <c r="A137" s="31">
        <v>2003</v>
      </c>
      <c r="B137" s="31">
        <v>6</v>
      </c>
      <c r="C137" s="31">
        <v>1054.6600000000001</v>
      </c>
      <c r="D137" s="31">
        <v>92.92</v>
      </c>
    </row>
    <row r="138" spans="1:4" x14ac:dyDescent="0.25">
      <c r="A138" s="31">
        <v>2004</v>
      </c>
      <c r="B138" s="31">
        <v>6</v>
      </c>
      <c r="C138" s="31">
        <v>1054.6600000000001</v>
      </c>
      <c r="D138" s="31">
        <v>95.87</v>
      </c>
    </row>
    <row r="139" spans="1:4" x14ac:dyDescent="0.25">
      <c r="A139" s="31">
        <v>2005</v>
      </c>
      <c r="B139" s="31">
        <v>6</v>
      </c>
      <c r="C139" s="31">
        <v>1054.6600000000001</v>
      </c>
      <c r="D139" s="31">
        <v>98.19</v>
      </c>
    </row>
    <row r="140" spans="1:4" x14ac:dyDescent="0.25">
      <c r="A140" s="31">
        <v>2006</v>
      </c>
      <c r="B140" s="31">
        <v>6</v>
      </c>
      <c r="C140" s="31">
        <v>1054.6600000000001</v>
      </c>
      <c r="D140" s="31">
        <v>93.76</v>
      </c>
    </row>
    <row r="141" spans="1:4" x14ac:dyDescent="0.25">
      <c r="A141" s="31">
        <v>2007</v>
      </c>
      <c r="B141" s="31">
        <v>6</v>
      </c>
      <c r="C141" s="31">
        <v>1054.6600000000001</v>
      </c>
      <c r="D141" s="31">
        <v>101.46</v>
      </c>
    </row>
    <row r="142" spans="1:4" x14ac:dyDescent="0.25">
      <c r="A142" s="31">
        <v>2008</v>
      </c>
      <c r="B142" s="31">
        <v>6</v>
      </c>
      <c r="C142" s="31">
        <v>1054.6600000000001</v>
      </c>
      <c r="D142" s="31">
        <v>134.47</v>
      </c>
    </row>
    <row r="143" spans="1:4" x14ac:dyDescent="0.25">
      <c r="A143" s="31">
        <v>2009</v>
      </c>
      <c r="B143" s="31">
        <v>6</v>
      </c>
      <c r="C143" s="31">
        <v>1054.6600000000001</v>
      </c>
      <c r="D143" s="31">
        <v>85.74</v>
      </c>
    </row>
    <row r="144" spans="1:4" x14ac:dyDescent="0.25">
      <c r="A144" s="31">
        <v>2010</v>
      </c>
      <c r="B144" s="31">
        <v>6</v>
      </c>
      <c r="C144" s="31">
        <v>1054.6600000000001</v>
      </c>
      <c r="D144" s="31">
        <v>84.79</v>
      </c>
    </row>
    <row r="145" spans="1:4" x14ac:dyDescent="0.25">
      <c r="A145" s="31">
        <v>2011</v>
      </c>
      <c r="B145" s="31">
        <v>6</v>
      </c>
      <c r="C145" s="31">
        <v>1054.6600000000001</v>
      </c>
      <c r="D145" s="31">
        <v>79.31</v>
      </c>
    </row>
    <row r="146" spans="1:4" x14ac:dyDescent="0.25">
      <c r="A146" s="31">
        <v>2012</v>
      </c>
      <c r="B146" s="31">
        <v>6</v>
      </c>
      <c r="C146" s="31">
        <v>1054.6600000000001</v>
      </c>
      <c r="D146" s="31">
        <v>69.400000000000006</v>
      </c>
    </row>
    <row r="147" spans="1:4" x14ac:dyDescent="0.25">
      <c r="A147" s="31">
        <v>2013</v>
      </c>
      <c r="B147" s="31">
        <v>6</v>
      </c>
      <c r="C147" s="31">
        <v>1054.6600000000001</v>
      </c>
      <c r="D147" s="31">
        <v>67.599999999999994</v>
      </c>
    </row>
    <row r="148" spans="1:4" x14ac:dyDescent="0.25">
      <c r="A148" s="31">
        <v>2014</v>
      </c>
      <c r="B148" s="31">
        <v>6</v>
      </c>
      <c r="C148" s="31">
        <v>1054.6600000000001</v>
      </c>
      <c r="D148" s="31">
        <v>67.290000000000006</v>
      </c>
    </row>
    <row r="149" spans="1:4" x14ac:dyDescent="0.25">
      <c r="A149" s="31">
        <v>2015</v>
      </c>
      <c r="B149" s="31">
        <v>6</v>
      </c>
      <c r="C149" s="31">
        <v>1054.6600000000001</v>
      </c>
      <c r="D149" s="31">
        <v>68.55</v>
      </c>
    </row>
    <row r="150" spans="1:4" x14ac:dyDescent="0.25">
      <c r="A150" s="31">
        <v>2016</v>
      </c>
      <c r="B150" s="31">
        <v>6</v>
      </c>
      <c r="C150" s="31">
        <v>1054.6600000000001</v>
      </c>
      <c r="D150" s="31">
        <v>70.239999999999995</v>
      </c>
    </row>
    <row r="151" spans="1:4" x14ac:dyDescent="0.25">
      <c r="A151" s="31">
        <v>2017</v>
      </c>
      <c r="B151" s="31">
        <v>6</v>
      </c>
      <c r="C151" s="31">
        <v>1054.6600000000001</v>
      </c>
      <c r="D151" s="31">
        <v>66.13</v>
      </c>
    </row>
    <row r="152" spans="1:4" x14ac:dyDescent="0.25">
      <c r="A152" s="31">
        <v>2018</v>
      </c>
      <c r="B152" s="31">
        <v>6</v>
      </c>
      <c r="C152" s="31">
        <v>1054.6600000000001</v>
      </c>
      <c r="D152" s="31">
        <v>65.069999999999993</v>
      </c>
    </row>
    <row r="153" spans="1:4" x14ac:dyDescent="0.25">
      <c r="A153" s="31">
        <v>2019</v>
      </c>
      <c r="B153" s="31">
        <v>6</v>
      </c>
      <c r="C153" s="31">
        <v>1054.6600000000001</v>
      </c>
      <c r="D153" s="31">
        <v>71.930000000000007</v>
      </c>
    </row>
    <row r="154" spans="1:4" x14ac:dyDescent="0.25">
      <c r="A154" s="31">
        <v>2020</v>
      </c>
      <c r="B154" s="31">
        <v>6</v>
      </c>
      <c r="C154" s="31">
        <v>1054.6600000000001</v>
      </c>
      <c r="D154" s="31">
        <v>71.19</v>
      </c>
    </row>
    <row r="155" spans="1:4" x14ac:dyDescent="0.25">
      <c r="A155" s="31">
        <v>2021</v>
      </c>
      <c r="B155" s="31">
        <v>6</v>
      </c>
      <c r="C155" s="31">
        <v>1054.6600000000001</v>
      </c>
      <c r="D155" s="31">
        <v>74.040000000000006</v>
      </c>
    </row>
    <row r="156" spans="1:4" x14ac:dyDescent="0.25">
      <c r="A156" s="31">
        <v>2022</v>
      </c>
      <c r="B156" s="31">
        <v>6</v>
      </c>
      <c r="C156" s="31">
        <v>1054.6600000000001</v>
      </c>
      <c r="D156" s="31">
        <v>69.08</v>
      </c>
    </row>
    <row r="157" spans="1:4" x14ac:dyDescent="0.25">
      <c r="A157" s="31">
        <v>2023</v>
      </c>
      <c r="B157" s="31">
        <v>6</v>
      </c>
      <c r="C157" s="31">
        <v>1054.6600000000001</v>
      </c>
      <c r="D157" s="31">
        <v>68.45</v>
      </c>
    </row>
    <row r="158" spans="1:4" x14ac:dyDescent="0.25">
      <c r="B158" s="31">
        <v>6</v>
      </c>
    </row>
    <row r="159" spans="1:4" x14ac:dyDescent="0.25">
      <c r="A159" s="31">
        <v>1999</v>
      </c>
      <c r="B159" s="31">
        <v>7</v>
      </c>
      <c r="C159" s="31">
        <v>500.92</v>
      </c>
      <c r="D159" s="31">
        <v>47.19</v>
      </c>
    </row>
    <row r="160" spans="1:4" x14ac:dyDescent="0.25">
      <c r="A160" s="31">
        <v>2000</v>
      </c>
      <c r="B160" s="31">
        <v>7</v>
      </c>
      <c r="C160" s="31">
        <v>500.92</v>
      </c>
      <c r="D160" s="31">
        <v>50.39</v>
      </c>
    </row>
    <row r="161" spans="1:4" x14ac:dyDescent="0.25">
      <c r="A161" s="31">
        <v>2001</v>
      </c>
      <c r="B161" s="31">
        <v>7</v>
      </c>
      <c r="C161" s="31">
        <v>500.92</v>
      </c>
      <c r="D161" s="31">
        <v>50.64</v>
      </c>
    </row>
    <row r="162" spans="1:4" x14ac:dyDescent="0.25">
      <c r="A162" s="31">
        <v>2002</v>
      </c>
      <c r="B162" s="31">
        <v>7</v>
      </c>
      <c r="C162" s="31">
        <v>500.92</v>
      </c>
      <c r="D162" s="31">
        <v>51.59</v>
      </c>
    </row>
    <row r="163" spans="1:4" x14ac:dyDescent="0.25">
      <c r="A163" s="31">
        <v>2003</v>
      </c>
      <c r="B163" s="31">
        <v>7</v>
      </c>
      <c r="C163" s="31">
        <v>500.92</v>
      </c>
      <c r="D163" s="31">
        <v>54.4</v>
      </c>
    </row>
    <row r="164" spans="1:4" x14ac:dyDescent="0.25">
      <c r="A164" s="31">
        <v>2004</v>
      </c>
      <c r="B164" s="31">
        <v>7</v>
      </c>
      <c r="C164" s="31">
        <v>500.92</v>
      </c>
      <c r="D164" s="31">
        <v>45.53</v>
      </c>
    </row>
    <row r="165" spans="1:4" x14ac:dyDescent="0.25">
      <c r="A165" s="31">
        <v>2005</v>
      </c>
      <c r="B165" s="31">
        <v>7</v>
      </c>
      <c r="C165" s="31">
        <v>500.92</v>
      </c>
      <c r="D165" s="31">
        <v>40.78</v>
      </c>
    </row>
    <row r="166" spans="1:4" x14ac:dyDescent="0.25">
      <c r="A166" s="31">
        <v>2006</v>
      </c>
      <c r="B166" s="31">
        <v>7</v>
      </c>
      <c r="C166" s="31">
        <v>500.92</v>
      </c>
      <c r="D166" s="31">
        <v>36.770000000000003</v>
      </c>
    </row>
    <row r="167" spans="1:4" x14ac:dyDescent="0.25">
      <c r="A167" s="31">
        <v>2007</v>
      </c>
      <c r="B167" s="31">
        <v>7</v>
      </c>
      <c r="C167" s="31">
        <v>500.92</v>
      </c>
      <c r="D167" s="31">
        <v>38.07</v>
      </c>
    </row>
    <row r="168" spans="1:4" x14ac:dyDescent="0.25">
      <c r="A168" s="31">
        <v>2008</v>
      </c>
      <c r="B168" s="31">
        <v>7</v>
      </c>
      <c r="C168" s="31">
        <v>500.92</v>
      </c>
      <c r="D168" s="31">
        <v>33.659999999999997</v>
      </c>
    </row>
    <row r="169" spans="1:4" x14ac:dyDescent="0.25">
      <c r="A169" s="31">
        <v>2009</v>
      </c>
      <c r="B169" s="31">
        <v>7</v>
      </c>
      <c r="C169" s="31">
        <v>500.92</v>
      </c>
      <c r="D169" s="31">
        <v>36.17</v>
      </c>
    </row>
    <row r="170" spans="1:4" x14ac:dyDescent="0.25">
      <c r="A170" s="31">
        <v>2010</v>
      </c>
      <c r="B170" s="31">
        <v>7</v>
      </c>
      <c r="C170" s="31">
        <v>500.92</v>
      </c>
      <c r="D170" s="31">
        <v>34.46</v>
      </c>
    </row>
    <row r="171" spans="1:4" x14ac:dyDescent="0.25">
      <c r="A171" s="31">
        <v>2011</v>
      </c>
      <c r="B171" s="31">
        <v>7</v>
      </c>
      <c r="C171" s="31">
        <v>500.92</v>
      </c>
      <c r="D171" s="31">
        <v>33.56</v>
      </c>
    </row>
    <row r="172" spans="1:4" x14ac:dyDescent="0.25">
      <c r="A172" s="31">
        <v>2012</v>
      </c>
      <c r="B172" s="31">
        <v>7</v>
      </c>
      <c r="C172" s="31">
        <v>500.92</v>
      </c>
      <c r="D172" s="31">
        <v>36.82</v>
      </c>
    </row>
    <row r="173" spans="1:4" x14ac:dyDescent="0.25">
      <c r="A173" s="31">
        <v>2013</v>
      </c>
      <c r="B173" s="31">
        <v>7</v>
      </c>
      <c r="C173" s="31">
        <v>500.92</v>
      </c>
      <c r="D173" s="31">
        <v>38.72</v>
      </c>
    </row>
    <row r="174" spans="1:4" x14ac:dyDescent="0.25">
      <c r="A174" s="31">
        <v>2014</v>
      </c>
      <c r="B174" s="31">
        <v>7</v>
      </c>
      <c r="C174" s="31">
        <v>500.92</v>
      </c>
      <c r="D174" s="31">
        <v>36.770000000000003</v>
      </c>
    </row>
    <row r="175" spans="1:4" x14ac:dyDescent="0.25">
      <c r="A175" s="31">
        <v>2015</v>
      </c>
      <c r="B175" s="31">
        <v>7</v>
      </c>
      <c r="C175" s="31">
        <v>500.92</v>
      </c>
      <c r="D175" s="31">
        <v>34.36</v>
      </c>
    </row>
    <row r="176" spans="1:4" x14ac:dyDescent="0.25">
      <c r="A176" s="31">
        <v>2016</v>
      </c>
      <c r="B176" s="31">
        <v>7</v>
      </c>
      <c r="C176" s="31">
        <v>500.92</v>
      </c>
      <c r="D176" s="31">
        <v>33.909999999999997</v>
      </c>
    </row>
    <row r="177" spans="1:4" x14ac:dyDescent="0.25">
      <c r="A177" s="31">
        <v>2017</v>
      </c>
      <c r="B177" s="31">
        <v>7</v>
      </c>
      <c r="C177" s="31">
        <v>500.92</v>
      </c>
      <c r="D177" s="31">
        <v>22.19</v>
      </c>
    </row>
    <row r="178" spans="1:4" x14ac:dyDescent="0.25">
      <c r="A178" s="31">
        <v>2018</v>
      </c>
      <c r="B178" s="31">
        <v>7</v>
      </c>
      <c r="C178" s="31">
        <v>500.92</v>
      </c>
      <c r="D178" s="31">
        <v>15.73</v>
      </c>
    </row>
    <row r="179" spans="1:4" x14ac:dyDescent="0.25">
      <c r="A179" s="31">
        <v>2019</v>
      </c>
      <c r="B179" s="31">
        <v>7</v>
      </c>
      <c r="C179" s="31">
        <v>500.92</v>
      </c>
      <c r="D179" s="31">
        <v>14.33</v>
      </c>
    </row>
    <row r="180" spans="1:4" x14ac:dyDescent="0.25">
      <c r="A180" s="31">
        <v>2020</v>
      </c>
      <c r="B180" s="31">
        <v>7</v>
      </c>
      <c r="C180" s="31">
        <v>500.92</v>
      </c>
      <c r="D180" s="31">
        <v>19.84</v>
      </c>
    </row>
    <row r="181" spans="1:4" x14ac:dyDescent="0.25">
      <c r="A181" s="31">
        <v>2021</v>
      </c>
      <c r="B181" s="31">
        <v>7</v>
      </c>
      <c r="C181" s="31">
        <v>500.92</v>
      </c>
      <c r="D181" s="31">
        <v>12.22</v>
      </c>
    </row>
    <row r="182" spans="1:4" x14ac:dyDescent="0.25">
      <c r="A182" s="31">
        <v>2022</v>
      </c>
      <c r="B182" s="31">
        <v>7</v>
      </c>
      <c r="C182" s="31">
        <v>500.92</v>
      </c>
      <c r="D182" s="31">
        <v>15.58</v>
      </c>
    </row>
    <row r="183" spans="1:4" x14ac:dyDescent="0.25">
      <c r="A183" s="31">
        <v>2023</v>
      </c>
      <c r="B183" s="31">
        <v>7</v>
      </c>
      <c r="C183" s="31">
        <v>500.92</v>
      </c>
      <c r="D183" s="31">
        <v>17.829999999999998</v>
      </c>
    </row>
    <row r="184" spans="1:4" x14ac:dyDescent="0.25">
      <c r="B184" s="31">
        <v>7</v>
      </c>
    </row>
    <row r="185" spans="1:4" x14ac:dyDescent="0.25">
      <c r="A185" s="31">
        <v>1999</v>
      </c>
      <c r="B185" s="31">
        <v>8</v>
      </c>
      <c r="C185" s="31">
        <v>1479.33</v>
      </c>
      <c r="D185" s="31">
        <v>68.489999999999995</v>
      </c>
    </row>
    <row r="186" spans="1:4" x14ac:dyDescent="0.25">
      <c r="A186" s="31">
        <v>2000</v>
      </c>
      <c r="B186" s="31">
        <v>8</v>
      </c>
      <c r="C186" s="31">
        <v>1479.33</v>
      </c>
      <c r="D186" s="31">
        <v>70.56</v>
      </c>
    </row>
    <row r="187" spans="1:4" x14ac:dyDescent="0.25">
      <c r="A187" s="31">
        <v>2001</v>
      </c>
      <c r="B187" s="31">
        <v>8</v>
      </c>
      <c r="C187" s="31">
        <v>1479.33</v>
      </c>
      <c r="D187" s="31">
        <v>77.959999999999994</v>
      </c>
    </row>
    <row r="188" spans="1:4" x14ac:dyDescent="0.25">
      <c r="A188" s="31">
        <v>2002</v>
      </c>
      <c r="B188" s="31">
        <v>8</v>
      </c>
      <c r="C188" s="31">
        <v>1479.33</v>
      </c>
      <c r="D188" s="31">
        <v>68.489999999999995</v>
      </c>
    </row>
    <row r="189" spans="1:4" x14ac:dyDescent="0.25">
      <c r="A189" s="31">
        <v>2003</v>
      </c>
      <c r="B189" s="31">
        <v>8</v>
      </c>
      <c r="C189" s="31">
        <v>1479.33</v>
      </c>
      <c r="D189" s="31">
        <v>72.19</v>
      </c>
    </row>
    <row r="190" spans="1:4" x14ac:dyDescent="0.25">
      <c r="A190" s="31">
        <v>2004</v>
      </c>
      <c r="B190" s="31">
        <v>8</v>
      </c>
      <c r="C190" s="31">
        <v>1479.33</v>
      </c>
      <c r="D190" s="31">
        <v>79.88</v>
      </c>
    </row>
    <row r="191" spans="1:4" x14ac:dyDescent="0.25">
      <c r="A191" s="31">
        <v>2005</v>
      </c>
      <c r="B191" s="31">
        <v>8</v>
      </c>
      <c r="C191" s="31">
        <v>1479.33</v>
      </c>
      <c r="D191" s="31">
        <v>79.739999999999995</v>
      </c>
    </row>
    <row r="192" spans="1:4" x14ac:dyDescent="0.25">
      <c r="A192" s="31">
        <v>2006</v>
      </c>
      <c r="B192" s="31">
        <v>8</v>
      </c>
      <c r="C192" s="31">
        <v>1479.33</v>
      </c>
      <c r="D192" s="31">
        <v>82.25</v>
      </c>
    </row>
    <row r="193" spans="1:4" x14ac:dyDescent="0.25">
      <c r="A193" s="31">
        <v>2007</v>
      </c>
      <c r="B193" s="31">
        <v>8</v>
      </c>
      <c r="C193" s="31">
        <v>1479.33</v>
      </c>
      <c r="D193" s="31">
        <v>82.4</v>
      </c>
    </row>
    <row r="194" spans="1:4" x14ac:dyDescent="0.25">
      <c r="A194" s="31">
        <v>2008</v>
      </c>
      <c r="B194" s="31">
        <v>8</v>
      </c>
      <c r="C194" s="31">
        <v>1479.33</v>
      </c>
      <c r="D194" s="31">
        <v>79.88</v>
      </c>
    </row>
    <row r="195" spans="1:4" x14ac:dyDescent="0.25">
      <c r="A195" s="31">
        <v>2009</v>
      </c>
      <c r="B195" s="31">
        <v>8</v>
      </c>
      <c r="C195" s="31">
        <v>1479.33</v>
      </c>
      <c r="D195" s="31">
        <v>68.64</v>
      </c>
    </row>
    <row r="196" spans="1:4" x14ac:dyDescent="0.25">
      <c r="A196" s="31">
        <v>2010</v>
      </c>
      <c r="B196" s="31">
        <v>8</v>
      </c>
      <c r="C196" s="31">
        <v>1479.33</v>
      </c>
      <c r="D196" s="31">
        <v>67.61</v>
      </c>
    </row>
    <row r="197" spans="1:4" x14ac:dyDescent="0.25">
      <c r="A197" s="31">
        <v>2011</v>
      </c>
      <c r="B197" s="31">
        <v>8</v>
      </c>
      <c r="C197" s="31">
        <v>1479.33</v>
      </c>
      <c r="D197" s="31">
        <v>62.43</v>
      </c>
    </row>
    <row r="198" spans="1:4" x14ac:dyDescent="0.25">
      <c r="A198" s="31">
        <v>2012</v>
      </c>
      <c r="B198" s="31">
        <v>8</v>
      </c>
      <c r="C198" s="31">
        <v>1479.33</v>
      </c>
      <c r="D198" s="31">
        <v>54.59</v>
      </c>
    </row>
    <row r="199" spans="1:4" x14ac:dyDescent="0.25">
      <c r="A199" s="31">
        <v>2013</v>
      </c>
      <c r="B199" s="31">
        <v>8</v>
      </c>
      <c r="C199" s="31">
        <v>1479.33</v>
      </c>
      <c r="D199" s="31">
        <v>55.62</v>
      </c>
    </row>
    <row r="200" spans="1:4" x14ac:dyDescent="0.25">
      <c r="A200" s="31">
        <v>2014</v>
      </c>
      <c r="B200" s="31">
        <v>8</v>
      </c>
      <c r="C200" s="31">
        <v>1479.33</v>
      </c>
      <c r="D200" s="31">
        <v>56.81</v>
      </c>
    </row>
    <row r="201" spans="1:4" x14ac:dyDescent="0.25">
      <c r="A201" s="31">
        <v>2015</v>
      </c>
      <c r="B201" s="31">
        <v>8</v>
      </c>
      <c r="C201" s="31">
        <v>1479.33</v>
      </c>
      <c r="D201" s="31">
        <v>55.33</v>
      </c>
    </row>
    <row r="202" spans="1:4" x14ac:dyDescent="0.25">
      <c r="A202" s="31">
        <v>2016</v>
      </c>
      <c r="B202" s="31">
        <v>8</v>
      </c>
      <c r="C202" s="31">
        <v>1479.33</v>
      </c>
      <c r="D202" s="31">
        <v>54.29</v>
      </c>
    </row>
    <row r="203" spans="1:4" x14ac:dyDescent="0.25">
      <c r="A203" s="31">
        <v>2017</v>
      </c>
      <c r="B203" s="31">
        <v>8</v>
      </c>
      <c r="C203" s="31">
        <v>1479.33</v>
      </c>
      <c r="D203" s="31">
        <v>57.69</v>
      </c>
    </row>
    <row r="204" spans="1:4" x14ac:dyDescent="0.25">
      <c r="A204" s="31">
        <v>2018</v>
      </c>
      <c r="B204" s="31">
        <v>8</v>
      </c>
      <c r="C204" s="31">
        <v>1479.33</v>
      </c>
      <c r="D204" s="31">
        <v>58.14</v>
      </c>
    </row>
    <row r="205" spans="1:4" x14ac:dyDescent="0.25">
      <c r="A205" s="31">
        <v>2019</v>
      </c>
      <c r="B205" s="31">
        <v>8</v>
      </c>
      <c r="C205" s="31">
        <v>1479.33</v>
      </c>
      <c r="D205" s="31">
        <v>59.17</v>
      </c>
    </row>
    <row r="206" spans="1:4" x14ac:dyDescent="0.25">
      <c r="A206" s="31">
        <v>2020</v>
      </c>
      <c r="B206" s="31">
        <v>8</v>
      </c>
      <c r="C206" s="31">
        <v>1479.33</v>
      </c>
      <c r="D206" s="31">
        <v>59.47</v>
      </c>
    </row>
    <row r="207" spans="1:4" x14ac:dyDescent="0.25">
      <c r="A207" s="31">
        <v>2021</v>
      </c>
      <c r="B207" s="31">
        <v>8</v>
      </c>
      <c r="C207" s="31">
        <v>1479.33</v>
      </c>
      <c r="D207" s="31">
        <v>71.75</v>
      </c>
    </row>
    <row r="208" spans="1:4" x14ac:dyDescent="0.25">
      <c r="A208" s="31">
        <v>2022</v>
      </c>
      <c r="B208" s="31">
        <v>8</v>
      </c>
      <c r="C208" s="31">
        <v>1479.33</v>
      </c>
      <c r="D208" s="31">
        <v>70.42</v>
      </c>
    </row>
    <row r="209" spans="1:4" x14ac:dyDescent="0.25">
      <c r="A209" s="31">
        <v>2023</v>
      </c>
      <c r="B209" s="31">
        <v>8</v>
      </c>
      <c r="C209" s="31">
        <v>1479.33</v>
      </c>
      <c r="D209" s="31">
        <v>80.92</v>
      </c>
    </row>
    <row r="210" spans="1:4" x14ac:dyDescent="0.25">
      <c r="B210" s="31">
        <v>8</v>
      </c>
    </row>
    <row r="211" spans="1:4" x14ac:dyDescent="0.25">
      <c r="A211" s="31">
        <v>1999</v>
      </c>
      <c r="B211" s="31">
        <v>9</v>
      </c>
      <c r="C211" s="31">
        <v>7282.05</v>
      </c>
      <c r="D211" s="31">
        <v>227.2</v>
      </c>
    </row>
    <row r="212" spans="1:4" x14ac:dyDescent="0.25">
      <c r="A212" s="31">
        <v>2000</v>
      </c>
      <c r="B212" s="31">
        <v>9</v>
      </c>
      <c r="C212" s="31">
        <v>7282.05</v>
      </c>
      <c r="D212" s="31">
        <v>239.58</v>
      </c>
    </row>
    <row r="213" spans="1:4" x14ac:dyDescent="0.25">
      <c r="A213" s="31">
        <v>2001</v>
      </c>
      <c r="B213" s="31">
        <v>9</v>
      </c>
      <c r="C213" s="31">
        <v>7282.05</v>
      </c>
      <c r="D213" s="31">
        <v>226.47</v>
      </c>
    </row>
    <row r="214" spans="1:4" x14ac:dyDescent="0.25">
      <c r="A214" s="31">
        <v>2002</v>
      </c>
      <c r="B214" s="31">
        <v>9</v>
      </c>
      <c r="C214" s="31">
        <v>7282.05</v>
      </c>
      <c r="D214" s="31">
        <v>259.24</v>
      </c>
    </row>
    <row r="215" spans="1:4" x14ac:dyDescent="0.25">
      <c r="A215" s="31">
        <v>2003</v>
      </c>
      <c r="B215" s="31">
        <v>9</v>
      </c>
      <c r="C215" s="31">
        <v>7282.05</v>
      </c>
      <c r="D215" s="31">
        <v>266.52</v>
      </c>
    </row>
    <row r="216" spans="1:4" x14ac:dyDescent="0.25">
      <c r="A216" s="31">
        <v>2004</v>
      </c>
      <c r="B216" s="31">
        <v>9</v>
      </c>
      <c r="C216" s="31">
        <v>7282.05</v>
      </c>
      <c r="D216" s="31">
        <v>252.69</v>
      </c>
    </row>
    <row r="217" spans="1:4" x14ac:dyDescent="0.25">
      <c r="A217" s="31">
        <v>2005</v>
      </c>
      <c r="B217" s="31">
        <v>9</v>
      </c>
      <c r="C217" s="31">
        <v>7282.05</v>
      </c>
      <c r="D217" s="31">
        <v>334.25</v>
      </c>
    </row>
    <row r="218" spans="1:4" x14ac:dyDescent="0.25">
      <c r="A218" s="31">
        <v>2006</v>
      </c>
      <c r="B218" s="31">
        <v>9</v>
      </c>
      <c r="C218" s="31">
        <v>7282.05</v>
      </c>
      <c r="D218" s="31">
        <v>284.73</v>
      </c>
    </row>
    <row r="219" spans="1:4" x14ac:dyDescent="0.25">
      <c r="A219" s="31">
        <v>2007</v>
      </c>
      <c r="B219" s="31">
        <v>9</v>
      </c>
      <c r="C219" s="31">
        <v>7282.05</v>
      </c>
      <c r="D219" s="31">
        <v>243.22</v>
      </c>
    </row>
    <row r="220" spans="1:4" x14ac:dyDescent="0.25">
      <c r="A220" s="31">
        <v>2008</v>
      </c>
      <c r="B220" s="31">
        <v>9</v>
      </c>
      <c r="C220" s="31">
        <v>7282.05</v>
      </c>
      <c r="D220" s="31">
        <v>266.52</v>
      </c>
    </row>
    <row r="221" spans="1:4" x14ac:dyDescent="0.25">
      <c r="A221" s="31">
        <v>2009</v>
      </c>
      <c r="B221" s="31">
        <v>9</v>
      </c>
      <c r="C221" s="31">
        <v>7282.05</v>
      </c>
      <c r="D221" s="31">
        <v>347.35</v>
      </c>
    </row>
    <row r="222" spans="1:4" x14ac:dyDescent="0.25">
      <c r="A222" s="31">
        <v>2010</v>
      </c>
      <c r="B222" s="31">
        <v>9</v>
      </c>
      <c r="C222" s="31">
        <v>7282.05</v>
      </c>
      <c r="D222" s="31">
        <v>338.62</v>
      </c>
    </row>
    <row r="223" spans="1:4" x14ac:dyDescent="0.25">
      <c r="A223" s="31">
        <v>2011</v>
      </c>
      <c r="B223" s="31">
        <v>9</v>
      </c>
      <c r="C223" s="31">
        <v>7282.05</v>
      </c>
      <c r="D223" s="31">
        <v>325.51</v>
      </c>
    </row>
    <row r="224" spans="1:4" x14ac:dyDescent="0.25">
      <c r="A224" s="31">
        <v>2012</v>
      </c>
      <c r="B224" s="31">
        <v>9</v>
      </c>
      <c r="C224" s="31">
        <v>7282.05</v>
      </c>
      <c r="D224" s="31">
        <v>297.83999999999997</v>
      </c>
    </row>
    <row r="225" spans="1:4" x14ac:dyDescent="0.25">
      <c r="A225" s="31">
        <v>2013</v>
      </c>
      <c r="B225" s="31">
        <v>9</v>
      </c>
      <c r="C225" s="31">
        <v>7282.05</v>
      </c>
      <c r="D225" s="31">
        <v>288.37</v>
      </c>
    </row>
    <row r="226" spans="1:4" x14ac:dyDescent="0.25">
      <c r="A226" s="31">
        <v>2014</v>
      </c>
      <c r="B226" s="31">
        <v>9</v>
      </c>
      <c r="C226" s="31">
        <v>7282.05</v>
      </c>
      <c r="D226" s="31">
        <v>286.18</v>
      </c>
    </row>
    <row r="227" spans="1:4" x14ac:dyDescent="0.25">
      <c r="A227" s="31">
        <v>2015</v>
      </c>
      <c r="B227" s="31">
        <v>9</v>
      </c>
      <c r="C227" s="31">
        <v>7282.05</v>
      </c>
      <c r="D227" s="31">
        <v>315.31</v>
      </c>
    </row>
    <row r="228" spans="1:4" x14ac:dyDescent="0.25">
      <c r="A228" s="31">
        <v>2016</v>
      </c>
      <c r="B228" s="31">
        <v>9</v>
      </c>
      <c r="C228" s="31">
        <v>7282.05</v>
      </c>
      <c r="D228" s="31">
        <v>320.41000000000003</v>
      </c>
    </row>
    <row r="229" spans="1:4" x14ac:dyDescent="0.25">
      <c r="A229" s="31">
        <v>2017</v>
      </c>
      <c r="B229" s="31">
        <v>9</v>
      </c>
      <c r="C229" s="31">
        <v>7282.05</v>
      </c>
      <c r="D229" s="31">
        <v>326.24</v>
      </c>
    </row>
    <row r="230" spans="1:4" x14ac:dyDescent="0.25">
      <c r="A230" s="31">
        <v>2018</v>
      </c>
      <c r="B230" s="31">
        <v>9</v>
      </c>
      <c r="C230" s="31">
        <v>7282.05</v>
      </c>
      <c r="D230" s="31">
        <v>300.02</v>
      </c>
    </row>
    <row r="231" spans="1:4" x14ac:dyDescent="0.25">
      <c r="A231" s="31">
        <v>2019</v>
      </c>
      <c r="B231" s="31">
        <v>9</v>
      </c>
      <c r="C231" s="31">
        <v>7282.05</v>
      </c>
      <c r="D231" s="31">
        <v>281.08999999999997</v>
      </c>
    </row>
    <row r="232" spans="1:4" x14ac:dyDescent="0.25">
      <c r="A232" s="31">
        <v>2020</v>
      </c>
      <c r="B232" s="31">
        <v>9</v>
      </c>
      <c r="C232" s="31">
        <v>7282.05</v>
      </c>
      <c r="D232" s="31">
        <v>225.74</v>
      </c>
    </row>
    <row r="233" spans="1:4" x14ac:dyDescent="0.25">
      <c r="A233" s="31">
        <v>2021</v>
      </c>
      <c r="B233" s="31">
        <v>9</v>
      </c>
      <c r="C233" s="31">
        <v>7282.05</v>
      </c>
      <c r="D233" s="31">
        <v>204.63</v>
      </c>
    </row>
    <row r="234" spans="1:4" x14ac:dyDescent="0.25">
      <c r="A234" s="31">
        <v>2022</v>
      </c>
      <c r="B234" s="31">
        <v>9</v>
      </c>
      <c r="C234" s="31">
        <v>7282.05</v>
      </c>
      <c r="D234" s="31">
        <v>203.17</v>
      </c>
    </row>
    <row r="235" spans="1:4" x14ac:dyDescent="0.25">
      <c r="A235" s="31">
        <v>2023</v>
      </c>
      <c r="B235" s="31">
        <v>9</v>
      </c>
      <c r="C235" s="31">
        <v>7282.05</v>
      </c>
      <c r="D235" s="31">
        <v>200.98</v>
      </c>
    </row>
    <row r="236" spans="1:4" x14ac:dyDescent="0.25">
      <c r="B236" s="31">
        <v>9</v>
      </c>
    </row>
    <row r="237" spans="1:4" x14ac:dyDescent="0.25">
      <c r="A237" s="31">
        <v>1999</v>
      </c>
      <c r="B237" s="31">
        <v>10</v>
      </c>
      <c r="C237" s="31">
        <v>1481.37</v>
      </c>
      <c r="D237" s="31">
        <v>45.92</v>
      </c>
    </row>
    <row r="238" spans="1:4" x14ac:dyDescent="0.25">
      <c r="A238" s="31">
        <v>2000</v>
      </c>
      <c r="B238" s="31">
        <v>10</v>
      </c>
      <c r="C238" s="31">
        <v>1481.37</v>
      </c>
      <c r="D238" s="31">
        <v>39.26</v>
      </c>
    </row>
    <row r="239" spans="1:4" x14ac:dyDescent="0.25">
      <c r="A239" s="31">
        <v>2001</v>
      </c>
      <c r="B239" s="31">
        <v>10</v>
      </c>
      <c r="C239" s="31">
        <v>1481.37</v>
      </c>
      <c r="D239" s="31">
        <v>43.26</v>
      </c>
    </row>
    <row r="240" spans="1:4" x14ac:dyDescent="0.25">
      <c r="A240" s="31">
        <v>2002</v>
      </c>
      <c r="B240" s="31">
        <v>10</v>
      </c>
      <c r="C240" s="31">
        <v>1481.37</v>
      </c>
      <c r="D240" s="31">
        <v>39.4</v>
      </c>
    </row>
    <row r="241" spans="1:4" x14ac:dyDescent="0.25">
      <c r="A241" s="31">
        <v>2003</v>
      </c>
      <c r="B241" s="31">
        <v>10</v>
      </c>
      <c r="C241" s="31">
        <v>1481.37</v>
      </c>
      <c r="D241" s="31">
        <v>40.590000000000003</v>
      </c>
    </row>
    <row r="242" spans="1:4" x14ac:dyDescent="0.25">
      <c r="A242" s="31">
        <v>2004</v>
      </c>
      <c r="B242" s="31">
        <v>10</v>
      </c>
      <c r="C242" s="31">
        <v>1481.37</v>
      </c>
      <c r="D242" s="31">
        <v>30.81</v>
      </c>
    </row>
    <row r="243" spans="1:4" x14ac:dyDescent="0.25">
      <c r="A243" s="31">
        <v>2005</v>
      </c>
      <c r="B243" s="31">
        <v>10</v>
      </c>
      <c r="C243" s="31">
        <v>1481.37</v>
      </c>
      <c r="D243" s="31">
        <v>30.66</v>
      </c>
    </row>
    <row r="244" spans="1:4" x14ac:dyDescent="0.25">
      <c r="A244" s="31">
        <v>2006</v>
      </c>
      <c r="B244" s="31">
        <v>10</v>
      </c>
      <c r="C244" s="31">
        <v>1481.37</v>
      </c>
      <c r="D244" s="31">
        <v>31.11</v>
      </c>
    </row>
    <row r="245" spans="1:4" x14ac:dyDescent="0.25">
      <c r="A245" s="31">
        <v>2007</v>
      </c>
      <c r="B245" s="31">
        <v>10</v>
      </c>
      <c r="C245" s="31">
        <v>1481.37</v>
      </c>
      <c r="D245" s="31">
        <v>34.659999999999997</v>
      </c>
    </row>
    <row r="246" spans="1:4" x14ac:dyDescent="0.25">
      <c r="A246" s="31">
        <v>2008</v>
      </c>
      <c r="B246" s="31">
        <v>10</v>
      </c>
      <c r="C246" s="31">
        <v>1481.37</v>
      </c>
      <c r="D246" s="31">
        <v>34.96</v>
      </c>
    </row>
    <row r="247" spans="1:4" x14ac:dyDescent="0.25">
      <c r="A247" s="31">
        <v>2009</v>
      </c>
      <c r="B247" s="31">
        <v>10</v>
      </c>
      <c r="C247" s="31">
        <v>1481.37</v>
      </c>
      <c r="D247" s="31">
        <v>36.29</v>
      </c>
    </row>
    <row r="248" spans="1:4" x14ac:dyDescent="0.25">
      <c r="A248" s="31">
        <v>2010</v>
      </c>
      <c r="B248" s="31">
        <v>10</v>
      </c>
      <c r="C248" s="31">
        <v>1481.37</v>
      </c>
      <c r="D248" s="31">
        <v>34.369999999999997</v>
      </c>
    </row>
    <row r="249" spans="1:4" x14ac:dyDescent="0.25">
      <c r="A249" s="31">
        <v>2011</v>
      </c>
      <c r="B249" s="31">
        <v>10</v>
      </c>
      <c r="C249" s="31">
        <v>1481.37</v>
      </c>
      <c r="D249" s="31">
        <v>41.63</v>
      </c>
    </row>
    <row r="250" spans="1:4" x14ac:dyDescent="0.25">
      <c r="A250" s="31">
        <v>2012</v>
      </c>
      <c r="B250" s="31">
        <v>10</v>
      </c>
      <c r="C250" s="31">
        <v>1481.37</v>
      </c>
      <c r="D250" s="31">
        <v>41.92</v>
      </c>
    </row>
    <row r="251" spans="1:4" x14ac:dyDescent="0.25">
      <c r="A251" s="31">
        <v>2013</v>
      </c>
      <c r="B251" s="31">
        <v>10</v>
      </c>
      <c r="C251" s="31">
        <v>1481.37</v>
      </c>
      <c r="D251" s="31">
        <v>39.85</v>
      </c>
    </row>
    <row r="252" spans="1:4" x14ac:dyDescent="0.25">
      <c r="A252" s="31">
        <v>2014</v>
      </c>
      <c r="B252" s="31">
        <v>10</v>
      </c>
      <c r="C252" s="31">
        <v>1481.37</v>
      </c>
      <c r="D252" s="31">
        <v>34.81</v>
      </c>
    </row>
    <row r="253" spans="1:4" x14ac:dyDescent="0.25">
      <c r="A253" s="31">
        <v>2015</v>
      </c>
      <c r="B253" s="31">
        <v>10</v>
      </c>
      <c r="C253" s="31">
        <v>1481.37</v>
      </c>
      <c r="D253" s="31">
        <v>33.78</v>
      </c>
    </row>
    <row r="254" spans="1:4" x14ac:dyDescent="0.25">
      <c r="A254" s="31">
        <v>2016</v>
      </c>
      <c r="B254" s="31">
        <v>10</v>
      </c>
      <c r="C254" s="31">
        <v>1481.37</v>
      </c>
      <c r="D254" s="31">
        <v>40.74</v>
      </c>
    </row>
    <row r="255" spans="1:4" x14ac:dyDescent="0.25">
      <c r="A255" s="31">
        <v>2017</v>
      </c>
      <c r="B255" s="31">
        <v>10</v>
      </c>
      <c r="C255" s="31">
        <v>1481.37</v>
      </c>
      <c r="D255" s="31">
        <v>36.44</v>
      </c>
    </row>
    <row r="256" spans="1:4" x14ac:dyDescent="0.25">
      <c r="A256" s="31">
        <v>2018</v>
      </c>
      <c r="B256" s="31">
        <v>10</v>
      </c>
      <c r="C256" s="31">
        <v>1481.37</v>
      </c>
      <c r="D256" s="31">
        <v>42.37</v>
      </c>
    </row>
    <row r="257" spans="1:4" x14ac:dyDescent="0.25">
      <c r="A257" s="31">
        <v>2019</v>
      </c>
      <c r="B257" s="31">
        <v>10</v>
      </c>
      <c r="C257" s="31">
        <v>1481.37</v>
      </c>
      <c r="D257" s="31">
        <v>44</v>
      </c>
    </row>
    <row r="258" spans="1:4" x14ac:dyDescent="0.25">
      <c r="A258" s="31">
        <v>2020</v>
      </c>
      <c r="B258" s="31">
        <v>10</v>
      </c>
      <c r="C258" s="31">
        <v>1481.37</v>
      </c>
      <c r="D258" s="31">
        <v>40.590000000000003</v>
      </c>
    </row>
    <row r="259" spans="1:4" x14ac:dyDescent="0.25">
      <c r="A259" s="31">
        <v>2021</v>
      </c>
      <c r="B259" s="31">
        <v>10</v>
      </c>
      <c r="C259" s="31">
        <v>1481.37</v>
      </c>
      <c r="D259" s="31">
        <v>46.07</v>
      </c>
    </row>
    <row r="260" spans="1:4" x14ac:dyDescent="0.25">
      <c r="A260" s="31">
        <v>2022</v>
      </c>
      <c r="B260" s="31">
        <v>10</v>
      </c>
      <c r="C260" s="31">
        <v>1481.37</v>
      </c>
      <c r="D260" s="31">
        <v>55.7</v>
      </c>
    </row>
    <row r="261" spans="1:4" x14ac:dyDescent="0.25">
      <c r="A261" s="31">
        <v>2023</v>
      </c>
      <c r="B261" s="31">
        <v>10</v>
      </c>
      <c r="C261" s="31">
        <v>1481.37</v>
      </c>
      <c r="D261" s="31">
        <v>69.92</v>
      </c>
    </row>
    <row r="262" spans="1:4" x14ac:dyDescent="0.25">
      <c r="B262" s="31">
        <v>10</v>
      </c>
    </row>
    <row r="263" spans="1:4" x14ac:dyDescent="0.25">
      <c r="A263" s="31">
        <v>1999</v>
      </c>
      <c r="B263" s="31">
        <v>11</v>
      </c>
      <c r="C263" s="31">
        <v>1316.64</v>
      </c>
      <c r="D263" s="31">
        <v>70.569999999999993</v>
      </c>
    </row>
    <row r="264" spans="1:4" x14ac:dyDescent="0.25">
      <c r="A264" s="31">
        <v>2000</v>
      </c>
      <c r="B264" s="31">
        <v>11</v>
      </c>
      <c r="C264" s="31">
        <v>1316.64</v>
      </c>
      <c r="D264" s="31">
        <v>59.38</v>
      </c>
    </row>
    <row r="265" spans="1:4" x14ac:dyDescent="0.25">
      <c r="A265" s="31">
        <v>2001</v>
      </c>
      <c r="B265" s="31">
        <v>11</v>
      </c>
      <c r="C265" s="31">
        <v>1316.64</v>
      </c>
      <c r="D265" s="31">
        <v>59.38</v>
      </c>
    </row>
    <row r="266" spans="1:4" x14ac:dyDescent="0.25">
      <c r="A266" s="31">
        <v>2002</v>
      </c>
      <c r="B266" s="31">
        <v>11</v>
      </c>
      <c r="C266" s="31">
        <v>1316.64</v>
      </c>
      <c r="D266" s="31">
        <v>67.150000000000006</v>
      </c>
    </row>
    <row r="267" spans="1:4" x14ac:dyDescent="0.25">
      <c r="A267" s="31">
        <v>2003</v>
      </c>
      <c r="B267" s="31">
        <v>11</v>
      </c>
      <c r="C267" s="31">
        <v>1316.64</v>
      </c>
      <c r="D267" s="31">
        <v>64.78</v>
      </c>
    </row>
    <row r="268" spans="1:4" x14ac:dyDescent="0.25">
      <c r="A268" s="31">
        <v>2004</v>
      </c>
      <c r="B268" s="31">
        <v>11</v>
      </c>
      <c r="C268" s="31">
        <v>1316.64</v>
      </c>
      <c r="D268" s="31">
        <v>56.35</v>
      </c>
    </row>
    <row r="269" spans="1:4" x14ac:dyDescent="0.25">
      <c r="A269" s="31">
        <v>2005</v>
      </c>
      <c r="B269" s="31">
        <v>11</v>
      </c>
      <c r="C269" s="31">
        <v>1316.64</v>
      </c>
      <c r="D269" s="31">
        <v>57.93</v>
      </c>
    </row>
    <row r="270" spans="1:4" x14ac:dyDescent="0.25">
      <c r="A270" s="31">
        <v>2006</v>
      </c>
      <c r="B270" s="31">
        <v>11</v>
      </c>
      <c r="C270" s="31">
        <v>1316.64</v>
      </c>
      <c r="D270" s="31">
        <v>56.75</v>
      </c>
    </row>
    <row r="271" spans="1:4" x14ac:dyDescent="0.25">
      <c r="A271" s="31">
        <v>2007</v>
      </c>
      <c r="B271" s="31">
        <v>11</v>
      </c>
      <c r="C271" s="31">
        <v>1316.64</v>
      </c>
      <c r="D271" s="31">
        <v>59.12</v>
      </c>
    </row>
    <row r="272" spans="1:4" x14ac:dyDescent="0.25">
      <c r="A272" s="31">
        <v>2008</v>
      </c>
      <c r="B272" s="31">
        <v>11</v>
      </c>
      <c r="C272" s="31">
        <v>1316.64</v>
      </c>
      <c r="D272" s="31">
        <v>56.09</v>
      </c>
    </row>
    <row r="273" spans="1:4" x14ac:dyDescent="0.25">
      <c r="A273" s="31">
        <v>2009</v>
      </c>
      <c r="B273" s="31">
        <v>11</v>
      </c>
      <c r="C273" s="31">
        <v>1316.64</v>
      </c>
      <c r="D273" s="31">
        <v>49.77</v>
      </c>
    </row>
    <row r="274" spans="1:4" x14ac:dyDescent="0.25">
      <c r="A274" s="31">
        <v>2010</v>
      </c>
      <c r="B274" s="31">
        <v>11</v>
      </c>
      <c r="C274" s="31">
        <v>1316.64</v>
      </c>
      <c r="D274" s="31">
        <v>42</v>
      </c>
    </row>
    <row r="275" spans="1:4" x14ac:dyDescent="0.25">
      <c r="A275" s="31">
        <v>2011</v>
      </c>
      <c r="B275" s="31">
        <v>11</v>
      </c>
      <c r="C275" s="31">
        <v>1316.64</v>
      </c>
      <c r="D275" s="31">
        <v>38.58</v>
      </c>
    </row>
    <row r="276" spans="1:4" x14ac:dyDescent="0.25">
      <c r="A276" s="31">
        <v>2012</v>
      </c>
      <c r="B276" s="31">
        <v>11</v>
      </c>
      <c r="C276" s="31">
        <v>1316.64</v>
      </c>
      <c r="D276" s="31">
        <v>33.840000000000003</v>
      </c>
    </row>
    <row r="277" spans="1:4" x14ac:dyDescent="0.25">
      <c r="A277" s="31">
        <v>2013</v>
      </c>
      <c r="B277" s="31">
        <v>11</v>
      </c>
      <c r="C277" s="31">
        <v>1316.64</v>
      </c>
      <c r="D277" s="31">
        <v>29.49</v>
      </c>
    </row>
    <row r="278" spans="1:4" x14ac:dyDescent="0.25">
      <c r="A278" s="31">
        <v>2014</v>
      </c>
      <c r="B278" s="31">
        <v>11</v>
      </c>
      <c r="C278" s="31">
        <v>1316.64</v>
      </c>
      <c r="D278" s="31">
        <v>22.38</v>
      </c>
    </row>
    <row r="279" spans="1:4" x14ac:dyDescent="0.25">
      <c r="A279" s="31">
        <v>2015</v>
      </c>
      <c r="B279" s="31">
        <v>11</v>
      </c>
      <c r="C279" s="31">
        <v>1316.64</v>
      </c>
      <c r="D279" s="31">
        <v>19.22</v>
      </c>
    </row>
    <row r="280" spans="1:4" x14ac:dyDescent="0.25">
      <c r="A280" s="31">
        <v>2016</v>
      </c>
      <c r="B280" s="31">
        <v>11</v>
      </c>
      <c r="C280" s="31">
        <v>1316.64</v>
      </c>
      <c r="D280" s="31">
        <v>19.489999999999998</v>
      </c>
    </row>
    <row r="281" spans="1:4" x14ac:dyDescent="0.25">
      <c r="A281" s="31">
        <v>2017</v>
      </c>
      <c r="B281" s="31">
        <v>11</v>
      </c>
      <c r="C281" s="31">
        <v>1316.64</v>
      </c>
      <c r="D281" s="31">
        <v>23.17</v>
      </c>
    </row>
    <row r="282" spans="1:4" x14ac:dyDescent="0.25">
      <c r="A282" s="31">
        <v>2018</v>
      </c>
      <c r="B282" s="31">
        <v>11</v>
      </c>
      <c r="C282" s="31">
        <v>1316.64</v>
      </c>
      <c r="D282" s="31">
        <v>25.02</v>
      </c>
    </row>
    <row r="283" spans="1:4" x14ac:dyDescent="0.25">
      <c r="A283" s="31">
        <v>2019</v>
      </c>
      <c r="B283" s="31">
        <v>11</v>
      </c>
      <c r="C283" s="31">
        <v>1316.64</v>
      </c>
      <c r="D283" s="31">
        <v>26.46</v>
      </c>
    </row>
    <row r="284" spans="1:4" x14ac:dyDescent="0.25">
      <c r="A284" s="31">
        <v>2020</v>
      </c>
      <c r="B284" s="31">
        <v>11</v>
      </c>
      <c r="C284" s="31">
        <v>1316.64</v>
      </c>
      <c r="D284" s="31">
        <v>27.91</v>
      </c>
    </row>
    <row r="285" spans="1:4" x14ac:dyDescent="0.25">
      <c r="A285" s="31">
        <v>2021</v>
      </c>
      <c r="B285" s="31">
        <v>11</v>
      </c>
      <c r="C285" s="31">
        <v>1316.64</v>
      </c>
      <c r="D285" s="31">
        <v>31.99</v>
      </c>
    </row>
    <row r="286" spans="1:4" x14ac:dyDescent="0.25">
      <c r="A286" s="31">
        <v>2022</v>
      </c>
      <c r="B286" s="31">
        <v>11</v>
      </c>
      <c r="C286" s="31">
        <v>1316.64</v>
      </c>
      <c r="D286" s="31">
        <v>37.79</v>
      </c>
    </row>
    <row r="287" spans="1:4" x14ac:dyDescent="0.25">
      <c r="A287" s="31">
        <v>2023</v>
      </c>
      <c r="B287" s="31">
        <v>11</v>
      </c>
      <c r="C287" s="31">
        <v>1316.64</v>
      </c>
      <c r="D287" s="31">
        <v>39.5</v>
      </c>
    </row>
    <row r="288" spans="1:4" x14ac:dyDescent="0.25">
      <c r="B288" s="31">
        <v>11</v>
      </c>
    </row>
    <row r="289" spans="1:4" x14ac:dyDescent="0.25">
      <c r="A289" s="31">
        <v>1999</v>
      </c>
      <c r="B289" s="31">
        <v>12</v>
      </c>
      <c r="C289" s="31">
        <v>6651.62</v>
      </c>
      <c r="D289" s="31">
        <v>77.16</v>
      </c>
    </row>
    <row r="290" spans="1:4" x14ac:dyDescent="0.25">
      <c r="A290" s="31">
        <v>2000</v>
      </c>
      <c r="B290" s="31">
        <v>12</v>
      </c>
      <c r="C290" s="31">
        <v>6651.62</v>
      </c>
      <c r="D290" s="31">
        <v>76.489999999999995</v>
      </c>
    </row>
    <row r="291" spans="1:4" x14ac:dyDescent="0.25">
      <c r="A291" s="31">
        <v>2001</v>
      </c>
      <c r="B291" s="31">
        <v>12</v>
      </c>
      <c r="C291" s="31">
        <v>6651.62</v>
      </c>
      <c r="D291" s="31">
        <v>86.47</v>
      </c>
    </row>
    <row r="292" spans="1:4" x14ac:dyDescent="0.25">
      <c r="A292" s="31">
        <v>2002</v>
      </c>
      <c r="B292" s="31">
        <v>12</v>
      </c>
      <c r="C292" s="31">
        <v>6651.62</v>
      </c>
      <c r="D292" s="31">
        <v>75.16</v>
      </c>
    </row>
    <row r="293" spans="1:4" x14ac:dyDescent="0.25">
      <c r="A293" s="31">
        <v>2003</v>
      </c>
      <c r="B293" s="31">
        <v>12</v>
      </c>
      <c r="C293" s="31">
        <v>6651.62</v>
      </c>
      <c r="D293" s="31">
        <v>80.48</v>
      </c>
    </row>
    <row r="294" spans="1:4" x14ac:dyDescent="0.25">
      <c r="A294" s="31">
        <v>2004</v>
      </c>
      <c r="B294" s="31">
        <v>12</v>
      </c>
      <c r="C294" s="31">
        <v>6651.62</v>
      </c>
      <c r="D294" s="31">
        <v>85.14</v>
      </c>
    </row>
    <row r="295" spans="1:4" x14ac:dyDescent="0.25">
      <c r="A295" s="31">
        <v>2005</v>
      </c>
      <c r="B295" s="31">
        <v>12</v>
      </c>
      <c r="C295" s="31">
        <v>6651.62</v>
      </c>
      <c r="D295" s="31">
        <v>83.81</v>
      </c>
    </row>
    <row r="296" spans="1:4" x14ac:dyDescent="0.25">
      <c r="A296" s="31">
        <v>2006</v>
      </c>
      <c r="B296" s="31">
        <v>12</v>
      </c>
      <c r="C296" s="31">
        <v>6651.62</v>
      </c>
      <c r="D296" s="31">
        <v>88.47</v>
      </c>
    </row>
    <row r="297" spans="1:4" x14ac:dyDescent="0.25">
      <c r="A297" s="31">
        <v>2007</v>
      </c>
      <c r="B297" s="31">
        <v>12</v>
      </c>
      <c r="C297" s="31">
        <v>6651.62</v>
      </c>
      <c r="D297" s="31">
        <v>87.8</v>
      </c>
    </row>
    <row r="298" spans="1:4" x14ac:dyDescent="0.25">
      <c r="A298" s="31">
        <v>2008</v>
      </c>
      <c r="B298" s="31">
        <v>12</v>
      </c>
      <c r="C298" s="31">
        <v>6651.62</v>
      </c>
      <c r="D298" s="31">
        <v>81.81</v>
      </c>
    </row>
    <row r="299" spans="1:4" x14ac:dyDescent="0.25">
      <c r="A299" s="31">
        <v>2009</v>
      </c>
      <c r="B299" s="31">
        <v>12</v>
      </c>
      <c r="C299" s="31">
        <v>6651.62</v>
      </c>
      <c r="D299" s="31">
        <v>91.13</v>
      </c>
    </row>
    <row r="300" spans="1:4" x14ac:dyDescent="0.25">
      <c r="A300" s="31">
        <v>2010</v>
      </c>
      <c r="B300" s="31">
        <v>12</v>
      </c>
      <c r="C300" s="31">
        <v>6651.62</v>
      </c>
      <c r="D300" s="31">
        <v>89.8</v>
      </c>
    </row>
    <row r="301" spans="1:4" x14ac:dyDescent="0.25">
      <c r="A301" s="31">
        <v>2011</v>
      </c>
      <c r="B301" s="31">
        <v>12</v>
      </c>
      <c r="C301" s="31">
        <v>6651.62</v>
      </c>
      <c r="D301" s="31">
        <v>100.44</v>
      </c>
    </row>
    <row r="302" spans="1:4" x14ac:dyDescent="0.25">
      <c r="A302" s="31">
        <v>2012</v>
      </c>
      <c r="B302" s="31">
        <v>12</v>
      </c>
      <c r="C302" s="31">
        <v>6651.62</v>
      </c>
      <c r="D302" s="31">
        <v>111.08</v>
      </c>
    </row>
    <row r="303" spans="1:4" x14ac:dyDescent="0.25">
      <c r="A303" s="31">
        <v>2013</v>
      </c>
      <c r="B303" s="31">
        <v>12</v>
      </c>
      <c r="C303" s="31">
        <v>6651.62</v>
      </c>
      <c r="D303" s="31">
        <v>125.05</v>
      </c>
    </row>
    <row r="304" spans="1:4" x14ac:dyDescent="0.25">
      <c r="A304" s="31">
        <v>2014</v>
      </c>
      <c r="B304" s="31">
        <v>12</v>
      </c>
      <c r="C304" s="31">
        <v>6651.62</v>
      </c>
      <c r="D304" s="31">
        <v>188.91</v>
      </c>
    </row>
    <row r="305" spans="1:4" x14ac:dyDescent="0.25">
      <c r="A305" s="31">
        <v>2015</v>
      </c>
      <c r="B305" s="31">
        <v>12</v>
      </c>
      <c r="C305" s="31">
        <v>6651.62</v>
      </c>
      <c r="D305" s="31">
        <v>212.19</v>
      </c>
    </row>
    <row r="306" spans="1:4" x14ac:dyDescent="0.25">
      <c r="A306" s="31">
        <v>2016</v>
      </c>
      <c r="B306" s="31">
        <v>12</v>
      </c>
      <c r="C306" s="31">
        <v>6651.62</v>
      </c>
      <c r="D306" s="31">
        <v>207.53</v>
      </c>
    </row>
    <row r="307" spans="1:4" x14ac:dyDescent="0.25">
      <c r="A307" s="31">
        <v>2017</v>
      </c>
      <c r="B307" s="31">
        <v>12</v>
      </c>
      <c r="C307" s="31">
        <v>6651.62</v>
      </c>
      <c r="D307" s="31">
        <v>225.49</v>
      </c>
    </row>
    <row r="308" spans="1:4" x14ac:dyDescent="0.25">
      <c r="A308" s="31">
        <v>2018</v>
      </c>
      <c r="B308" s="31">
        <v>12</v>
      </c>
      <c r="C308" s="31">
        <v>6651.62</v>
      </c>
      <c r="D308" s="31">
        <v>215.51</v>
      </c>
    </row>
    <row r="309" spans="1:4" x14ac:dyDescent="0.25">
      <c r="A309" s="31">
        <v>2019</v>
      </c>
      <c r="B309" s="31">
        <v>12</v>
      </c>
      <c r="C309" s="31">
        <v>6651.62</v>
      </c>
      <c r="D309" s="31">
        <v>208.86</v>
      </c>
    </row>
    <row r="310" spans="1:4" x14ac:dyDescent="0.25">
      <c r="A310" s="31">
        <v>2020</v>
      </c>
      <c r="B310" s="31">
        <v>12</v>
      </c>
      <c r="C310" s="31">
        <v>6651.62</v>
      </c>
      <c r="D310" s="31">
        <v>198.22</v>
      </c>
    </row>
    <row r="311" spans="1:4" x14ac:dyDescent="0.25">
      <c r="A311" s="31">
        <v>2021</v>
      </c>
      <c r="B311" s="31">
        <v>12</v>
      </c>
      <c r="C311" s="31">
        <v>6651.62</v>
      </c>
      <c r="D311" s="31">
        <v>207.53</v>
      </c>
    </row>
    <row r="312" spans="1:4" x14ac:dyDescent="0.25">
      <c r="A312" s="31">
        <v>2022</v>
      </c>
      <c r="B312" s="31">
        <v>12</v>
      </c>
      <c r="C312" s="31">
        <v>6651.62</v>
      </c>
      <c r="D312" s="31">
        <v>251.43</v>
      </c>
    </row>
    <row r="313" spans="1:4" x14ac:dyDescent="0.25">
      <c r="A313" s="31">
        <v>2023</v>
      </c>
      <c r="B313" s="31">
        <v>12</v>
      </c>
      <c r="C313" s="31">
        <v>6651.62</v>
      </c>
      <c r="D313" s="31">
        <v>249.44</v>
      </c>
    </row>
    <row r="314" spans="1:4" x14ac:dyDescent="0.25">
      <c r="B314" s="31">
        <v>12</v>
      </c>
    </row>
    <row r="315" spans="1:4" x14ac:dyDescent="0.25">
      <c r="A315" s="31">
        <v>1999</v>
      </c>
      <c r="B315" s="31">
        <v>13</v>
      </c>
      <c r="C315" s="31">
        <v>10707.77</v>
      </c>
      <c r="D315" s="31">
        <v>46.04</v>
      </c>
    </row>
    <row r="316" spans="1:4" x14ac:dyDescent="0.25">
      <c r="A316" s="31">
        <v>2000</v>
      </c>
      <c r="B316" s="31">
        <v>13</v>
      </c>
      <c r="C316" s="31">
        <v>10707.77</v>
      </c>
      <c r="D316" s="31">
        <v>22.49</v>
      </c>
    </row>
    <row r="317" spans="1:4" x14ac:dyDescent="0.25">
      <c r="A317" s="31">
        <v>2001</v>
      </c>
      <c r="B317" s="31">
        <v>13</v>
      </c>
      <c r="C317" s="31">
        <v>10707.77</v>
      </c>
      <c r="D317" s="31">
        <v>20.34</v>
      </c>
    </row>
    <row r="318" spans="1:4" x14ac:dyDescent="0.25">
      <c r="A318" s="31">
        <v>2002</v>
      </c>
      <c r="B318" s="31">
        <v>13</v>
      </c>
      <c r="C318" s="31">
        <v>10707.77</v>
      </c>
      <c r="D318" s="31">
        <v>31.05</v>
      </c>
    </row>
    <row r="319" spans="1:4" x14ac:dyDescent="0.25">
      <c r="A319" s="31">
        <v>2003</v>
      </c>
      <c r="B319" s="31">
        <v>13</v>
      </c>
      <c r="C319" s="31">
        <v>10707.77</v>
      </c>
      <c r="D319" s="31">
        <v>29.98</v>
      </c>
    </row>
    <row r="320" spans="1:4" x14ac:dyDescent="0.25">
      <c r="A320" s="31">
        <v>2004</v>
      </c>
      <c r="B320" s="31">
        <v>13</v>
      </c>
      <c r="C320" s="31">
        <v>10707.77</v>
      </c>
      <c r="D320" s="31">
        <v>42.83</v>
      </c>
    </row>
    <row r="321" spans="1:4" x14ac:dyDescent="0.25">
      <c r="A321" s="31">
        <v>2005</v>
      </c>
      <c r="B321" s="31">
        <v>13</v>
      </c>
      <c r="C321" s="31">
        <v>10707.77</v>
      </c>
      <c r="D321" s="31">
        <v>44.97</v>
      </c>
    </row>
    <row r="322" spans="1:4" x14ac:dyDescent="0.25">
      <c r="A322" s="31">
        <v>2006</v>
      </c>
      <c r="B322" s="31">
        <v>13</v>
      </c>
      <c r="C322" s="31">
        <v>10707.77</v>
      </c>
      <c r="D322" s="31">
        <v>85.66</v>
      </c>
    </row>
    <row r="323" spans="1:4" x14ac:dyDescent="0.25">
      <c r="A323" s="31">
        <v>2007</v>
      </c>
      <c r="B323" s="31">
        <v>13</v>
      </c>
      <c r="C323" s="31">
        <v>10707.77</v>
      </c>
      <c r="D323" s="31">
        <v>91.02</v>
      </c>
    </row>
    <row r="324" spans="1:4" x14ac:dyDescent="0.25">
      <c r="A324" s="31">
        <v>2008</v>
      </c>
      <c r="B324" s="31">
        <v>13</v>
      </c>
      <c r="C324" s="31">
        <v>10707.77</v>
      </c>
      <c r="D324" s="31">
        <v>101.72</v>
      </c>
    </row>
    <row r="325" spans="1:4" x14ac:dyDescent="0.25">
      <c r="A325" s="31">
        <v>2009</v>
      </c>
      <c r="B325" s="31">
        <v>13</v>
      </c>
      <c r="C325" s="31">
        <v>10707.77</v>
      </c>
      <c r="D325" s="31">
        <v>106.01</v>
      </c>
    </row>
    <row r="326" spans="1:4" x14ac:dyDescent="0.25">
      <c r="A326" s="31">
        <v>2010</v>
      </c>
      <c r="B326" s="31">
        <v>13</v>
      </c>
      <c r="C326" s="31">
        <v>10707.77</v>
      </c>
      <c r="D326" s="31">
        <v>80.31</v>
      </c>
    </row>
    <row r="327" spans="1:4" x14ac:dyDescent="0.25">
      <c r="A327" s="31">
        <v>2011</v>
      </c>
      <c r="B327" s="31">
        <v>13</v>
      </c>
      <c r="C327" s="31">
        <v>10707.77</v>
      </c>
      <c r="D327" s="31">
        <v>107.08</v>
      </c>
    </row>
    <row r="328" spans="1:4" x14ac:dyDescent="0.25">
      <c r="A328" s="31">
        <v>2012</v>
      </c>
      <c r="B328" s="31">
        <v>13</v>
      </c>
      <c r="C328" s="31">
        <v>10707.77</v>
      </c>
      <c r="D328" s="31">
        <v>140.27000000000001</v>
      </c>
    </row>
    <row r="329" spans="1:4" x14ac:dyDescent="0.25">
      <c r="A329" s="31">
        <v>2013</v>
      </c>
      <c r="B329" s="31">
        <v>13</v>
      </c>
      <c r="C329" s="31">
        <v>10707.77</v>
      </c>
      <c r="D329" s="31">
        <v>182.03</v>
      </c>
    </row>
    <row r="330" spans="1:4" x14ac:dyDescent="0.25">
      <c r="A330" s="31">
        <v>2014</v>
      </c>
      <c r="B330" s="31">
        <v>13</v>
      </c>
      <c r="C330" s="31">
        <v>10707.77</v>
      </c>
      <c r="D330" s="31">
        <v>212.01</v>
      </c>
    </row>
    <row r="331" spans="1:4" x14ac:dyDescent="0.25">
      <c r="A331" s="31">
        <v>2015</v>
      </c>
      <c r="B331" s="31">
        <v>13</v>
      </c>
      <c r="C331" s="31">
        <v>10707.77</v>
      </c>
      <c r="D331" s="31">
        <v>251.63</v>
      </c>
    </row>
    <row r="332" spans="1:4" x14ac:dyDescent="0.25">
      <c r="A332" s="31">
        <v>2016</v>
      </c>
      <c r="B332" s="31">
        <v>13</v>
      </c>
      <c r="C332" s="31">
        <v>10707.77</v>
      </c>
      <c r="D332" s="31">
        <v>324.45</v>
      </c>
    </row>
    <row r="333" spans="1:4" x14ac:dyDescent="0.25">
      <c r="A333" s="31">
        <v>2017</v>
      </c>
      <c r="B333" s="31">
        <v>13</v>
      </c>
      <c r="C333" s="31">
        <v>10707.77</v>
      </c>
      <c r="D333" s="31">
        <v>370.49</v>
      </c>
    </row>
    <row r="334" spans="1:4" x14ac:dyDescent="0.25">
      <c r="A334" s="31">
        <v>2018</v>
      </c>
      <c r="B334" s="31">
        <v>13</v>
      </c>
      <c r="C334" s="31">
        <v>10707.77</v>
      </c>
      <c r="D334" s="31">
        <v>399.4</v>
      </c>
    </row>
    <row r="335" spans="1:4" x14ac:dyDescent="0.25">
      <c r="A335" s="31">
        <v>2019</v>
      </c>
      <c r="B335" s="31">
        <v>13</v>
      </c>
      <c r="C335" s="31">
        <v>10707.77</v>
      </c>
      <c r="D335" s="31">
        <v>396.19</v>
      </c>
    </row>
    <row r="336" spans="1:4" x14ac:dyDescent="0.25">
      <c r="A336" s="31">
        <v>2020</v>
      </c>
      <c r="B336" s="31">
        <v>13</v>
      </c>
      <c r="C336" s="31">
        <v>10707.77</v>
      </c>
      <c r="D336" s="31">
        <v>324.45</v>
      </c>
    </row>
    <row r="337" spans="1:4" x14ac:dyDescent="0.25">
      <c r="A337" s="31">
        <v>2021</v>
      </c>
      <c r="B337" s="31">
        <v>13</v>
      </c>
      <c r="C337" s="31">
        <v>10707.77</v>
      </c>
      <c r="D337" s="31">
        <v>262.33999999999997</v>
      </c>
    </row>
    <row r="338" spans="1:4" x14ac:dyDescent="0.25">
      <c r="A338" s="31">
        <v>2022</v>
      </c>
      <c r="B338" s="31">
        <v>13</v>
      </c>
      <c r="C338" s="31">
        <v>10707.77</v>
      </c>
      <c r="D338" s="31">
        <v>369.42</v>
      </c>
    </row>
    <row r="339" spans="1:4" x14ac:dyDescent="0.25">
      <c r="A339" s="31">
        <v>2023</v>
      </c>
      <c r="B339" s="31">
        <v>13</v>
      </c>
      <c r="C339" s="31">
        <v>10707.77</v>
      </c>
      <c r="D339" s="31">
        <v>448.66</v>
      </c>
    </row>
    <row r="340" spans="1:4" x14ac:dyDescent="0.25">
      <c r="B340" s="31">
        <v>13</v>
      </c>
    </row>
    <row r="341" spans="1:4" x14ac:dyDescent="0.25">
      <c r="A341" s="31">
        <v>1999</v>
      </c>
      <c r="B341" s="31">
        <v>14</v>
      </c>
      <c r="C341" s="31">
        <v>10053.219999999999</v>
      </c>
      <c r="D341" s="31">
        <v>110.59</v>
      </c>
    </row>
    <row r="342" spans="1:4" x14ac:dyDescent="0.25">
      <c r="A342" s="31">
        <v>2000</v>
      </c>
      <c r="B342" s="31">
        <v>14</v>
      </c>
      <c r="C342" s="31">
        <v>10053.219999999999</v>
      </c>
      <c r="D342" s="31">
        <v>135.72</v>
      </c>
    </row>
    <row r="343" spans="1:4" x14ac:dyDescent="0.25">
      <c r="A343" s="31">
        <v>2001</v>
      </c>
      <c r="B343" s="31">
        <v>14</v>
      </c>
      <c r="C343" s="31">
        <v>10053.219999999999</v>
      </c>
      <c r="D343" s="31">
        <v>148.79</v>
      </c>
    </row>
    <row r="344" spans="1:4" x14ac:dyDescent="0.25">
      <c r="A344" s="31">
        <v>2002</v>
      </c>
      <c r="B344" s="31">
        <v>14</v>
      </c>
      <c r="C344" s="31">
        <v>10053.219999999999</v>
      </c>
      <c r="D344" s="31">
        <v>131.69999999999999</v>
      </c>
    </row>
    <row r="345" spans="1:4" x14ac:dyDescent="0.25">
      <c r="A345" s="31">
        <v>2003</v>
      </c>
      <c r="B345" s="31">
        <v>14</v>
      </c>
      <c r="C345" s="31">
        <v>10053.219999999999</v>
      </c>
      <c r="D345" s="31">
        <v>76.400000000000006</v>
      </c>
    </row>
    <row r="346" spans="1:4" x14ac:dyDescent="0.25">
      <c r="A346" s="31">
        <v>2004</v>
      </c>
      <c r="B346" s="31">
        <v>14</v>
      </c>
      <c r="C346" s="31">
        <v>10053.219999999999</v>
      </c>
      <c r="D346" s="31">
        <v>97.52</v>
      </c>
    </row>
    <row r="347" spans="1:4" x14ac:dyDescent="0.25">
      <c r="A347" s="31">
        <v>2005</v>
      </c>
      <c r="B347" s="31">
        <v>14</v>
      </c>
      <c r="C347" s="31">
        <v>10053.219999999999</v>
      </c>
      <c r="D347" s="31">
        <v>88.47</v>
      </c>
    </row>
    <row r="348" spans="1:4" x14ac:dyDescent="0.25">
      <c r="A348" s="31">
        <v>2006</v>
      </c>
      <c r="B348" s="31">
        <v>14</v>
      </c>
      <c r="C348" s="31">
        <v>10053.219999999999</v>
      </c>
      <c r="D348" s="31">
        <v>98.52</v>
      </c>
    </row>
    <row r="349" spans="1:4" x14ac:dyDescent="0.25">
      <c r="A349" s="31">
        <v>2007</v>
      </c>
      <c r="B349" s="31">
        <v>14</v>
      </c>
      <c r="C349" s="31">
        <v>10053.219999999999</v>
      </c>
      <c r="D349" s="31">
        <v>102.54</v>
      </c>
    </row>
    <row r="350" spans="1:4" x14ac:dyDescent="0.25">
      <c r="A350" s="31">
        <v>2008</v>
      </c>
      <c r="B350" s="31">
        <v>14</v>
      </c>
      <c r="C350" s="31">
        <v>10053.219999999999</v>
      </c>
      <c r="D350" s="31">
        <v>145.77000000000001</v>
      </c>
    </row>
    <row r="351" spans="1:4" x14ac:dyDescent="0.25">
      <c r="A351" s="31">
        <v>2009</v>
      </c>
      <c r="B351" s="31">
        <v>14</v>
      </c>
      <c r="C351" s="31">
        <v>10053.219999999999</v>
      </c>
      <c r="D351" s="31">
        <v>200.06</v>
      </c>
    </row>
    <row r="352" spans="1:4" x14ac:dyDescent="0.25">
      <c r="A352" s="31">
        <v>2010</v>
      </c>
      <c r="B352" s="31">
        <v>14</v>
      </c>
      <c r="C352" s="31">
        <v>10053.219999999999</v>
      </c>
      <c r="D352" s="31">
        <v>222.18</v>
      </c>
    </row>
    <row r="353" spans="1:4" x14ac:dyDescent="0.25">
      <c r="A353" s="31">
        <v>2011</v>
      </c>
      <c r="B353" s="31">
        <v>14</v>
      </c>
      <c r="C353" s="31">
        <v>10053.219999999999</v>
      </c>
      <c r="D353" s="31">
        <v>241.28</v>
      </c>
    </row>
    <row r="354" spans="1:4" x14ac:dyDescent="0.25">
      <c r="A354" s="31">
        <v>2012</v>
      </c>
      <c r="B354" s="31">
        <v>14</v>
      </c>
      <c r="C354" s="31">
        <v>10053.219999999999</v>
      </c>
      <c r="D354" s="31">
        <v>258.37</v>
      </c>
    </row>
    <row r="355" spans="1:4" x14ac:dyDescent="0.25">
      <c r="A355" s="31">
        <v>2013</v>
      </c>
      <c r="B355" s="31">
        <v>14</v>
      </c>
      <c r="C355" s="31">
        <v>10053.219999999999</v>
      </c>
      <c r="D355" s="31">
        <v>296.57</v>
      </c>
    </row>
    <row r="356" spans="1:4" x14ac:dyDescent="0.25">
      <c r="A356" s="31">
        <v>2014</v>
      </c>
      <c r="B356" s="31">
        <v>14</v>
      </c>
      <c r="C356" s="31">
        <v>10053.219999999999</v>
      </c>
      <c r="D356" s="31">
        <v>350.86</v>
      </c>
    </row>
    <row r="357" spans="1:4" x14ac:dyDescent="0.25">
      <c r="A357" s="31">
        <v>2015</v>
      </c>
      <c r="B357" s="31">
        <v>14</v>
      </c>
      <c r="C357" s="31">
        <v>10053.219999999999</v>
      </c>
      <c r="D357" s="31">
        <v>266.41000000000003</v>
      </c>
    </row>
    <row r="358" spans="1:4" x14ac:dyDescent="0.25">
      <c r="A358" s="31">
        <v>2016</v>
      </c>
      <c r="B358" s="31">
        <v>14</v>
      </c>
      <c r="C358" s="31">
        <v>10053.219999999999</v>
      </c>
      <c r="D358" s="31">
        <v>205.09</v>
      </c>
    </row>
    <row r="359" spans="1:4" x14ac:dyDescent="0.25">
      <c r="A359" s="31">
        <v>2017</v>
      </c>
      <c r="B359" s="31">
        <v>14</v>
      </c>
      <c r="C359" s="31">
        <v>10053.219999999999</v>
      </c>
      <c r="D359" s="31">
        <v>193.02</v>
      </c>
    </row>
    <row r="360" spans="1:4" x14ac:dyDescent="0.25">
      <c r="A360" s="31">
        <v>2018</v>
      </c>
      <c r="B360" s="31">
        <v>14</v>
      </c>
      <c r="C360" s="31">
        <v>10053.219999999999</v>
      </c>
      <c r="D360" s="31">
        <v>206.09</v>
      </c>
    </row>
    <row r="361" spans="1:4" x14ac:dyDescent="0.25">
      <c r="A361" s="31">
        <v>2019</v>
      </c>
      <c r="B361" s="31">
        <v>14</v>
      </c>
      <c r="C361" s="31">
        <v>10053.219999999999</v>
      </c>
      <c r="D361" s="31">
        <v>185.98</v>
      </c>
    </row>
    <row r="362" spans="1:4" x14ac:dyDescent="0.25">
      <c r="A362" s="31">
        <v>2020</v>
      </c>
      <c r="B362" s="31">
        <v>14</v>
      </c>
      <c r="C362" s="31">
        <v>10053.219999999999</v>
      </c>
      <c r="D362" s="31">
        <v>153.81</v>
      </c>
    </row>
    <row r="363" spans="1:4" x14ac:dyDescent="0.25">
      <c r="A363" s="31">
        <v>2021</v>
      </c>
      <c r="B363" s="31">
        <v>14</v>
      </c>
      <c r="C363" s="31">
        <v>10053.219999999999</v>
      </c>
      <c r="D363" s="31">
        <v>133.71</v>
      </c>
    </row>
    <row r="364" spans="1:4" x14ac:dyDescent="0.25">
      <c r="A364" s="31">
        <v>2022</v>
      </c>
      <c r="B364" s="31">
        <v>14</v>
      </c>
      <c r="C364" s="31">
        <v>10053.219999999999</v>
      </c>
      <c r="D364" s="31">
        <v>154.82</v>
      </c>
    </row>
    <row r="365" spans="1:4" x14ac:dyDescent="0.25">
      <c r="A365" s="31">
        <v>2023</v>
      </c>
      <c r="B365" s="31">
        <v>14</v>
      </c>
      <c r="C365" s="31">
        <v>10053.219999999999</v>
      </c>
      <c r="D365" s="31">
        <v>247.31</v>
      </c>
    </row>
    <row r="366" spans="1:4" x14ac:dyDescent="0.25">
      <c r="B366" s="31">
        <v>14</v>
      </c>
    </row>
    <row r="367" spans="1:4" x14ac:dyDescent="0.25">
      <c r="A367" s="31">
        <v>1999</v>
      </c>
      <c r="B367" s="31">
        <v>15</v>
      </c>
      <c r="C367" s="31">
        <v>1263.3800000000001</v>
      </c>
      <c r="D367" s="31">
        <v>56.09</v>
      </c>
    </row>
    <row r="368" spans="1:4" x14ac:dyDescent="0.25">
      <c r="A368" s="31">
        <v>2000</v>
      </c>
      <c r="B368" s="31">
        <v>15</v>
      </c>
      <c r="C368" s="31">
        <v>1263.3800000000001</v>
      </c>
      <c r="D368" s="31">
        <v>51.8</v>
      </c>
    </row>
    <row r="369" spans="1:4" x14ac:dyDescent="0.25">
      <c r="A369" s="31">
        <v>2001</v>
      </c>
      <c r="B369" s="31">
        <v>15</v>
      </c>
      <c r="C369" s="31">
        <v>1263.3800000000001</v>
      </c>
      <c r="D369" s="31">
        <v>43.33</v>
      </c>
    </row>
    <row r="370" spans="1:4" x14ac:dyDescent="0.25">
      <c r="A370" s="31">
        <v>2002</v>
      </c>
      <c r="B370" s="31">
        <v>15</v>
      </c>
      <c r="C370" s="31">
        <v>1263.3800000000001</v>
      </c>
      <c r="D370" s="31">
        <v>31.84</v>
      </c>
    </row>
    <row r="371" spans="1:4" x14ac:dyDescent="0.25">
      <c r="A371" s="31">
        <v>2003</v>
      </c>
      <c r="B371" s="31">
        <v>15</v>
      </c>
      <c r="C371" s="31">
        <v>1263.3800000000001</v>
      </c>
      <c r="D371" s="31">
        <v>29.56</v>
      </c>
    </row>
    <row r="372" spans="1:4" x14ac:dyDescent="0.25">
      <c r="A372" s="31">
        <v>2004</v>
      </c>
      <c r="B372" s="31">
        <v>15</v>
      </c>
      <c r="C372" s="31">
        <v>1263.3800000000001</v>
      </c>
      <c r="D372" s="31">
        <v>26.53</v>
      </c>
    </row>
    <row r="373" spans="1:4" x14ac:dyDescent="0.25">
      <c r="A373" s="31">
        <v>2005</v>
      </c>
      <c r="B373" s="31">
        <v>15</v>
      </c>
      <c r="C373" s="31">
        <v>1263.3800000000001</v>
      </c>
      <c r="D373" s="31">
        <v>21.6</v>
      </c>
    </row>
    <row r="374" spans="1:4" x14ac:dyDescent="0.25">
      <c r="A374" s="31">
        <v>2006</v>
      </c>
      <c r="B374" s="31">
        <v>15</v>
      </c>
      <c r="C374" s="31">
        <v>1263.3800000000001</v>
      </c>
      <c r="D374" s="31">
        <v>18.57</v>
      </c>
    </row>
    <row r="375" spans="1:4" x14ac:dyDescent="0.25">
      <c r="A375" s="31">
        <v>2007</v>
      </c>
      <c r="B375" s="31">
        <v>15</v>
      </c>
      <c r="C375" s="31">
        <v>1263.3800000000001</v>
      </c>
      <c r="D375" s="31">
        <v>19.579999999999998</v>
      </c>
    </row>
    <row r="376" spans="1:4" x14ac:dyDescent="0.25">
      <c r="A376" s="31">
        <v>2008</v>
      </c>
      <c r="B376" s="31">
        <v>15</v>
      </c>
      <c r="C376" s="31">
        <v>1263.3800000000001</v>
      </c>
      <c r="D376" s="31">
        <v>23.63</v>
      </c>
    </row>
    <row r="377" spans="1:4" x14ac:dyDescent="0.25">
      <c r="A377" s="31">
        <v>2009</v>
      </c>
      <c r="B377" s="31">
        <v>15</v>
      </c>
      <c r="C377" s="31">
        <v>1263.3800000000001</v>
      </c>
      <c r="D377" s="31">
        <v>14.53</v>
      </c>
    </row>
    <row r="378" spans="1:4" x14ac:dyDescent="0.25">
      <c r="A378" s="31">
        <v>2010</v>
      </c>
      <c r="B378" s="31">
        <v>15</v>
      </c>
      <c r="C378" s="31">
        <v>1263.3800000000001</v>
      </c>
      <c r="D378" s="31">
        <v>14.15</v>
      </c>
    </row>
    <row r="379" spans="1:4" x14ac:dyDescent="0.25">
      <c r="A379" s="31">
        <v>2011</v>
      </c>
      <c r="B379" s="31">
        <v>15</v>
      </c>
      <c r="C379" s="31">
        <v>1263.3800000000001</v>
      </c>
      <c r="D379" s="31">
        <v>15.54</v>
      </c>
    </row>
    <row r="380" spans="1:4" x14ac:dyDescent="0.25">
      <c r="A380" s="31">
        <v>2012</v>
      </c>
      <c r="B380" s="31">
        <v>15</v>
      </c>
      <c r="C380" s="31">
        <v>1263.3800000000001</v>
      </c>
      <c r="D380" s="31">
        <v>15.41</v>
      </c>
    </row>
    <row r="381" spans="1:4" x14ac:dyDescent="0.25">
      <c r="A381" s="31">
        <v>2013</v>
      </c>
      <c r="B381" s="31">
        <v>15</v>
      </c>
      <c r="C381" s="31">
        <v>1263.3800000000001</v>
      </c>
      <c r="D381" s="31">
        <v>17.059999999999999</v>
      </c>
    </row>
    <row r="382" spans="1:4" x14ac:dyDescent="0.25">
      <c r="A382" s="31">
        <v>2014</v>
      </c>
      <c r="B382" s="31">
        <v>15</v>
      </c>
      <c r="C382" s="31">
        <v>1263.3800000000001</v>
      </c>
      <c r="D382" s="31">
        <v>19.96</v>
      </c>
    </row>
    <row r="383" spans="1:4" x14ac:dyDescent="0.25">
      <c r="A383" s="31">
        <v>2015</v>
      </c>
      <c r="B383" s="31">
        <v>15</v>
      </c>
      <c r="C383" s="31">
        <v>1263.3800000000001</v>
      </c>
      <c r="D383" s="31">
        <v>18.82</v>
      </c>
    </row>
    <row r="384" spans="1:4" x14ac:dyDescent="0.25">
      <c r="A384" s="31">
        <v>2016</v>
      </c>
      <c r="B384" s="31">
        <v>15</v>
      </c>
      <c r="C384" s="31">
        <v>1263.3800000000001</v>
      </c>
      <c r="D384" s="31">
        <v>19.079999999999998</v>
      </c>
    </row>
    <row r="385" spans="1:4" x14ac:dyDescent="0.25">
      <c r="A385" s="31">
        <v>2017</v>
      </c>
      <c r="B385" s="31">
        <v>15</v>
      </c>
      <c r="C385" s="31">
        <v>1263.3800000000001</v>
      </c>
      <c r="D385" s="31">
        <v>19.329999999999998</v>
      </c>
    </row>
    <row r="386" spans="1:4" x14ac:dyDescent="0.25">
      <c r="A386" s="31">
        <v>2018</v>
      </c>
      <c r="B386" s="31">
        <v>15</v>
      </c>
      <c r="C386" s="31">
        <v>1263.3800000000001</v>
      </c>
      <c r="D386" s="31">
        <v>18.07</v>
      </c>
    </row>
    <row r="387" spans="1:4" x14ac:dyDescent="0.25">
      <c r="A387" s="31">
        <v>2019</v>
      </c>
      <c r="B387" s="31">
        <v>15</v>
      </c>
      <c r="C387" s="31">
        <v>1263.3800000000001</v>
      </c>
      <c r="D387" s="31">
        <v>20.21</v>
      </c>
    </row>
    <row r="388" spans="1:4" x14ac:dyDescent="0.25">
      <c r="A388" s="31">
        <v>2020</v>
      </c>
      <c r="B388" s="31">
        <v>15</v>
      </c>
      <c r="C388" s="31">
        <v>1263.3800000000001</v>
      </c>
      <c r="D388" s="31">
        <v>19.2</v>
      </c>
    </row>
    <row r="389" spans="1:4" x14ac:dyDescent="0.25">
      <c r="A389" s="31">
        <v>2021</v>
      </c>
      <c r="B389" s="31">
        <v>15</v>
      </c>
      <c r="C389" s="31">
        <v>1263.3800000000001</v>
      </c>
      <c r="D389" s="31">
        <v>5.05</v>
      </c>
    </row>
    <row r="390" spans="1:4" x14ac:dyDescent="0.25">
      <c r="A390" s="31">
        <v>2022</v>
      </c>
      <c r="B390" s="31">
        <v>15</v>
      </c>
      <c r="C390" s="31">
        <v>1263.3800000000001</v>
      </c>
      <c r="D390" s="31">
        <v>3.54</v>
      </c>
    </row>
    <row r="391" spans="1:4" x14ac:dyDescent="0.25">
      <c r="A391" s="31">
        <v>2023</v>
      </c>
      <c r="B391" s="31">
        <v>15</v>
      </c>
      <c r="C391" s="31">
        <v>1263.3800000000001</v>
      </c>
      <c r="D391" s="31">
        <v>3.54</v>
      </c>
    </row>
    <row r="392" spans="1:4" x14ac:dyDescent="0.25">
      <c r="B392" s="31">
        <v>15</v>
      </c>
    </row>
    <row r="393" spans="1:4" x14ac:dyDescent="0.25">
      <c r="A393" s="31">
        <v>1999</v>
      </c>
      <c r="B393" s="31">
        <v>16</v>
      </c>
      <c r="C393" s="31">
        <v>9620.68</v>
      </c>
      <c r="D393" s="31">
        <v>23.09</v>
      </c>
    </row>
    <row r="394" spans="1:4" x14ac:dyDescent="0.25">
      <c r="A394" s="31">
        <v>2000</v>
      </c>
      <c r="B394" s="31">
        <v>16</v>
      </c>
      <c r="C394" s="31">
        <v>9620.68</v>
      </c>
      <c r="D394" s="31">
        <v>42.33</v>
      </c>
    </row>
    <row r="395" spans="1:4" x14ac:dyDescent="0.25">
      <c r="A395" s="31">
        <v>2001</v>
      </c>
      <c r="B395" s="31">
        <v>16</v>
      </c>
      <c r="C395" s="31">
        <v>9620.68</v>
      </c>
      <c r="D395" s="31">
        <v>59.65</v>
      </c>
    </row>
    <row r="396" spans="1:4" x14ac:dyDescent="0.25">
      <c r="A396" s="31">
        <v>2002</v>
      </c>
      <c r="B396" s="31">
        <v>16</v>
      </c>
      <c r="C396" s="31">
        <v>9620.68</v>
      </c>
      <c r="D396" s="31">
        <v>39.44</v>
      </c>
    </row>
    <row r="397" spans="1:4" x14ac:dyDescent="0.25">
      <c r="A397" s="31">
        <v>2003</v>
      </c>
      <c r="B397" s="31">
        <v>16</v>
      </c>
      <c r="C397" s="31">
        <v>9620.68</v>
      </c>
      <c r="D397" s="31">
        <v>35.6</v>
      </c>
    </row>
    <row r="398" spans="1:4" x14ac:dyDescent="0.25">
      <c r="A398" s="31">
        <v>2004</v>
      </c>
      <c r="B398" s="31">
        <v>16</v>
      </c>
      <c r="C398" s="31">
        <v>9620.68</v>
      </c>
      <c r="D398" s="31">
        <v>51.95</v>
      </c>
    </row>
    <row r="399" spans="1:4" x14ac:dyDescent="0.25">
      <c r="A399" s="31">
        <v>2005</v>
      </c>
      <c r="B399" s="31">
        <v>16</v>
      </c>
      <c r="C399" s="31">
        <v>9620.68</v>
      </c>
      <c r="D399" s="31">
        <v>20.2</v>
      </c>
    </row>
    <row r="400" spans="1:4" x14ac:dyDescent="0.25">
      <c r="A400" s="31">
        <v>2006</v>
      </c>
      <c r="B400" s="31">
        <v>16</v>
      </c>
      <c r="C400" s="31">
        <v>9620.68</v>
      </c>
      <c r="D400" s="31">
        <v>36.56</v>
      </c>
    </row>
    <row r="401" spans="1:4" x14ac:dyDescent="0.25">
      <c r="A401" s="31">
        <v>2007</v>
      </c>
      <c r="B401" s="31">
        <v>16</v>
      </c>
      <c r="C401" s="31">
        <v>9620.68</v>
      </c>
      <c r="D401" s="31">
        <v>32.71</v>
      </c>
    </row>
    <row r="402" spans="1:4" x14ac:dyDescent="0.25">
      <c r="A402" s="31">
        <v>2008</v>
      </c>
      <c r="B402" s="31">
        <v>16</v>
      </c>
      <c r="C402" s="31">
        <v>9620.68</v>
      </c>
      <c r="D402" s="31">
        <v>33.67</v>
      </c>
    </row>
    <row r="403" spans="1:4" x14ac:dyDescent="0.25">
      <c r="A403" s="31">
        <v>2009</v>
      </c>
      <c r="B403" s="31">
        <v>16</v>
      </c>
      <c r="C403" s="31">
        <v>9620.68</v>
      </c>
      <c r="D403" s="31">
        <v>32.71</v>
      </c>
    </row>
    <row r="404" spans="1:4" x14ac:dyDescent="0.25">
      <c r="A404" s="31">
        <v>2010</v>
      </c>
      <c r="B404" s="31">
        <v>16</v>
      </c>
      <c r="C404" s="31">
        <v>9620.68</v>
      </c>
      <c r="D404" s="31">
        <v>32.71</v>
      </c>
    </row>
    <row r="405" spans="1:4" x14ac:dyDescent="0.25">
      <c r="A405" s="31">
        <v>2011</v>
      </c>
      <c r="B405" s="31">
        <v>16</v>
      </c>
      <c r="C405" s="31">
        <v>9620.68</v>
      </c>
      <c r="D405" s="31">
        <v>25.98</v>
      </c>
    </row>
    <row r="406" spans="1:4" x14ac:dyDescent="0.25">
      <c r="A406" s="31">
        <v>2012</v>
      </c>
      <c r="B406" s="31">
        <v>16</v>
      </c>
      <c r="C406" s="31">
        <v>9620.68</v>
      </c>
      <c r="D406" s="31">
        <v>21.17</v>
      </c>
    </row>
    <row r="407" spans="1:4" x14ac:dyDescent="0.25">
      <c r="A407" s="31">
        <v>2013</v>
      </c>
      <c r="B407" s="31">
        <v>16</v>
      </c>
      <c r="C407" s="31">
        <v>9620.68</v>
      </c>
      <c r="D407" s="31">
        <v>25.01</v>
      </c>
    </row>
    <row r="408" spans="1:4" x14ac:dyDescent="0.25">
      <c r="A408" s="31">
        <v>2014</v>
      </c>
      <c r="B408" s="31">
        <v>16</v>
      </c>
      <c r="C408" s="31">
        <v>9620.68</v>
      </c>
      <c r="D408" s="31">
        <v>27.9</v>
      </c>
    </row>
    <row r="409" spans="1:4" x14ac:dyDescent="0.25">
      <c r="A409" s="31">
        <v>2015</v>
      </c>
      <c r="B409" s="31">
        <v>16</v>
      </c>
      <c r="C409" s="31">
        <v>9620.68</v>
      </c>
      <c r="D409" s="31">
        <v>38.479999999999997</v>
      </c>
    </row>
    <row r="410" spans="1:4" x14ac:dyDescent="0.25">
      <c r="A410" s="31">
        <v>2016</v>
      </c>
      <c r="B410" s="31">
        <v>16</v>
      </c>
      <c r="C410" s="31">
        <v>9620.68</v>
      </c>
      <c r="D410" s="31">
        <v>48.1</v>
      </c>
    </row>
    <row r="411" spans="1:4" x14ac:dyDescent="0.25">
      <c r="A411" s="31">
        <v>2017</v>
      </c>
      <c r="B411" s="31">
        <v>16</v>
      </c>
      <c r="C411" s="31">
        <v>9620.68</v>
      </c>
      <c r="D411" s="31">
        <v>89.47</v>
      </c>
    </row>
    <row r="412" spans="1:4" x14ac:dyDescent="0.25">
      <c r="A412" s="31">
        <v>2018</v>
      </c>
      <c r="B412" s="31">
        <v>16</v>
      </c>
      <c r="C412" s="31">
        <v>9620.68</v>
      </c>
      <c r="D412" s="31">
        <v>163.55000000000001</v>
      </c>
    </row>
    <row r="413" spans="1:4" x14ac:dyDescent="0.25">
      <c r="A413" s="31">
        <v>2019</v>
      </c>
      <c r="B413" s="31">
        <v>16</v>
      </c>
      <c r="C413" s="31">
        <v>9620.68</v>
      </c>
      <c r="D413" s="31">
        <v>279.95999999999998</v>
      </c>
    </row>
    <row r="414" spans="1:4" x14ac:dyDescent="0.25">
      <c r="A414" s="31">
        <v>2020</v>
      </c>
      <c r="B414" s="31">
        <v>16</v>
      </c>
      <c r="C414" s="31">
        <v>9620.68</v>
      </c>
      <c r="D414" s="31">
        <v>326.14</v>
      </c>
    </row>
    <row r="415" spans="1:4" x14ac:dyDescent="0.25">
      <c r="A415" s="31">
        <v>2021</v>
      </c>
      <c r="B415" s="31">
        <v>16</v>
      </c>
      <c r="C415" s="31">
        <v>9620.68</v>
      </c>
      <c r="D415" s="31">
        <v>248.21</v>
      </c>
    </row>
    <row r="416" spans="1:4" x14ac:dyDescent="0.25">
      <c r="A416" s="31">
        <v>2022</v>
      </c>
      <c r="B416" s="31">
        <v>16</v>
      </c>
      <c r="C416" s="31">
        <v>9620.68</v>
      </c>
      <c r="D416" s="31">
        <v>275.14999999999998</v>
      </c>
    </row>
    <row r="417" spans="1:4" x14ac:dyDescent="0.25">
      <c r="A417" s="31">
        <v>2023</v>
      </c>
      <c r="B417" s="31">
        <v>16</v>
      </c>
      <c r="C417" s="31">
        <v>9620.68</v>
      </c>
      <c r="D417" s="31">
        <v>219.35</v>
      </c>
    </row>
    <row r="418" spans="1:4" x14ac:dyDescent="0.25">
      <c r="B418" s="31">
        <v>16</v>
      </c>
    </row>
    <row r="419" spans="1:4" x14ac:dyDescent="0.25">
      <c r="A419" s="31">
        <v>1999</v>
      </c>
      <c r="B419" s="31">
        <v>17</v>
      </c>
      <c r="C419" s="31">
        <v>2074.98</v>
      </c>
      <c r="D419" s="31">
        <v>9.34</v>
      </c>
    </row>
    <row r="420" spans="1:4" x14ac:dyDescent="0.25">
      <c r="A420" s="31">
        <v>2000</v>
      </c>
      <c r="B420" s="31">
        <v>17</v>
      </c>
      <c r="C420" s="31">
        <v>2074.98</v>
      </c>
      <c r="D420" s="31">
        <v>23.03</v>
      </c>
    </row>
    <row r="421" spans="1:4" x14ac:dyDescent="0.25">
      <c r="A421" s="31">
        <v>2001</v>
      </c>
      <c r="B421" s="31">
        <v>17</v>
      </c>
      <c r="C421" s="31">
        <v>2074.98</v>
      </c>
      <c r="D421" s="31">
        <v>19.71</v>
      </c>
    </row>
    <row r="422" spans="1:4" x14ac:dyDescent="0.25">
      <c r="A422" s="31">
        <v>2002</v>
      </c>
      <c r="B422" s="31">
        <v>17</v>
      </c>
      <c r="C422" s="31">
        <v>2074.98</v>
      </c>
      <c r="D422" s="31">
        <v>64.53</v>
      </c>
    </row>
    <row r="423" spans="1:4" x14ac:dyDescent="0.25">
      <c r="A423" s="31">
        <v>2003</v>
      </c>
      <c r="B423" s="31">
        <v>17</v>
      </c>
      <c r="C423" s="31">
        <v>2074.98</v>
      </c>
      <c r="D423" s="31">
        <v>25.73</v>
      </c>
    </row>
    <row r="424" spans="1:4" x14ac:dyDescent="0.25">
      <c r="A424" s="31">
        <v>2004</v>
      </c>
      <c r="B424" s="31">
        <v>17</v>
      </c>
      <c r="C424" s="31">
        <v>2074.98</v>
      </c>
      <c r="D424" s="31">
        <v>25.11</v>
      </c>
    </row>
    <row r="425" spans="1:4" x14ac:dyDescent="0.25">
      <c r="A425" s="31">
        <v>2005</v>
      </c>
      <c r="B425" s="31">
        <v>17</v>
      </c>
      <c r="C425" s="31">
        <v>2074.98</v>
      </c>
      <c r="D425" s="31">
        <v>25.11</v>
      </c>
    </row>
    <row r="426" spans="1:4" x14ac:dyDescent="0.25">
      <c r="A426" s="31">
        <v>2006</v>
      </c>
      <c r="B426" s="31">
        <v>17</v>
      </c>
      <c r="C426" s="31">
        <v>2074.98</v>
      </c>
      <c r="D426" s="31">
        <v>28.43</v>
      </c>
    </row>
    <row r="427" spans="1:4" x14ac:dyDescent="0.25">
      <c r="A427" s="31">
        <v>2007</v>
      </c>
      <c r="B427" s="31">
        <v>17</v>
      </c>
      <c r="C427" s="31">
        <v>2074.98</v>
      </c>
      <c r="D427" s="31">
        <v>27.39</v>
      </c>
    </row>
    <row r="428" spans="1:4" x14ac:dyDescent="0.25">
      <c r="A428" s="31">
        <v>2008</v>
      </c>
      <c r="B428" s="31">
        <v>17</v>
      </c>
      <c r="C428" s="31">
        <v>2074.98</v>
      </c>
      <c r="D428" s="31">
        <v>23.03</v>
      </c>
    </row>
    <row r="429" spans="1:4" x14ac:dyDescent="0.25">
      <c r="A429" s="31">
        <v>2009</v>
      </c>
      <c r="B429" s="31">
        <v>17</v>
      </c>
      <c r="C429" s="31">
        <v>2074.98</v>
      </c>
      <c r="D429" s="31">
        <v>23.24</v>
      </c>
    </row>
    <row r="430" spans="1:4" x14ac:dyDescent="0.25">
      <c r="A430" s="31">
        <v>2010</v>
      </c>
      <c r="B430" s="31">
        <v>17</v>
      </c>
      <c r="C430" s="31">
        <v>2074.98</v>
      </c>
      <c r="D430" s="31">
        <v>25.52</v>
      </c>
    </row>
    <row r="431" spans="1:4" x14ac:dyDescent="0.25">
      <c r="A431" s="31">
        <v>2011</v>
      </c>
      <c r="B431" s="31">
        <v>17</v>
      </c>
      <c r="C431" s="31">
        <v>2074.98</v>
      </c>
      <c r="D431" s="31">
        <v>23.45</v>
      </c>
    </row>
    <row r="432" spans="1:4" x14ac:dyDescent="0.25">
      <c r="A432" s="31">
        <v>2012</v>
      </c>
      <c r="B432" s="31">
        <v>17</v>
      </c>
      <c r="C432" s="31">
        <v>2074.98</v>
      </c>
      <c r="D432" s="31">
        <v>15.98</v>
      </c>
    </row>
    <row r="433" spans="1:4" x14ac:dyDescent="0.25">
      <c r="A433" s="31">
        <v>2013</v>
      </c>
      <c r="B433" s="31">
        <v>17</v>
      </c>
      <c r="C433" s="31">
        <v>2074.98</v>
      </c>
      <c r="D433" s="31">
        <v>16.809999999999999</v>
      </c>
    </row>
    <row r="434" spans="1:4" x14ac:dyDescent="0.25">
      <c r="A434" s="31">
        <v>2014</v>
      </c>
      <c r="B434" s="31">
        <v>17</v>
      </c>
      <c r="C434" s="31">
        <v>2074.98</v>
      </c>
      <c r="D434" s="31">
        <v>19.5</v>
      </c>
    </row>
    <row r="435" spans="1:4" x14ac:dyDescent="0.25">
      <c r="A435" s="31">
        <v>2015</v>
      </c>
      <c r="B435" s="31">
        <v>17</v>
      </c>
      <c r="C435" s="31">
        <v>2074.98</v>
      </c>
      <c r="D435" s="31">
        <v>18.05</v>
      </c>
    </row>
    <row r="436" spans="1:4" x14ac:dyDescent="0.25">
      <c r="A436" s="31">
        <v>2016</v>
      </c>
      <c r="B436" s="31">
        <v>17</v>
      </c>
      <c r="C436" s="31">
        <v>2074.98</v>
      </c>
      <c r="D436" s="31">
        <v>16.600000000000001</v>
      </c>
    </row>
    <row r="437" spans="1:4" x14ac:dyDescent="0.25">
      <c r="A437" s="31">
        <v>2017</v>
      </c>
      <c r="B437" s="31">
        <v>17</v>
      </c>
      <c r="C437" s="31">
        <v>2074.98</v>
      </c>
      <c r="D437" s="31">
        <v>16.18</v>
      </c>
    </row>
    <row r="438" spans="1:4" x14ac:dyDescent="0.25">
      <c r="A438" s="31">
        <v>2018</v>
      </c>
      <c r="B438" s="31">
        <v>17</v>
      </c>
      <c r="C438" s="31">
        <v>2074.98</v>
      </c>
      <c r="D438" s="31">
        <v>15.77</v>
      </c>
    </row>
    <row r="439" spans="1:4" x14ac:dyDescent="0.25">
      <c r="A439" s="31">
        <v>2019</v>
      </c>
      <c r="B439" s="31">
        <v>17</v>
      </c>
      <c r="C439" s="31">
        <v>2074.98</v>
      </c>
      <c r="D439" s="31">
        <v>14.94</v>
      </c>
    </row>
    <row r="440" spans="1:4" x14ac:dyDescent="0.25">
      <c r="A440" s="31">
        <v>2020</v>
      </c>
      <c r="B440" s="31">
        <v>17</v>
      </c>
      <c r="C440" s="31">
        <v>2074.98</v>
      </c>
      <c r="D440" s="31">
        <v>13.49</v>
      </c>
    </row>
    <row r="441" spans="1:4" x14ac:dyDescent="0.25">
      <c r="A441" s="31">
        <v>2021</v>
      </c>
      <c r="B441" s="31">
        <v>17</v>
      </c>
      <c r="C441" s="31">
        <v>2074.98</v>
      </c>
      <c r="D441" s="31">
        <v>15.77</v>
      </c>
    </row>
    <row r="442" spans="1:4" x14ac:dyDescent="0.25">
      <c r="A442" s="31">
        <v>2022</v>
      </c>
      <c r="B442" s="31">
        <v>17</v>
      </c>
      <c r="C442" s="31">
        <v>2074.98</v>
      </c>
      <c r="D442" s="31">
        <v>17.22</v>
      </c>
    </row>
    <row r="443" spans="1:4" x14ac:dyDescent="0.25">
      <c r="A443" s="31">
        <v>2023</v>
      </c>
      <c r="B443" s="31">
        <v>17</v>
      </c>
      <c r="C443" s="31">
        <v>2074.98</v>
      </c>
      <c r="D443" s="31">
        <v>19.5</v>
      </c>
    </row>
    <row r="444" spans="1:4" x14ac:dyDescent="0.25">
      <c r="B444" s="31">
        <v>17</v>
      </c>
    </row>
    <row r="445" spans="1:4" x14ac:dyDescent="0.25">
      <c r="A445" s="31">
        <v>1999</v>
      </c>
      <c r="B445" s="31">
        <v>18</v>
      </c>
      <c r="C445" s="31">
        <v>1273.8399999999999</v>
      </c>
      <c r="D445" s="31">
        <v>10.19</v>
      </c>
    </row>
    <row r="446" spans="1:4" x14ac:dyDescent="0.25">
      <c r="A446" s="31">
        <v>2000</v>
      </c>
      <c r="B446" s="31">
        <v>18</v>
      </c>
      <c r="C446" s="31">
        <v>1273.8399999999999</v>
      </c>
      <c r="D446" s="31">
        <v>11.21</v>
      </c>
    </row>
    <row r="447" spans="1:4" x14ac:dyDescent="0.25">
      <c r="A447" s="31">
        <v>2001</v>
      </c>
      <c r="B447" s="31">
        <v>18</v>
      </c>
      <c r="C447" s="31">
        <v>1273.8399999999999</v>
      </c>
      <c r="D447" s="31">
        <v>10.19</v>
      </c>
    </row>
    <row r="448" spans="1:4" x14ac:dyDescent="0.25">
      <c r="A448" s="31">
        <v>2002</v>
      </c>
      <c r="B448" s="31">
        <v>18</v>
      </c>
      <c r="C448" s="31">
        <v>1273.8399999999999</v>
      </c>
      <c r="D448" s="31">
        <v>12.1</v>
      </c>
    </row>
    <row r="449" spans="1:4" x14ac:dyDescent="0.25">
      <c r="A449" s="31">
        <v>2003</v>
      </c>
      <c r="B449" s="31">
        <v>18</v>
      </c>
      <c r="C449" s="31">
        <v>1273.8399999999999</v>
      </c>
      <c r="D449" s="31">
        <v>12.1</v>
      </c>
    </row>
    <row r="450" spans="1:4" x14ac:dyDescent="0.25">
      <c r="A450" s="31">
        <v>2004</v>
      </c>
      <c r="B450" s="31">
        <v>18</v>
      </c>
      <c r="C450" s="31">
        <v>1273.8399999999999</v>
      </c>
      <c r="D450" s="31">
        <v>15.03</v>
      </c>
    </row>
    <row r="451" spans="1:4" x14ac:dyDescent="0.25">
      <c r="A451" s="31">
        <v>2005</v>
      </c>
      <c r="B451" s="31">
        <v>18</v>
      </c>
      <c r="C451" s="31">
        <v>1273.8399999999999</v>
      </c>
      <c r="D451" s="31">
        <v>14.9</v>
      </c>
    </row>
    <row r="452" spans="1:4" x14ac:dyDescent="0.25">
      <c r="A452" s="31">
        <v>2006</v>
      </c>
      <c r="B452" s="31">
        <v>18</v>
      </c>
      <c r="C452" s="31">
        <v>1273.8399999999999</v>
      </c>
      <c r="D452" s="31">
        <v>13.38</v>
      </c>
    </row>
    <row r="453" spans="1:4" x14ac:dyDescent="0.25">
      <c r="A453" s="31">
        <v>2007</v>
      </c>
      <c r="B453" s="31">
        <v>18</v>
      </c>
      <c r="C453" s="31">
        <v>1273.8399999999999</v>
      </c>
      <c r="D453" s="31">
        <v>12.23</v>
      </c>
    </row>
    <row r="454" spans="1:4" x14ac:dyDescent="0.25">
      <c r="A454" s="31">
        <v>2008</v>
      </c>
      <c r="B454" s="31">
        <v>18</v>
      </c>
      <c r="C454" s="31">
        <v>1273.8399999999999</v>
      </c>
      <c r="D454" s="31">
        <v>11.34</v>
      </c>
    </row>
    <row r="455" spans="1:4" x14ac:dyDescent="0.25">
      <c r="A455" s="31">
        <v>2009</v>
      </c>
      <c r="B455" s="31">
        <v>18</v>
      </c>
      <c r="C455" s="31">
        <v>1273.8399999999999</v>
      </c>
      <c r="D455" s="31">
        <v>11.08</v>
      </c>
    </row>
    <row r="456" spans="1:4" x14ac:dyDescent="0.25">
      <c r="A456" s="31">
        <v>2010</v>
      </c>
      <c r="B456" s="31">
        <v>18</v>
      </c>
      <c r="C456" s="31">
        <v>1273.8399999999999</v>
      </c>
      <c r="D456" s="31">
        <v>12.99</v>
      </c>
    </row>
    <row r="457" spans="1:4" x14ac:dyDescent="0.25">
      <c r="A457" s="31">
        <v>2011</v>
      </c>
      <c r="B457" s="31">
        <v>18</v>
      </c>
      <c r="C457" s="31">
        <v>1273.8399999999999</v>
      </c>
      <c r="D457" s="31">
        <v>11.59</v>
      </c>
    </row>
    <row r="458" spans="1:4" x14ac:dyDescent="0.25">
      <c r="A458" s="31">
        <v>2012</v>
      </c>
      <c r="B458" s="31">
        <v>18</v>
      </c>
      <c r="C458" s="31">
        <v>1273.8399999999999</v>
      </c>
      <c r="D458" s="31">
        <v>10.19</v>
      </c>
    </row>
    <row r="459" spans="1:4" x14ac:dyDescent="0.25">
      <c r="A459" s="31">
        <v>2013</v>
      </c>
      <c r="B459" s="31">
        <v>18</v>
      </c>
      <c r="C459" s="31">
        <v>1273.8399999999999</v>
      </c>
      <c r="D459" s="31">
        <v>9.81</v>
      </c>
    </row>
    <row r="460" spans="1:4" x14ac:dyDescent="0.25">
      <c r="A460" s="31">
        <v>2014</v>
      </c>
      <c r="B460" s="31">
        <v>18</v>
      </c>
      <c r="C460" s="31">
        <v>1273.8399999999999</v>
      </c>
      <c r="D460" s="31">
        <v>10.06</v>
      </c>
    </row>
    <row r="461" spans="1:4" x14ac:dyDescent="0.25">
      <c r="A461" s="31">
        <v>2015</v>
      </c>
      <c r="B461" s="31">
        <v>18</v>
      </c>
      <c r="C461" s="31">
        <v>1273.8399999999999</v>
      </c>
      <c r="D461" s="31">
        <v>8.7899999999999991</v>
      </c>
    </row>
    <row r="462" spans="1:4" x14ac:dyDescent="0.25">
      <c r="A462" s="31">
        <v>2016</v>
      </c>
      <c r="B462" s="31">
        <v>18</v>
      </c>
      <c r="C462" s="31">
        <v>1273.8399999999999</v>
      </c>
      <c r="D462" s="31">
        <v>7.13</v>
      </c>
    </row>
    <row r="463" spans="1:4" x14ac:dyDescent="0.25">
      <c r="A463" s="31">
        <v>2017</v>
      </c>
      <c r="B463" s="31">
        <v>18</v>
      </c>
      <c r="C463" s="31">
        <v>1273.8399999999999</v>
      </c>
      <c r="D463" s="31">
        <v>7.9</v>
      </c>
    </row>
    <row r="464" spans="1:4" x14ac:dyDescent="0.25">
      <c r="A464" s="31">
        <v>2018</v>
      </c>
      <c r="B464" s="31">
        <v>18</v>
      </c>
      <c r="C464" s="31">
        <v>1273.8399999999999</v>
      </c>
      <c r="D464" s="31">
        <v>7.52</v>
      </c>
    </row>
    <row r="465" spans="1:4" x14ac:dyDescent="0.25">
      <c r="A465" s="31">
        <v>2019</v>
      </c>
      <c r="B465" s="31">
        <v>18</v>
      </c>
      <c r="C465" s="31">
        <v>1273.8399999999999</v>
      </c>
      <c r="D465" s="31">
        <v>5.6</v>
      </c>
    </row>
    <row r="466" spans="1:4" x14ac:dyDescent="0.25">
      <c r="A466" s="31">
        <v>2020</v>
      </c>
      <c r="B466" s="31">
        <v>18</v>
      </c>
      <c r="C466" s="31">
        <v>1273.8399999999999</v>
      </c>
      <c r="D466" s="31">
        <v>6.24</v>
      </c>
    </row>
    <row r="467" spans="1:4" x14ac:dyDescent="0.25">
      <c r="A467" s="31">
        <v>2021</v>
      </c>
      <c r="B467" s="31">
        <v>18</v>
      </c>
      <c r="C467" s="31">
        <v>1273.8399999999999</v>
      </c>
      <c r="D467" s="31">
        <v>5.99</v>
      </c>
    </row>
    <row r="468" spans="1:4" x14ac:dyDescent="0.25">
      <c r="A468" s="31">
        <v>2022</v>
      </c>
      <c r="B468" s="31">
        <v>18</v>
      </c>
      <c r="C468" s="31">
        <v>1273.8399999999999</v>
      </c>
      <c r="D468" s="31">
        <v>4.97</v>
      </c>
    </row>
    <row r="469" spans="1:4" x14ac:dyDescent="0.25">
      <c r="A469" s="31">
        <v>2023</v>
      </c>
      <c r="B469" s="31">
        <v>18</v>
      </c>
      <c r="C469" s="31">
        <v>1273.8399999999999</v>
      </c>
      <c r="D469" s="31">
        <v>4.59</v>
      </c>
    </row>
    <row r="470" spans="1:4" x14ac:dyDescent="0.25">
      <c r="B470" s="31">
        <v>18</v>
      </c>
    </row>
    <row r="471" spans="1:4" x14ac:dyDescent="0.25">
      <c r="A471" s="31">
        <v>1999</v>
      </c>
      <c r="B471" s="31">
        <v>19</v>
      </c>
      <c r="C471" s="31">
        <v>11084.66</v>
      </c>
      <c r="D471" s="31">
        <v>69.83</v>
      </c>
    </row>
    <row r="472" spans="1:4" x14ac:dyDescent="0.25">
      <c r="A472" s="31">
        <v>2000</v>
      </c>
      <c r="B472" s="31">
        <v>19</v>
      </c>
      <c r="C472" s="31">
        <v>11084.66</v>
      </c>
      <c r="D472" s="31">
        <v>76.48</v>
      </c>
    </row>
    <row r="473" spans="1:4" x14ac:dyDescent="0.25">
      <c r="A473" s="31">
        <v>2001</v>
      </c>
      <c r="B473" s="31">
        <v>19</v>
      </c>
      <c r="C473" s="31">
        <v>11084.66</v>
      </c>
      <c r="D473" s="31">
        <v>69.83</v>
      </c>
    </row>
    <row r="474" spans="1:4" x14ac:dyDescent="0.25">
      <c r="A474" s="31">
        <v>2002</v>
      </c>
      <c r="B474" s="31">
        <v>19</v>
      </c>
      <c r="C474" s="31">
        <v>11084.66</v>
      </c>
      <c r="D474" s="31">
        <v>58.75</v>
      </c>
    </row>
    <row r="475" spans="1:4" x14ac:dyDescent="0.25">
      <c r="A475" s="31">
        <v>2003</v>
      </c>
      <c r="B475" s="31">
        <v>19</v>
      </c>
      <c r="C475" s="31">
        <v>11084.66</v>
      </c>
      <c r="D475" s="31">
        <v>58.75</v>
      </c>
    </row>
    <row r="476" spans="1:4" x14ac:dyDescent="0.25">
      <c r="A476" s="31">
        <v>2004</v>
      </c>
      <c r="B476" s="31">
        <v>19</v>
      </c>
      <c r="C476" s="31">
        <v>11084.66</v>
      </c>
      <c r="D476" s="31">
        <v>50.99</v>
      </c>
    </row>
    <row r="477" spans="1:4" x14ac:dyDescent="0.25">
      <c r="A477" s="31">
        <v>2005</v>
      </c>
      <c r="B477" s="31">
        <v>19</v>
      </c>
      <c r="C477" s="31">
        <v>11084.66</v>
      </c>
      <c r="D477" s="31">
        <v>56.53</v>
      </c>
    </row>
    <row r="478" spans="1:4" x14ac:dyDescent="0.25">
      <c r="A478" s="31">
        <v>2006</v>
      </c>
      <c r="B478" s="31">
        <v>19</v>
      </c>
      <c r="C478" s="31">
        <v>11084.66</v>
      </c>
      <c r="D478" s="31">
        <v>74.27</v>
      </c>
    </row>
    <row r="479" spans="1:4" x14ac:dyDescent="0.25">
      <c r="A479" s="31">
        <v>2007</v>
      </c>
      <c r="B479" s="31">
        <v>19</v>
      </c>
      <c r="C479" s="31">
        <v>11084.66</v>
      </c>
      <c r="D479" s="31">
        <v>56.53</v>
      </c>
    </row>
    <row r="480" spans="1:4" x14ac:dyDescent="0.25">
      <c r="A480" s="31">
        <v>2008</v>
      </c>
      <c r="B480" s="31">
        <v>19</v>
      </c>
      <c r="C480" s="31">
        <v>11084.66</v>
      </c>
      <c r="D480" s="31">
        <v>54.31</v>
      </c>
    </row>
    <row r="481" spans="1:4" x14ac:dyDescent="0.25">
      <c r="A481" s="31">
        <v>2009</v>
      </c>
      <c r="B481" s="31">
        <v>19</v>
      </c>
      <c r="C481" s="31">
        <v>11084.66</v>
      </c>
      <c r="D481" s="31">
        <v>47.66</v>
      </c>
    </row>
    <row r="482" spans="1:4" x14ac:dyDescent="0.25">
      <c r="A482" s="31">
        <v>2010</v>
      </c>
      <c r="B482" s="31">
        <v>19</v>
      </c>
      <c r="C482" s="31">
        <v>11084.66</v>
      </c>
      <c r="D482" s="31">
        <v>56.53</v>
      </c>
    </row>
    <row r="483" spans="1:4" x14ac:dyDescent="0.25">
      <c r="A483" s="31">
        <v>2011</v>
      </c>
      <c r="B483" s="31">
        <v>19</v>
      </c>
      <c r="C483" s="31">
        <v>11084.66</v>
      </c>
      <c r="D483" s="31">
        <v>50.99</v>
      </c>
    </row>
    <row r="484" spans="1:4" x14ac:dyDescent="0.25">
      <c r="A484" s="31">
        <v>2012</v>
      </c>
      <c r="B484" s="31">
        <v>19</v>
      </c>
      <c r="C484" s="31">
        <v>11084.66</v>
      </c>
      <c r="D484" s="31">
        <v>50.99</v>
      </c>
    </row>
    <row r="485" spans="1:4" x14ac:dyDescent="0.25">
      <c r="A485" s="31">
        <v>2013</v>
      </c>
      <c r="B485" s="31">
        <v>19</v>
      </c>
      <c r="C485" s="31">
        <v>11084.66</v>
      </c>
      <c r="D485" s="31">
        <v>56.53</v>
      </c>
    </row>
    <row r="486" spans="1:4" x14ac:dyDescent="0.25">
      <c r="A486" s="31">
        <v>2014</v>
      </c>
      <c r="B486" s="31">
        <v>19</v>
      </c>
      <c r="C486" s="31">
        <v>11084.66</v>
      </c>
      <c r="D486" s="31">
        <v>48.77</v>
      </c>
    </row>
    <row r="487" spans="1:4" x14ac:dyDescent="0.25">
      <c r="A487" s="31">
        <v>2015</v>
      </c>
      <c r="B487" s="31">
        <v>19</v>
      </c>
      <c r="C487" s="31">
        <v>11084.66</v>
      </c>
      <c r="D487" s="31">
        <v>53.21</v>
      </c>
    </row>
    <row r="488" spans="1:4" x14ac:dyDescent="0.25">
      <c r="A488" s="31">
        <v>2016</v>
      </c>
      <c r="B488" s="31">
        <v>19</v>
      </c>
      <c r="C488" s="31">
        <v>11084.66</v>
      </c>
      <c r="D488" s="31">
        <v>50.99</v>
      </c>
    </row>
    <row r="489" spans="1:4" x14ac:dyDescent="0.25">
      <c r="A489" s="31">
        <v>2017</v>
      </c>
      <c r="B489" s="31">
        <v>19</v>
      </c>
      <c r="C489" s="31">
        <v>11084.66</v>
      </c>
      <c r="D489" s="31">
        <v>58.75</v>
      </c>
    </row>
    <row r="490" spans="1:4" x14ac:dyDescent="0.25">
      <c r="A490" s="31">
        <v>2018</v>
      </c>
      <c r="B490" s="31">
        <v>19</v>
      </c>
      <c r="C490" s="31">
        <v>11084.66</v>
      </c>
      <c r="D490" s="31">
        <v>60.97</v>
      </c>
    </row>
    <row r="491" spans="1:4" x14ac:dyDescent="0.25">
      <c r="A491" s="31">
        <v>2019</v>
      </c>
      <c r="B491" s="31">
        <v>19</v>
      </c>
      <c r="C491" s="31">
        <v>11084.66</v>
      </c>
      <c r="D491" s="31">
        <v>55.42</v>
      </c>
    </row>
    <row r="492" spans="1:4" x14ac:dyDescent="0.25">
      <c r="A492" s="31">
        <v>2020</v>
      </c>
      <c r="B492" s="31">
        <v>19</v>
      </c>
      <c r="C492" s="31">
        <v>11084.66</v>
      </c>
      <c r="D492" s="31">
        <v>191.76</v>
      </c>
    </row>
    <row r="493" spans="1:4" x14ac:dyDescent="0.25">
      <c r="A493" s="31">
        <v>2021</v>
      </c>
      <c r="B493" s="31">
        <v>19</v>
      </c>
      <c r="C493" s="31">
        <v>11084.66</v>
      </c>
      <c r="D493" s="31">
        <v>188.44</v>
      </c>
    </row>
    <row r="494" spans="1:4" x14ac:dyDescent="0.25">
      <c r="A494" s="31">
        <v>2022</v>
      </c>
      <c r="B494" s="31">
        <v>19</v>
      </c>
      <c r="C494" s="31">
        <v>11084.66</v>
      </c>
      <c r="D494" s="31">
        <v>46.56</v>
      </c>
    </row>
    <row r="495" spans="1:4" x14ac:dyDescent="0.25">
      <c r="A495" s="31">
        <v>2023</v>
      </c>
      <c r="B495" s="31">
        <v>19</v>
      </c>
      <c r="C495" s="31">
        <v>11084.66</v>
      </c>
      <c r="D495" s="31">
        <v>24.39</v>
      </c>
    </row>
    <row r="496" spans="1:4" x14ac:dyDescent="0.25">
      <c r="B496" s="31">
        <v>19</v>
      </c>
    </row>
    <row r="497" spans="1:4" x14ac:dyDescent="0.25">
      <c r="A497" s="31">
        <v>1999</v>
      </c>
      <c r="B497" s="31">
        <v>20</v>
      </c>
      <c r="C497" s="31">
        <v>12188.31</v>
      </c>
      <c r="D497" s="31">
        <v>180.39</v>
      </c>
    </row>
    <row r="498" spans="1:4" x14ac:dyDescent="0.25">
      <c r="A498" s="31">
        <v>2000</v>
      </c>
      <c r="B498" s="31">
        <v>20</v>
      </c>
      <c r="C498" s="31">
        <v>12188.31</v>
      </c>
      <c r="D498" s="31">
        <v>177.95</v>
      </c>
    </row>
    <row r="499" spans="1:4" x14ac:dyDescent="0.25">
      <c r="A499" s="31">
        <v>2001</v>
      </c>
      <c r="B499" s="31">
        <v>20</v>
      </c>
      <c r="C499" s="31">
        <v>12188.31</v>
      </c>
      <c r="D499" s="31">
        <v>152.35</v>
      </c>
    </row>
    <row r="500" spans="1:4" x14ac:dyDescent="0.25">
      <c r="A500" s="31">
        <v>2002</v>
      </c>
      <c r="B500" s="31">
        <v>20</v>
      </c>
      <c r="C500" s="31">
        <v>12188.31</v>
      </c>
      <c r="D500" s="31">
        <v>120.66</v>
      </c>
    </row>
    <row r="501" spans="1:4" x14ac:dyDescent="0.25">
      <c r="A501" s="31">
        <v>2003</v>
      </c>
      <c r="B501" s="31">
        <v>20</v>
      </c>
      <c r="C501" s="31">
        <v>12188.31</v>
      </c>
      <c r="D501" s="31">
        <v>106.04</v>
      </c>
    </row>
    <row r="502" spans="1:4" x14ac:dyDescent="0.25">
      <c r="A502" s="31">
        <v>2004</v>
      </c>
      <c r="B502" s="31">
        <v>20</v>
      </c>
      <c r="C502" s="31">
        <v>12188.31</v>
      </c>
      <c r="D502" s="31">
        <v>147.47999999999999</v>
      </c>
    </row>
    <row r="503" spans="1:4" x14ac:dyDescent="0.25">
      <c r="A503" s="31">
        <v>2005</v>
      </c>
      <c r="B503" s="31">
        <v>20</v>
      </c>
      <c r="C503" s="31">
        <v>12188.31</v>
      </c>
      <c r="D503" s="31">
        <v>65.819999999999993</v>
      </c>
    </row>
    <row r="504" spans="1:4" x14ac:dyDescent="0.25">
      <c r="A504" s="31">
        <v>2006</v>
      </c>
      <c r="B504" s="31">
        <v>20</v>
      </c>
      <c r="C504" s="31">
        <v>12188.31</v>
      </c>
      <c r="D504" s="31">
        <v>85.32</v>
      </c>
    </row>
    <row r="505" spans="1:4" x14ac:dyDescent="0.25">
      <c r="A505" s="31">
        <v>2007</v>
      </c>
      <c r="B505" s="31">
        <v>20</v>
      </c>
      <c r="C505" s="31">
        <v>12188.31</v>
      </c>
      <c r="D505" s="31">
        <v>68.25</v>
      </c>
    </row>
    <row r="506" spans="1:4" x14ac:dyDescent="0.25">
      <c r="A506" s="31">
        <v>2008</v>
      </c>
      <c r="B506" s="31">
        <v>20</v>
      </c>
      <c r="C506" s="31">
        <v>12188.31</v>
      </c>
      <c r="D506" s="31">
        <v>65.819999999999993</v>
      </c>
    </row>
    <row r="507" spans="1:4" x14ac:dyDescent="0.25">
      <c r="A507" s="31">
        <v>2009</v>
      </c>
      <c r="B507" s="31">
        <v>20</v>
      </c>
      <c r="C507" s="31">
        <v>12188.31</v>
      </c>
      <c r="D507" s="31">
        <v>76.790000000000006</v>
      </c>
    </row>
    <row r="508" spans="1:4" x14ac:dyDescent="0.25">
      <c r="A508" s="31">
        <v>2010</v>
      </c>
      <c r="B508" s="31">
        <v>20</v>
      </c>
      <c r="C508" s="31">
        <v>12188.31</v>
      </c>
      <c r="D508" s="31">
        <v>80.44</v>
      </c>
    </row>
    <row r="509" spans="1:4" x14ac:dyDescent="0.25">
      <c r="A509" s="31">
        <v>2011</v>
      </c>
      <c r="B509" s="31">
        <v>20</v>
      </c>
      <c r="C509" s="31">
        <v>12188.31</v>
      </c>
      <c r="D509" s="31">
        <v>112.13</v>
      </c>
    </row>
    <row r="510" spans="1:4" x14ac:dyDescent="0.25">
      <c r="A510" s="31">
        <v>2012</v>
      </c>
      <c r="B510" s="31">
        <v>20</v>
      </c>
      <c r="C510" s="31">
        <v>12188.31</v>
      </c>
      <c r="D510" s="31">
        <v>104.82</v>
      </c>
    </row>
    <row r="511" spans="1:4" x14ac:dyDescent="0.25">
      <c r="A511" s="31">
        <v>2013</v>
      </c>
      <c r="B511" s="31">
        <v>20</v>
      </c>
      <c r="C511" s="31">
        <v>12188.31</v>
      </c>
      <c r="D511" s="31">
        <v>81.66</v>
      </c>
    </row>
    <row r="512" spans="1:4" x14ac:dyDescent="0.25">
      <c r="A512" s="31">
        <v>2014</v>
      </c>
      <c r="B512" s="31">
        <v>20</v>
      </c>
      <c r="C512" s="31">
        <v>12188.31</v>
      </c>
      <c r="D512" s="31">
        <v>58.5</v>
      </c>
    </row>
    <row r="513" spans="1:4" x14ac:dyDescent="0.25">
      <c r="A513" s="31">
        <v>2015</v>
      </c>
      <c r="B513" s="31">
        <v>20</v>
      </c>
      <c r="C513" s="31">
        <v>12188.31</v>
      </c>
      <c r="D513" s="31">
        <v>53.63</v>
      </c>
    </row>
    <row r="514" spans="1:4" x14ac:dyDescent="0.25">
      <c r="A514" s="31">
        <v>2016</v>
      </c>
      <c r="B514" s="31">
        <v>20</v>
      </c>
      <c r="C514" s="31">
        <v>12188.31</v>
      </c>
      <c r="D514" s="31">
        <v>54.85</v>
      </c>
    </row>
    <row r="515" spans="1:4" x14ac:dyDescent="0.25">
      <c r="A515" s="31">
        <v>2017</v>
      </c>
      <c r="B515" s="31">
        <v>20</v>
      </c>
      <c r="C515" s="31">
        <v>12188.31</v>
      </c>
      <c r="D515" s="31">
        <v>57.29</v>
      </c>
    </row>
    <row r="516" spans="1:4" x14ac:dyDescent="0.25">
      <c r="A516" s="31">
        <v>2018</v>
      </c>
      <c r="B516" s="31">
        <v>20</v>
      </c>
      <c r="C516" s="31">
        <v>12188.31</v>
      </c>
      <c r="D516" s="31">
        <v>51.19</v>
      </c>
    </row>
    <row r="517" spans="1:4" x14ac:dyDescent="0.25">
      <c r="A517" s="31">
        <v>2019</v>
      </c>
      <c r="B517" s="31">
        <v>20</v>
      </c>
      <c r="C517" s="31">
        <v>12188.31</v>
      </c>
      <c r="D517" s="31">
        <v>47.53</v>
      </c>
    </row>
    <row r="518" spans="1:4" x14ac:dyDescent="0.25">
      <c r="A518" s="31">
        <v>2020</v>
      </c>
      <c r="B518" s="31">
        <v>20</v>
      </c>
      <c r="C518" s="31">
        <v>12188.31</v>
      </c>
      <c r="D518" s="31">
        <v>45.1</v>
      </c>
    </row>
    <row r="519" spans="1:4" x14ac:dyDescent="0.25">
      <c r="A519" s="31">
        <v>2021</v>
      </c>
      <c r="B519" s="31">
        <v>20</v>
      </c>
      <c r="C519" s="31">
        <v>12188.31</v>
      </c>
      <c r="D519" s="31">
        <v>46.32</v>
      </c>
    </row>
    <row r="520" spans="1:4" x14ac:dyDescent="0.25">
      <c r="A520" s="31">
        <v>2022</v>
      </c>
      <c r="B520" s="31">
        <v>20</v>
      </c>
      <c r="C520" s="31">
        <v>12188.31</v>
      </c>
      <c r="D520" s="31">
        <v>40.22</v>
      </c>
    </row>
    <row r="521" spans="1:4" x14ac:dyDescent="0.25">
      <c r="A521" s="31">
        <v>2023</v>
      </c>
      <c r="B521" s="31">
        <v>20</v>
      </c>
      <c r="C521" s="31">
        <v>12188.31</v>
      </c>
      <c r="D521" s="31">
        <v>39</v>
      </c>
    </row>
    <row r="522" spans="1:4" x14ac:dyDescent="0.25">
      <c r="B522" s="31">
        <v>20</v>
      </c>
    </row>
    <row r="523" spans="1:4" x14ac:dyDescent="0.25">
      <c r="A523" s="31">
        <v>1999</v>
      </c>
      <c r="B523" s="31">
        <v>21</v>
      </c>
      <c r="C523" s="31">
        <v>10193.69</v>
      </c>
      <c r="D523" s="31">
        <v>141.69</v>
      </c>
    </row>
    <row r="524" spans="1:4" x14ac:dyDescent="0.25">
      <c r="A524" s="31">
        <v>2000</v>
      </c>
      <c r="B524" s="31">
        <v>21</v>
      </c>
      <c r="C524" s="31">
        <v>10193.69</v>
      </c>
      <c r="D524" s="31">
        <v>146.79</v>
      </c>
    </row>
    <row r="525" spans="1:4" x14ac:dyDescent="0.25">
      <c r="A525" s="31">
        <v>2001</v>
      </c>
      <c r="B525" s="31">
        <v>21</v>
      </c>
      <c r="C525" s="31">
        <v>10193.69</v>
      </c>
      <c r="D525" s="31">
        <v>117.23</v>
      </c>
    </row>
    <row r="526" spans="1:4" x14ac:dyDescent="0.25">
      <c r="A526" s="31">
        <v>2002</v>
      </c>
      <c r="B526" s="31">
        <v>21</v>
      </c>
      <c r="C526" s="31">
        <v>10193.69</v>
      </c>
      <c r="D526" s="31">
        <v>136.6</v>
      </c>
    </row>
    <row r="527" spans="1:4" x14ac:dyDescent="0.25">
      <c r="A527" s="31">
        <v>2003</v>
      </c>
      <c r="B527" s="31">
        <v>21</v>
      </c>
      <c r="C527" s="31">
        <v>10193.69</v>
      </c>
      <c r="D527" s="31">
        <v>114.17</v>
      </c>
    </row>
    <row r="528" spans="1:4" x14ac:dyDescent="0.25">
      <c r="A528" s="31">
        <v>2004</v>
      </c>
      <c r="B528" s="31">
        <v>21</v>
      </c>
      <c r="C528" s="31">
        <v>10193.69</v>
      </c>
      <c r="D528" s="31">
        <v>95.82</v>
      </c>
    </row>
    <row r="529" spans="1:4" x14ac:dyDescent="0.25">
      <c r="A529" s="31">
        <v>2005</v>
      </c>
      <c r="B529" s="31">
        <v>21</v>
      </c>
      <c r="C529" s="31">
        <v>10193.69</v>
      </c>
      <c r="D529" s="31">
        <v>62.18</v>
      </c>
    </row>
    <row r="530" spans="1:4" x14ac:dyDescent="0.25">
      <c r="A530" s="31">
        <v>2006</v>
      </c>
      <c r="B530" s="31">
        <v>21</v>
      </c>
      <c r="C530" s="31">
        <v>10193.69</v>
      </c>
      <c r="D530" s="31">
        <v>62.18</v>
      </c>
    </row>
    <row r="531" spans="1:4" x14ac:dyDescent="0.25">
      <c r="A531" s="31">
        <v>2007</v>
      </c>
      <c r="B531" s="31">
        <v>21</v>
      </c>
      <c r="C531" s="31">
        <v>10193.69</v>
      </c>
      <c r="D531" s="31">
        <v>49.95</v>
      </c>
    </row>
    <row r="532" spans="1:4" x14ac:dyDescent="0.25">
      <c r="A532" s="31">
        <v>2008</v>
      </c>
      <c r="B532" s="31">
        <v>21</v>
      </c>
      <c r="C532" s="31">
        <v>10193.69</v>
      </c>
      <c r="D532" s="31">
        <v>103.98</v>
      </c>
    </row>
    <row r="533" spans="1:4" x14ac:dyDescent="0.25">
      <c r="A533" s="31">
        <v>2009</v>
      </c>
      <c r="B533" s="31">
        <v>21</v>
      </c>
      <c r="C533" s="31">
        <v>10193.69</v>
      </c>
      <c r="D533" s="31">
        <v>132.52000000000001</v>
      </c>
    </row>
    <row r="534" spans="1:4" x14ac:dyDescent="0.25">
      <c r="A534" s="31">
        <v>2010</v>
      </c>
      <c r="B534" s="31">
        <v>21</v>
      </c>
      <c r="C534" s="31">
        <v>10193.69</v>
      </c>
      <c r="D534" s="31">
        <v>142.71</v>
      </c>
    </row>
    <row r="535" spans="1:4" x14ac:dyDescent="0.25">
      <c r="A535" s="31">
        <v>2011</v>
      </c>
      <c r="B535" s="31">
        <v>21</v>
      </c>
      <c r="C535" s="31">
        <v>10193.69</v>
      </c>
      <c r="D535" s="31">
        <v>115.19</v>
      </c>
    </row>
    <row r="536" spans="1:4" x14ac:dyDescent="0.25">
      <c r="A536" s="31">
        <v>2012</v>
      </c>
      <c r="B536" s="31">
        <v>21</v>
      </c>
      <c r="C536" s="31">
        <v>10193.69</v>
      </c>
      <c r="D536" s="31">
        <v>76.45</v>
      </c>
    </row>
    <row r="537" spans="1:4" x14ac:dyDescent="0.25">
      <c r="A537" s="31">
        <v>2013</v>
      </c>
      <c r="B537" s="31">
        <v>21</v>
      </c>
      <c r="C537" s="31">
        <v>10193.69</v>
      </c>
      <c r="D537" s="31">
        <v>70.34</v>
      </c>
    </row>
    <row r="538" spans="1:4" x14ac:dyDescent="0.25">
      <c r="A538" s="31">
        <v>2014</v>
      </c>
      <c r="B538" s="31">
        <v>21</v>
      </c>
      <c r="C538" s="31">
        <v>10193.69</v>
      </c>
      <c r="D538" s="31">
        <v>51.99</v>
      </c>
    </row>
    <row r="539" spans="1:4" x14ac:dyDescent="0.25">
      <c r="A539" s="31">
        <v>2015</v>
      </c>
      <c r="B539" s="31">
        <v>21</v>
      </c>
      <c r="C539" s="31">
        <v>10193.69</v>
      </c>
      <c r="D539" s="31">
        <v>25.48</v>
      </c>
    </row>
    <row r="540" spans="1:4" x14ac:dyDescent="0.25">
      <c r="A540" s="31">
        <v>2016</v>
      </c>
      <c r="B540" s="31">
        <v>21</v>
      </c>
      <c r="C540" s="31">
        <v>10193.69</v>
      </c>
      <c r="D540" s="31">
        <v>21.41</v>
      </c>
    </row>
    <row r="541" spans="1:4" x14ac:dyDescent="0.25">
      <c r="A541" s="31">
        <v>2017</v>
      </c>
      <c r="B541" s="31">
        <v>21</v>
      </c>
      <c r="C541" s="31">
        <v>10193.69</v>
      </c>
      <c r="D541" s="31">
        <v>17.329999999999998</v>
      </c>
    </row>
    <row r="542" spans="1:4" x14ac:dyDescent="0.25">
      <c r="A542" s="31">
        <v>2018</v>
      </c>
      <c r="B542" s="31">
        <v>21</v>
      </c>
      <c r="C542" s="31">
        <v>10193.69</v>
      </c>
      <c r="D542" s="31">
        <v>16.309999999999999</v>
      </c>
    </row>
    <row r="543" spans="1:4" x14ac:dyDescent="0.25">
      <c r="A543" s="31">
        <v>2019</v>
      </c>
      <c r="B543" s="31">
        <v>21</v>
      </c>
      <c r="C543" s="31">
        <v>10193.69</v>
      </c>
      <c r="D543" s="31">
        <v>16.309999999999999</v>
      </c>
    </row>
    <row r="544" spans="1:4" x14ac:dyDescent="0.25">
      <c r="A544" s="31">
        <v>2020</v>
      </c>
      <c r="B544" s="31">
        <v>21</v>
      </c>
      <c r="C544" s="31">
        <v>10193.69</v>
      </c>
      <c r="D544" s="31">
        <v>25.48</v>
      </c>
    </row>
    <row r="545" spans="1:4" x14ac:dyDescent="0.25">
      <c r="A545" s="31">
        <v>2021</v>
      </c>
      <c r="B545" s="31">
        <v>21</v>
      </c>
      <c r="C545" s="31">
        <v>10193.69</v>
      </c>
      <c r="D545" s="31">
        <v>22.43</v>
      </c>
    </row>
    <row r="546" spans="1:4" x14ac:dyDescent="0.25">
      <c r="A546" s="31">
        <v>2022</v>
      </c>
      <c r="B546" s="31">
        <v>21</v>
      </c>
      <c r="C546" s="31">
        <v>10193.69</v>
      </c>
      <c r="D546" s="31">
        <v>13.25</v>
      </c>
    </row>
    <row r="547" spans="1:4" x14ac:dyDescent="0.25">
      <c r="A547" s="31">
        <v>2023</v>
      </c>
      <c r="B547" s="31">
        <v>21</v>
      </c>
      <c r="C547" s="31">
        <v>10193.69</v>
      </c>
      <c r="D547" s="31">
        <v>15.29</v>
      </c>
    </row>
    <row r="548" spans="1:4" x14ac:dyDescent="0.25">
      <c r="B548" s="31">
        <v>21</v>
      </c>
    </row>
    <row r="549" spans="1:4" x14ac:dyDescent="0.25">
      <c r="A549" s="31">
        <v>1999</v>
      </c>
      <c r="B549" s="31">
        <v>22</v>
      </c>
      <c r="C549" s="31">
        <v>3355.66</v>
      </c>
      <c r="D549" s="31">
        <v>2.68</v>
      </c>
    </row>
    <row r="550" spans="1:4" x14ac:dyDescent="0.25">
      <c r="A550" s="31">
        <v>2000</v>
      </c>
      <c r="B550" s="31">
        <v>22</v>
      </c>
      <c r="C550" s="31">
        <v>3355.66</v>
      </c>
      <c r="D550" s="31">
        <v>4.03</v>
      </c>
    </row>
    <row r="551" spans="1:4" x14ac:dyDescent="0.25">
      <c r="A551" s="31">
        <v>2001</v>
      </c>
      <c r="B551" s="31">
        <v>22</v>
      </c>
      <c r="C551" s="31">
        <v>3355.66</v>
      </c>
      <c r="D551" s="31">
        <v>2.35</v>
      </c>
    </row>
    <row r="552" spans="1:4" x14ac:dyDescent="0.25">
      <c r="A552" s="31">
        <v>2002</v>
      </c>
      <c r="B552" s="31">
        <v>22</v>
      </c>
      <c r="C552" s="31">
        <v>3355.66</v>
      </c>
      <c r="D552" s="31">
        <v>2.0099999999999998</v>
      </c>
    </row>
    <row r="553" spans="1:4" x14ac:dyDescent="0.25">
      <c r="A553" s="31">
        <v>2003</v>
      </c>
      <c r="B553" s="31">
        <v>22</v>
      </c>
      <c r="C553" s="31">
        <v>3355.66</v>
      </c>
      <c r="D553" s="31">
        <v>1.68</v>
      </c>
    </row>
    <row r="554" spans="1:4" x14ac:dyDescent="0.25">
      <c r="A554" s="31">
        <v>2004</v>
      </c>
      <c r="B554" s="31">
        <v>22</v>
      </c>
      <c r="C554" s="31">
        <v>3355.66</v>
      </c>
      <c r="D554" s="31">
        <v>1.34</v>
      </c>
    </row>
    <row r="555" spans="1:4" x14ac:dyDescent="0.25">
      <c r="A555" s="31">
        <v>2005</v>
      </c>
      <c r="B555" s="31">
        <v>22</v>
      </c>
      <c r="C555" s="31">
        <v>3355.66</v>
      </c>
      <c r="D555" s="31">
        <v>2.0099999999999998</v>
      </c>
    </row>
    <row r="556" spans="1:4" x14ac:dyDescent="0.25">
      <c r="A556" s="31">
        <v>2006</v>
      </c>
      <c r="B556" s="31">
        <v>22</v>
      </c>
      <c r="C556" s="31">
        <v>3355.66</v>
      </c>
      <c r="D556" s="31">
        <v>3.02</v>
      </c>
    </row>
    <row r="557" spans="1:4" x14ac:dyDescent="0.25">
      <c r="A557" s="31">
        <v>2007</v>
      </c>
      <c r="B557" s="31">
        <v>22</v>
      </c>
      <c r="C557" s="31">
        <v>3355.66</v>
      </c>
      <c r="D557" s="31">
        <v>9.4</v>
      </c>
    </row>
    <row r="558" spans="1:4" x14ac:dyDescent="0.25">
      <c r="A558" s="31">
        <v>2008</v>
      </c>
      <c r="B558" s="31">
        <v>22</v>
      </c>
      <c r="C558" s="31">
        <v>3355.66</v>
      </c>
      <c r="D558" s="31">
        <v>18.12</v>
      </c>
    </row>
    <row r="559" spans="1:4" x14ac:dyDescent="0.25">
      <c r="A559" s="31">
        <v>2009</v>
      </c>
      <c r="B559" s="31">
        <v>22</v>
      </c>
      <c r="C559" s="31">
        <v>3355.66</v>
      </c>
      <c r="D559" s="31">
        <v>22.82</v>
      </c>
    </row>
    <row r="560" spans="1:4" x14ac:dyDescent="0.25">
      <c r="A560" s="31">
        <v>2010</v>
      </c>
      <c r="B560" s="31">
        <v>22</v>
      </c>
      <c r="C560" s="31">
        <v>3355.66</v>
      </c>
      <c r="D560" s="31">
        <v>19.46</v>
      </c>
    </row>
    <row r="561" spans="1:4" x14ac:dyDescent="0.25">
      <c r="A561" s="31">
        <v>2011</v>
      </c>
      <c r="B561" s="31">
        <v>22</v>
      </c>
      <c r="C561" s="31">
        <v>3355.66</v>
      </c>
      <c r="D561" s="31">
        <v>22.82</v>
      </c>
    </row>
    <row r="562" spans="1:4" x14ac:dyDescent="0.25">
      <c r="A562" s="31">
        <v>2012</v>
      </c>
      <c r="B562" s="31">
        <v>22</v>
      </c>
      <c r="C562" s="31">
        <v>3355.66</v>
      </c>
      <c r="D562" s="31">
        <v>20.47</v>
      </c>
    </row>
    <row r="563" spans="1:4" x14ac:dyDescent="0.25">
      <c r="A563" s="31">
        <v>2013</v>
      </c>
      <c r="B563" s="31">
        <v>22</v>
      </c>
      <c r="C563" s="31">
        <v>3355.66</v>
      </c>
      <c r="D563" s="31">
        <v>15.77</v>
      </c>
    </row>
    <row r="564" spans="1:4" x14ac:dyDescent="0.25">
      <c r="A564" s="31">
        <v>2014</v>
      </c>
      <c r="B564" s="31">
        <v>22</v>
      </c>
      <c r="C564" s="31">
        <v>3355.66</v>
      </c>
      <c r="D564" s="31">
        <v>16.78</v>
      </c>
    </row>
    <row r="565" spans="1:4" x14ac:dyDescent="0.25">
      <c r="A565" s="31">
        <v>2015</v>
      </c>
      <c r="B565" s="31">
        <v>22</v>
      </c>
      <c r="C565" s="31">
        <v>3355.66</v>
      </c>
      <c r="D565" s="31">
        <v>18.12</v>
      </c>
    </row>
    <row r="566" spans="1:4" x14ac:dyDescent="0.25">
      <c r="A566" s="31">
        <v>2016</v>
      </c>
      <c r="B566" s="31">
        <v>22</v>
      </c>
      <c r="C566" s="31">
        <v>3355.66</v>
      </c>
      <c r="D566" s="31">
        <v>20.47</v>
      </c>
    </row>
    <row r="567" spans="1:4" x14ac:dyDescent="0.25">
      <c r="A567" s="31">
        <v>2017</v>
      </c>
      <c r="B567" s="31">
        <v>22</v>
      </c>
      <c r="C567" s="31">
        <v>3355.66</v>
      </c>
      <c r="D567" s="31">
        <v>23.15</v>
      </c>
    </row>
    <row r="568" spans="1:4" x14ac:dyDescent="0.25">
      <c r="A568" s="31">
        <v>2018</v>
      </c>
      <c r="B568" s="31">
        <v>22</v>
      </c>
      <c r="C568" s="31">
        <v>3355.66</v>
      </c>
      <c r="D568" s="31">
        <v>22.82</v>
      </c>
    </row>
    <row r="569" spans="1:4" x14ac:dyDescent="0.25">
      <c r="A569" s="31">
        <v>2019</v>
      </c>
      <c r="B569" s="31">
        <v>22</v>
      </c>
      <c r="C569" s="31">
        <v>3355.66</v>
      </c>
      <c r="D569" s="31">
        <v>24.83</v>
      </c>
    </row>
    <row r="570" spans="1:4" x14ac:dyDescent="0.25">
      <c r="A570" s="31">
        <v>2020</v>
      </c>
      <c r="B570" s="31">
        <v>22</v>
      </c>
      <c r="C570" s="31">
        <v>3355.66</v>
      </c>
      <c r="D570" s="31">
        <v>18.46</v>
      </c>
    </row>
    <row r="571" spans="1:4" x14ac:dyDescent="0.25">
      <c r="A571" s="31">
        <v>2021</v>
      </c>
      <c r="B571" s="31">
        <v>22</v>
      </c>
      <c r="C571" s="31">
        <v>3355.66</v>
      </c>
      <c r="D571" s="31">
        <v>21.48</v>
      </c>
    </row>
    <row r="572" spans="1:4" x14ac:dyDescent="0.25">
      <c r="A572" s="31">
        <v>2022</v>
      </c>
      <c r="B572" s="31">
        <v>22</v>
      </c>
      <c r="C572" s="31">
        <v>3355.66</v>
      </c>
      <c r="D572" s="31">
        <v>14.09</v>
      </c>
    </row>
    <row r="573" spans="1:4" x14ac:dyDescent="0.25">
      <c r="A573" s="31">
        <v>2023</v>
      </c>
      <c r="B573" s="31">
        <v>22</v>
      </c>
      <c r="C573" s="31">
        <v>3355.66</v>
      </c>
      <c r="D573" s="31">
        <v>15.1</v>
      </c>
    </row>
    <row r="574" spans="1:4" x14ac:dyDescent="0.25">
      <c r="B574" s="31">
        <v>22</v>
      </c>
    </row>
    <row r="575" spans="1:4" x14ac:dyDescent="0.25">
      <c r="A575" s="31">
        <v>1999</v>
      </c>
      <c r="B575" s="31">
        <v>23</v>
      </c>
      <c r="C575" s="31">
        <v>10551.06</v>
      </c>
      <c r="D575" s="31">
        <v>291.20999999999998</v>
      </c>
    </row>
    <row r="576" spans="1:4" x14ac:dyDescent="0.25">
      <c r="A576" s="31">
        <v>2000</v>
      </c>
      <c r="B576" s="31">
        <v>23</v>
      </c>
      <c r="C576" s="31">
        <v>10551.06</v>
      </c>
      <c r="D576" s="31">
        <v>283.82</v>
      </c>
    </row>
    <row r="577" spans="1:4" x14ac:dyDescent="0.25">
      <c r="A577" s="31">
        <v>2001</v>
      </c>
      <c r="B577" s="31">
        <v>23</v>
      </c>
      <c r="C577" s="31">
        <v>10551.06</v>
      </c>
      <c r="D577" s="31">
        <v>242.67</v>
      </c>
    </row>
    <row r="578" spans="1:4" x14ac:dyDescent="0.25">
      <c r="A578" s="31">
        <v>2002</v>
      </c>
      <c r="B578" s="31">
        <v>23</v>
      </c>
      <c r="C578" s="31">
        <v>10551.06</v>
      </c>
      <c r="D578" s="31">
        <v>234.23</v>
      </c>
    </row>
    <row r="579" spans="1:4" x14ac:dyDescent="0.25">
      <c r="A579" s="31">
        <v>2003</v>
      </c>
      <c r="B579" s="31">
        <v>23</v>
      </c>
      <c r="C579" s="31">
        <v>10551.06</v>
      </c>
      <c r="D579" s="31">
        <v>182.53</v>
      </c>
    </row>
    <row r="580" spans="1:4" x14ac:dyDescent="0.25">
      <c r="A580" s="31">
        <v>2004</v>
      </c>
      <c r="B580" s="31">
        <v>23</v>
      </c>
      <c r="C580" s="31">
        <v>10551.06</v>
      </c>
      <c r="D580" s="31">
        <v>109.73</v>
      </c>
    </row>
    <row r="581" spans="1:4" x14ac:dyDescent="0.25">
      <c r="A581" s="31">
        <v>2005</v>
      </c>
      <c r="B581" s="31">
        <v>23</v>
      </c>
      <c r="C581" s="31">
        <v>10551.06</v>
      </c>
      <c r="D581" s="31">
        <v>101.29</v>
      </c>
    </row>
    <row r="582" spans="1:4" x14ac:dyDescent="0.25">
      <c r="A582" s="31">
        <v>2006</v>
      </c>
      <c r="B582" s="31">
        <v>23</v>
      </c>
      <c r="C582" s="31">
        <v>10551.06</v>
      </c>
      <c r="D582" s="31">
        <v>183.59</v>
      </c>
    </row>
    <row r="583" spans="1:4" x14ac:dyDescent="0.25">
      <c r="A583" s="31">
        <v>2007</v>
      </c>
      <c r="B583" s="31">
        <v>23</v>
      </c>
      <c r="C583" s="31">
        <v>10551.06</v>
      </c>
      <c r="D583" s="31">
        <v>125.56</v>
      </c>
    </row>
    <row r="584" spans="1:4" x14ac:dyDescent="0.25">
      <c r="A584" s="31">
        <v>2008</v>
      </c>
      <c r="B584" s="31">
        <v>23</v>
      </c>
      <c r="C584" s="31">
        <v>10551.06</v>
      </c>
      <c r="D584" s="31">
        <v>51.7</v>
      </c>
    </row>
    <row r="585" spans="1:4" x14ac:dyDescent="0.25">
      <c r="A585" s="31">
        <v>2009</v>
      </c>
      <c r="B585" s="31">
        <v>23</v>
      </c>
      <c r="C585" s="31">
        <v>10551.06</v>
      </c>
      <c r="D585" s="31">
        <v>20.05</v>
      </c>
    </row>
    <row r="586" spans="1:4" x14ac:dyDescent="0.25">
      <c r="A586" s="31">
        <v>2010</v>
      </c>
      <c r="B586" s="31">
        <v>23</v>
      </c>
      <c r="C586" s="31">
        <v>10551.06</v>
      </c>
      <c r="D586" s="31">
        <v>14.77</v>
      </c>
    </row>
    <row r="587" spans="1:4" x14ac:dyDescent="0.25">
      <c r="A587" s="31">
        <v>2011</v>
      </c>
      <c r="B587" s="31">
        <v>23</v>
      </c>
      <c r="C587" s="31">
        <v>10551.06</v>
      </c>
      <c r="D587" s="31">
        <v>15.83</v>
      </c>
    </row>
    <row r="588" spans="1:4" x14ac:dyDescent="0.25">
      <c r="A588" s="31">
        <v>2012</v>
      </c>
      <c r="B588" s="31">
        <v>23</v>
      </c>
      <c r="C588" s="31">
        <v>10551.06</v>
      </c>
      <c r="D588" s="31">
        <v>17.940000000000001</v>
      </c>
    </row>
    <row r="589" spans="1:4" x14ac:dyDescent="0.25">
      <c r="A589" s="31">
        <v>2013</v>
      </c>
      <c r="B589" s="31">
        <v>23</v>
      </c>
      <c r="C589" s="31">
        <v>10551.06</v>
      </c>
      <c r="D589" s="31">
        <v>14.77</v>
      </c>
    </row>
    <row r="590" spans="1:4" x14ac:dyDescent="0.25">
      <c r="A590" s="31">
        <v>2014</v>
      </c>
      <c r="B590" s="31">
        <v>23</v>
      </c>
      <c r="C590" s="31">
        <v>10551.06</v>
      </c>
      <c r="D590" s="31">
        <v>10.55</v>
      </c>
    </row>
    <row r="591" spans="1:4" x14ac:dyDescent="0.25">
      <c r="A591" s="31">
        <v>2015</v>
      </c>
      <c r="B591" s="31">
        <v>23</v>
      </c>
      <c r="C591" s="31">
        <v>10551.06</v>
      </c>
      <c r="D591" s="31">
        <v>7.39</v>
      </c>
    </row>
    <row r="592" spans="1:4" x14ac:dyDescent="0.25">
      <c r="A592" s="31">
        <v>2016</v>
      </c>
      <c r="B592" s="31">
        <v>23</v>
      </c>
      <c r="C592" s="31">
        <v>10551.06</v>
      </c>
      <c r="D592" s="31">
        <v>6.33</v>
      </c>
    </row>
    <row r="593" spans="1:4" x14ac:dyDescent="0.25">
      <c r="A593" s="31">
        <v>2017</v>
      </c>
      <c r="B593" s="31">
        <v>23</v>
      </c>
      <c r="C593" s="31">
        <v>10551.06</v>
      </c>
      <c r="D593" s="31">
        <v>6.33</v>
      </c>
    </row>
    <row r="594" spans="1:4" x14ac:dyDescent="0.25">
      <c r="A594" s="31">
        <v>2018</v>
      </c>
      <c r="B594" s="31">
        <v>23</v>
      </c>
      <c r="C594" s="31">
        <v>10551.06</v>
      </c>
      <c r="D594" s="31">
        <v>5.28</v>
      </c>
    </row>
    <row r="595" spans="1:4" x14ac:dyDescent="0.25">
      <c r="A595" s="31">
        <v>2019</v>
      </c>
      <c r="B595" s="31">
        <v>23</v>
      </c>
      <c r="C595" s="31">
        <v>10551.06</v>
      </c>
      <c r="D595" s="31">
        <v>3.17</v>
      </c>
    </row>
    <row r="596" spans="1:4" x14ac:dyDescent="0.25">
      <c r="A596" s="31">
        <v>2020</v>
      </c>
      <c r="B596" s="31">
        <v>23</v>
      </c>
      <c r="C596" s="31">
        <v>10551.06</v>
      </c>
      <c r="D596" s="31">
        <v>4.22</v>
      </c>
    </row>
    <row r="597" spans="1:4" x14ac:dyDescent="0.25">
      <c r="A597" s="31">
        <v>2021</v>
      </c>
      <c r="B597" s="31">
        <v>23</v>
      </c>
      <c r="C597" s="31">
        <v>10551.06</v>
      </c>
      <c r="D597" s="31">
        <v>5.28</v>
      </c>
    </row>
    <row r="598" spans="1:4" x14ac:dyDescent="0.25">
      <c r="A598" s="31">
        <v>2022</v>
      </c>
      <c r="B598" s="31">
        <v>23</v>
      </c>
      <c r="C598" s="31">
        <v>10551.06</v>
      </c>
      <c r="D598" s="31">
        <v>4.22</v>
      </c>
    </row>
    <row r="599" spans="1:4" x14ac:dyDescent="0.25">
      <c r="A599" s="31">
        <v>2023</v>
      </c>
      <c r="B599" s="31">
        <v>23</v>
      </c>
      <c r="C599" s="31">
        <v>10551.06</v>
      </c>
      <c r="D599" s="31">
        <v>3.17</v>
      </c>
    </row>
    <row r="600" spans="1:4" x14ac:dyDescent="0.25">
      <c r="B600" s="31">
        <v>23</v>
      </c>
    </row>
    <row r="601" spans="1:4" x14ac:dyDescent="0.25">
      <c r="A601" s="31">
        <v>1999</v>
      </c>
      <c r="B601" s="31">
        <v>24</v>
      </c>
      <c r="C601" s="31">
        <v>2293.0100000000002</v>
      </c>
      <c r="D601" s="31">
        <v>2.52</v>
      </c>
    </row>
    <row r="602" spans="1:4" x14ac:dyDescent="0.25">
      <c r="A602" s="31">
        <v>2000</v>
      </c>
      <c r="B602" s="31">
        <v>24</v>
      </c>
      <c r="C602" s="31">
        <v>2293.0100000000002</v>
      </c>
      <c r="D602" s="31">
        <v>2.98</v>
      </c>
    </row>
    <row r="603" spans="1:4" x14ac:dyDescent="0.25">
      <c r="A603" s="31">
        <v>2001</v>
      </c>
      <c r="B603" s="31">
        <v>24</v>
      </c>
      <c r="C603" s="31">
        <v>2293.0100000000002</v>
      </c>
      <c r="D603" s="31">
        <v>3.67</v>
      </c>
    </row>
    <row r="604" spans="1:4" x14ac:dyDescent="0.25">
      <c r="A604" s="31">
        <v>2002</v>
      </c>
      <c r="B604" s="31">
        <v>24</v>
      </c>
      <c r="C604" s="31">
        <v>2293.0100000000002</v>
      </c>
      <c r="D604" s="31">
        <v>2.98</v>
      </c>
    </row>
    <row r="605" spans="1:4" x14ac:dyDescent="0.25">
      <c r="A605" s="31">
        <v>2003</v>
      </c>
      <c r="B605" s="31">
        <v>24</v>
      </c>
      <c r="C605" s="31">
        <v>2293.0100000000002</v>
      </c>
      <c r="D605" s="31">
        <v>2.75</v>
      </c>
    </row>
    <row r="606" spans="1:4" x14ac:dyDescent="0.25">
      <c r="A606" s="31">
        <v>2004</v>
      </c>
      <c r="B606" s="31">
        <v>24</v>
      </c>
      <c r="C606" s="31">
        <v>2293.0100000000002</v>
      </c>
      <c r="D606" s="31">
        <v>1.61</v>
      </c>
    </row>
    <row r="607" spans="1:4" x14ac:dyDescent="0.25">
      <c r="A607" s="31">
        <v>2005</v>
      </c>
      <c r="B607" s="31">
        <v>24</v>
      </c>
      <c r="C607" s="31">
        <v>2293.0100000000002</v>
      </c>
      <c r="D607" s="31">
        <v>1.1499999999999999</v>
      </c>
    </row>
    <row r="608" spans="1:4" x14ac:dyDescent="0.25">
      <c r="A608" s="31">
        <v>2006</v>
      </c>
      <c r="B608" s="31">
        <v>24</v>
      </c>
      <c r="C608" s="31">
        <v>2293.0100000000002</v>
      </c>
      <c r="D608" s="31">
        <v>1.61</v>
      </c>
    </row>
    <row r="609" spans="1:4" x14ac:dyDescent="0.25">
      <c r="A609" s="31">
        <v>2007</v>
      </c>
      <c r="B609" s="31">
        <v>24</v>
      </c>
      <c r="C609" s="31">
        <v>2293.0100000000002</v>
      </c>
      <c r="D609" s="31">
        <v>1.38</v>
      </c>
    </row>
    <row r="610" spans="1:4" x14ac:dyDescent="0.25">
      <c r="A610" s="31">
        <v>2008</v>
      </c>
      <c r="B610" s="31">
        <v>24</v>
      </c>
      <c r="C610" s="31">
        <v>2293.0100000000002</v>
      </c>
      <c r="D610" s="31">
        <v>1.1499999999999999</v>
      </c>
    </row>
    <row r="611" spans="1:4" x14ac:dyDescent="0.25">
      <c r="A611" s="31">
        <v>2009</v>
      </c>
      <c r="B611" s="31">
        <v>24</v>
      </c>
      <c r="C611" s="31">
        <v>2293.0100000000002</v>
      </c>
      <c r="D611" s="31">
        <v>0.69</v>
      </c>
    </row>
    <row r="612" spans="1:4" x14ac:dyDescent="0.25">
      <c r="A612" s="31">
        <v>2010</v>
      </c>
      <c r="B612" s="31">
        <v>24</v>
      </c>
      <c r="C612" s="31">
        <v>2293.0100000000002</v>
      </c>
      <c r="D612" s="31">
        <v>1.1499999999999999</v>
      </c>
    </row>
    <row r="613" spans="1:4" x14ac:dyDescent="0.25">
      <c r="A613" s="31">
        <v>2011</v>
      </c>
      <c r="B613" s="31">
        <v>24</v>
      </c>
      <c r="C613" s="31">
        <v>2293.0100000000002</v>
      </c>
      <c r="D613" s="31">
        <v>1.38</v>
      </c>
    </row>
    <row r="614" spans="1:4" x14ac:dyDescent="0.25">
      <c r="A614" s="31">
        <v>2012</v>
      </c>
      <c r="B614" s="31">
        <v>24</v>
      </c>
      <c r="C614" s="31">
        <v>2293.0100000000002</v>
      </c>
      <c r="D614" s="31">
        <v>1.83</v>
      </c>
    </row>
    <row r="615" spans="1:4" x14ac:dyDescent="0.25">
      <c r="A615" s="31">
        <v>2013</v>
      </c>
      <c r="B615" s="31">
        <v>24</v>
      </c>
      <c r="C615" s="31">
        <v>2293.0100000000002</v>
      </c>
      <c r="D615" s="31">
        <v>1.38</v>
      </c>
    </row>
    <row r="616" spans="1:4" x14ac:dyDescent="0.25">
      <c r="A616" s="31">
        <v>2014</v>
      </c>
      <c r="B616" s="31">
        <v>24</v>
      </c>
      <c r="C616" s="31">
        <v>2293.0100000000002</v>
      </c>
      <c r="D616" s="31">
        <v>1.61</v>
      </c>
    </row>
    <row r="617" spans="1:4" x14ac:dyDescent="0.25">
      <c r="A617" s="31">
        <v>2015</v>
      </c>
      <c r="B617" s="31">
        <v>24</v>
      </c>
      <c r="C617" s="31">
        <v>2293.0100000000002</v>
      </c>
      <c r="D617" s="31">
        <v>1.83</v>
      </c>
    </row>
    <row r="618" spans="1:4" x14ac:dyDescent="0.25">
      <c r="A618" s="31">
        <v>2016</v>
      </c>
      <c r="B618" s="31">
        <v>24</v>
      </c>
      <c r="C618" s="31">
        <v>2293.0100000000002</v>
      </c>
      <c r="D618" s="31">
        <v>3.21</v>
      </c>
    </row>
    <row r="619" spans="1:4" x14ac:dyDescent="0.25">
      <c r="A619" s="31">
        <v>2017</v>
      </c>
      <c r="B619" s="31">
        <v>24</v>
      </c>
      <c r="C619" s="31">
        <v>2293.0100000000002</v>
      </c>
      <c r="D619" s="31">
        <v>2.29</v>
      </c>
    </row>
    <row r="620" spans="1:4" x14ac:dyDescent="0.25">
      <c r="A620" s="31">
        <v>2018</v>
      </c>
      <c r="B620" s="31">
        <v>24</v>
      </c>
      <c r="C620" s="31">
        <v>2293.0100000000002</v>
      </c>
      <c r="D620" s="31">
        <v>4.82</v>
      </c>
    </row>
    <row r="621" spans="1:4" x14ac:dyDescent="0.25">
      <c r="A621" s="31">
        <v>2019</v>
      </c>
      <c r="B621" s="31">
        <v>24</v>
      </c>
      <c r="C621" s="31">
        <v>2293.0100000000002</v>
      </c>
      <c r="D621" s="31">
        <v>7.34</v>
      </c>
    </row>
    <row r="622" spans="1:4" x14ac:dyDescent="0.25">
      <c r="A622" s="31">
        <v>2020</v>
      </c>
      <c r="B622" s="31">
        <v>24</v>
      </c>
      <c r="C622" s="31">
        <v>2293.0100000000002</v>
      </c>
      <c r="D622" s="31">
        <v>12.38</v>
      </c>
    </row>
    <row r="623" spans="1:4" x14ac:dyDescent="0.25">
      <c r="A623" s="31">
        <v>2021</v>
      </c>
      <c r="B623" s="31">
        <v>24</v>
      </c>
      <c r="C623" s="31">
        <v>2293.0100000000002</v>
      </c>
      <c r="D623" s="31">
        <v>20.41</v>
      </c>
    </row>
    <row r="624" spans="1:4" x14ac:dyDescent="0.25">
      <c r="A624" s="31">
        <v>2022</v>
      </c>
      <c r="B624" s="31">
        <v>24</v>
      </c>
      <c r="C624" s="31">
        <v>2293.0100000000002</v>
      </c>
      <c r="D624" s="31">
        <v>23.39</v>
      </c>
    </row>
    <row r="625" spans="1:4" x14ac:dyDescent="0.25">
      <c r="A625" s="31">
        <v>2023</v>
      </c>
      <c r="B625" s="31">
        <v>24</v>
      </c>
      <c r="C625" s="31">
        <v>2293.0100000000002</v>
      </c>
      <c r="D625" s="31">
        <v>35.08</v>
      </c>
    </row>
    <row r="626" spans="1:4" x14ac:dyDescent="0.25">
      <c r="B626" s="31">
        <v>24</v>
      </c>
    </row>
    <row r="627" spans="1:4" x14ac:dyDescent="0.25">
      <c r="A627" s="31">
        <v>1999</v>
      </c>
      <c r="B627" s="31">
        <v>25</v>
      </c>
      <c r="C627" s="31">
        <v>2477.15</v>
      </c>
      <c r="D627" s="31">
        <v>2.23</v>
      </c>
    </row>
    <row r="628" spans="1:4" x14ac:dyDescent="0.25">
      <c r="A628" s="31">
        <v>2000</v>
      </c>
      <c r="B628" s="31">
        <v>25</v>
      </c>
      <c r="C628" s="31">
        <v>2477.15</v>
      </c>
      <c r="D628" s="31">
        <v>3.47</v>
      </c>
    </row>
    <row r="629" spans="1:4" x14ac:dyDescent="0.25">
      <c r="A629" s="31">
        <v>2001</v>
      </c>
      <c r="B629" s="31">
        <v>25</v>
      </c>
      <c r="C629" s="31">
        <v>2477.15</v>
      </c>
      <c r="D629" s="31">
        <v>4.21</v>
      </c>
    </row>
    <row r="630" spans="1:4" x14ac:dyDescent="0.25">
      <c r="A630" s="31">
        <v>2002</v>
      </c>
      <c r="B630" s="31">
        <v>25</v>
      </c>
      <c r="C630" s="31">
        <v>2477.15</v>
      </c>
      <c r="D630" s="31">
        <v>6.94</v>
      </c>
    </row>
    <row r="631" spans="1:4" x14ac:dyDescent="0.25">
      <c r="A631" s="31">
        <v>2003</v>
      </c>
      <c r="B631" s="31">
        <v>25</v>
      </c>
      <c r="C631" s="31">
        <v>2477.15</v>
      </c>
      <c r="D631" s="31">
        <v>9.91</v>
      </c>
    </row>
    <row r="632" spans="1:4" x14ac:dyDescent="0.25">
      <c r="A632" s="31">
        <v>2004</v>
      </c>
      <c r="B632" s="31">
        <v>25</v>
      </c>
      <c r="C632" s="31">
        <v>2477.15</v>
      </c>
      <c r="D632" s="31">
        <v>15.61</v>
      </c>
    </row>
    <row r="633" spans="1:4" x14ac:dyDescent="0.25">
      <c r="A633" s="31">
        <v>2005</v>
      </c>
      <c r="B633" s="31">
        <v>25</v>
      </c>
      <c r="C633" s="31">
        <v>2477.15</v>
      </c>
      <c r="D633" s="31">
        <v>15.61</v>
      </c>
    </row>
    <row r="634" spans="1:4" x14ac:dyDescent="0.25">
      <c r="A634" s="31">
        <v>2006</v>
      </c>
      <c r="B634" s="31">
        <v>25</v>
      </c>
      <c r="C634" s="31">
        <v>2477.15</v>
      </c>
      <c r="D634" s="31">
        <v>14.86</v>
      </c>
    </row>
    <row r="635" spans="1:4" x14ac:dyDescent="0.25">
      <c r="A635" s="31">
        <v>2007</v>
      </c>
      <c r="B635" s="31">
        <v>25</v>
      </c>
      <c r="C635" s="31">
        <v>2477.15</v>
      </c>
      <c r="D635" s="31">
        <v>5.95</v>
      </c>
    </row>
    <row r="636" spans="1:4" x14ac:dyDescent="0.25">
      <c r="A636" s="31">
        <v>2008</v>
      </c>
      <c r="B636" s="31">
        <v>25</v>
      </c>
      <c r="C636" s="31">
        <v>2477.15</v>
      </c>
      <c r="D636" s="31">
        <v>6.94</v>
      </c>
    </row>
    <row r="637" spans="1:4" x14ac:dyDescent="0.25">
      <c r="A637" s="31">
        <v>2009</v>
      </c>
      <c r="B637" s="31">
        <v>25</v>
      </c>
      <c r="C637" s="31">
        <v>2477.15</v>
      </c>
      <c r="D637" s="31">
        <v>7.43</v>
      </c>
    </row>
    <row r="638" spans="1:4" x14ac:dyDescent="0.25">
      <c r="A638" s="31">
        <v>2010</v>
      </c>
      <c r="B638" s="31">
        <v>25</v>
      </c>
      <c r="C638" s="31">
        <v>2477.15</v>
      </c>
      <c r="D638" s="31">
        <v>8.17</v>
      </c>
    </row>
    <row r="639" spans="1:4" x14ac:dyDescent="0.25">
      <c r="A639" s="31">
        <v>2011</v>
      </c>
      <c r="B639" s="31">
        <v>25</v>
      </c>
      <c r="C639" s="31">
        <v>2477.15</v>
      </c>
      <c r="D639" s="31">
        <v>8.92</v>
      </c>
    </row>
    <row r="640" spans="1:4" x14ac:dyDescent="0.25">
      <c r="A640" s="31">
        <v>2012</v>
      </c>
      <c r="B640" s="31">
        <v>25</v>
      </c>
      <c r="C640" s="31">
        <v>2477.15</v>
      </c>
      <c r="D640" s="31">
        <v>11.64</v>
      </c>
    </row>
    <row r="641" spans="1:4" x14ac:dyDescent="0.25">
      <c r="A641" s="31">
        <v>2013</v>
      </c>
      <c r="B641" s="31">
        <v>25</v>
      </c>
      <c r="C641" s="31">
        <v>2477.15</v>
      </c>
      <c r="D641" s="31">
        <v>17.59</v>
      </c>
    </row>
    <row r="642" spans="1:4" x14ac:dyDescent="0.25">
      <c r="A642" s="31">
        <v>2014</v>
      </c>
      <c r="B642" s="31">
        <v>25</v>
      </c>
      <c r="C642" s="31">
        <v>2477.15</v>
      </c>
      <c r="D642" s="31">
        <v>17.84</v>
      </c>
    </row>
    <row r="643" spans="1:4" x14ac:dyDescent="0.25">
      <c r="A643" s="31">
        <v>2015</v>
      </c>
      <c r="B643" s="31">
        <v>25</v>
      </c>
      <c r="C643" s="31">
        <v>2477.15</v>
      </c>
      <c r="D643" s="31">
        <v>15.11</v>
      </c>
    </row>
    <row r="644" spans="1:4" x14ac:dyDescent="0.25">
      <c r="A644" s="31">
        <v>2016</v>
      </c>
      <c r="B644" s="31">
        <v>25</v>
      </c>
      <c r="C644" s="31">
        <v>2477.15</v>
      </c>
      <c r="D644" s="31">
        <v>13.38</v>
      </c>
    </row>
    <row r="645" spans="1:4" x14ac:dyDescent="0.25">
      <c r="A645" s="31">
        <v>2017</v>
      </c>
      <c r="B645" s="31">
        <v>25</v>
      </c>
      <c r="C645" s="31">
        <v>2477.15</v>
      </c>
      <c r="D645" s="31">
        <v>7.18</v>
      </c>
    </row>
    <row r="646" spans="1:4" x14ac:dyDescent="0.25">
      <c r="A646" s="31">
        <v>2018</v>
      </c>
      <c r="B646" s="31">
        <v>25</v>
      </c>
      <c r="C646" s="31">
        <v>2477.15</v>
      </c>
      <c r="D646" s="31">
        <v>4.71</v>
      </c>
    </row>
    <row r="647" spans="1:4" x14ac:dyDescent="0.25">
      <c r="A647" s="31">
        <v>2019</v>
      </c>
      <c r="B647" s="31">
        <v>25</v>
      </c>
      <c r="C647" s="31">
        <v>2477.15</v>
      </c>
      <c r="D647" s="31">
        <v>4.71</v>
      </c>
    </row>
    <row r="648" spans="1:4" x14ac:dyDescent="0.25">
      <c r="A648" s="31">
        <v>2020</v>
      </c>
      <c r="B648" s="31">
        <v>25</v>
      </c>
      <c r="C648" s="31">
        <v>2477.15</v>
      </c>
      <c r="D648" s="31">
        <v>6.69</v>
      </c>
    </row>
    <row r="649" spans="1:4" x14ac:dyDescent="0.25">
      <c r="A649" s="31">
        <v>2021</v>
      </c>
      <c r="B649" s="31">
        <v>25</v>
      </c>
      <c r="C649" s="31">
        <v>2477.15</v>
      </c>
      <c r="D649" s="31">
        <v>3.47</v>
      </c>
    </row>
    <row r="650" spans="1:4" x14ac:dyDescent="0.25">
      <c r="A650" s="31">
        <v>2022</v>
      </c>
      <c r="B650" s="31">
        <v>25</v>
      </c>
      <c r="C650" s="31">
        <v>2477.15</v>
      </c>
      <c r="D650" s="31">
        <v>2.72</v>
      </c>
    </row>
    <row r="651" spans="1:4" x14ac:dyDescent="0.25">
      <c r="A651" s="31">
        <v>2023</v>
      </c>
      <c r="B651" s="31">
        <v>25</v>
      </c>
      <c r="C651" s="31">
        <v>2477.15</v>
      </c>
      <c r="D651" s="31">
        <v>4.71</v>
      </c>
    </row>
  </sheetData>
  <hyperlinks>
    <hyperlink ref="A1" r:id="rId1"/>
  </hyperlinks>
  <pageMargins left="0.7" right="0.7" top="0.75" bottom="0.75" header="0.3" footer="0.3"/>
  <pageSetup paperSize="9" orientation="portrait" horizontalDpi="0" verticalDpi="0"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663"/>
  <sheetViews>
    <sheetView tabSelected="1" zoomScale="85" zoomScaleNormal="85" workbookViewId="0">
      <selection activeCell="G1" sqref="G1"/>
    </sheetView>
  </sheetViews>
  <sheetFormatPr baseColWidth="10" defaultRowHeight="15" x14ac:dyDescent="0.25"/>
  <cols>
    <col min="2" max="2" width="19" customWidth="1"/>
    <col min="3" max="3" width="29.42578125" style="34" customWidth="1"/>
    <col min="4" max="4" width="25" style="34" customWidth="1"/>
    <col min="5" max="5" width="22.5703125" customWidth="1"/>
    <col min="6" max="6" width="18.42578125" customWidth="1"/>
    <col min="7" max="7" width="16" customWidth="1"/>
    <col min="8" max="8" width="21.28515625" customWidth="1"/>
    <col min="9" max="9" width="24.7109375" customWidth="1"/>
    <col min="10" max="10" width="24.140625" customWidth="1"/>
    <col min="11" max="11" width="14.140625" customWidth="1"/>
    <col min="12" max="12" width="31.42578125" customWidth="1"/>
    <col min="13" max="13" width="15" customWidth="1"/>
    <col min="14" max="14" width="14.42578125" customWidth="1"/>
    <col min="15" max="15" width="16.140625" customWidth="1"/>
    <col min="16" max="16" width="17" customWidth="1"/>
    <col min="17" max="17" width="17.5703125" customWidth="1"/>
    <col min="18" max="18" width="17.85546875" customWidth="1"/>
    <col min="19" max="19" width="18.85546875" customWidth="1"/>
    <col min="20" max="20" width="16.28515625" customWidth="1"/>
    <col min="21" max="21" width="15.7109375" customWidth="1"/>
    <col min="22" max="22" width="14.140625" customWidth="1"/>
    <col min="23" max="23" width="14.5703125" customWidth="1"/>
    <col min="24" max="24" width="13.7109375" customWidth="1"/>
    <col min="25" max="25" width="14.7109375" customWidth="1"/>
    <col min="26" max="26" width="15.28515625" customWidth="1"/>
    <col min="27" max="27" width="18.85546875" customWidth="1"/>
    <col min="28" max="28" width="18.5703125" customWidth="1"/>
    <col min="29" max="29" width="17.140625" customWidth="1"/>
    <col min="31" max="31" width="11.42578125" style="61"/>
    <col min="32" max="32" width="18.5703125" customWidth="1"/>
    <col min="33" max="33" width="22.7109375" customWidth="1"/>
    <col min="34" max="34" width="19.85546875" customWidth="1"/>
    <col min="35" max="35" width="22.140625" style="26" customWidth="1"/>
    <col min="36" max="36" width="19.140625" customWidth="1"/>
    <col min="37" max="37" width="18.42578125" customWidth="1"/>
    <col min="38" max="38" width="17.5703125" customWidth="1"/>
    <col min="39" max="39" width="20.42578125" customWidth="1"/>
    <col min="40" max="40" width="19.85546875" customWidth="1"/>
    <col min="41" max="41" width="19" customWidth="1"/>
    <col min="42" max="42" width="19.140625" customWidth="1"/>
    <col min="43" max="43" width="19.5703125" customWidth="1"/>
    <col min="44" max="44" width="19.28515625" customWidth="1"/>
    <col min="45" max="45" width="19.5703125" customWidth="1"/>
    <col min="46" max="46" width="18.5703125" customWidth="1"/>
    <col min="47" max="47" width="19.28515625" customWidth="1"/>
    <col min="48" max="48" width="21" customWidth="1"/>
    <col min="49" max="49" width="17.5703125" customWidth="1"/>
    <col min="50" max="50" width="20.28515625" customWidth="1"/>
    <col min="51" max="51" width="19.140625" customWidth="1"/>
    <col min="52" max="52" width="21" customWidth="1"/>
    <col min="53" max="53" width="21.85546875" customWidth="1"/>
    <col min="54" max="54" width="18.42578125" customWidth="1"/>
    <col min="55" max="55" width="18.5703125" customWidth="1"/>
    <col min="56" max="56" width="17.85546875" customWidth="1"/>
    <col min="57" max="57" width="18" customWidth="1"/>
  </cols>
  <sheetData>
    <row r="1" spans="1:57" s="61" customFormat="1" x14ac:dyDescent="0.25">
      <c r="A1" s="65" t="s">
        <v>416</v>
      </c>
      <c r="C1" s="34"/>
      <c r="D1" s="66" t="s">
        <v>419</v>
      </c>
      <c r="AI1" s="26"/>
    </row>
    <row r="2" spans="1:57" x14ac:dyDescent="0.25">
      <c r="A2" t="s">
        <v>418</v>
      </c>
      <c r="AF2" t="s">
        <v>387</v>
      </c>
    </row>
    <row r="3" spans="1:57" x14ac:dyDescent="0.25">
      <c r="A3" t="s">
        <v>417</v>
      </c>
      <c r="B3" s="6" t="s">
        <v>70</v>
      </c>
      <c r="C3" s="6" t="s">
        <v>41</v>
      </c>
      <c r="D3" s="6" t="s">
        <v>263</v>
      </c>
      <c r="E3" s="6" t="s">
        <v>167</v>
      </c>
      <c r="F3" s="6" t="s">
        <v>141</v>
      </c>
      <c r="G3" s="6" t="s">
        <v>108</v>
      </c>
      <c r="H3" s="6" t="s">
        <v>211</v>
      </c>
      <c r="I3" s="6" t="s">
        <v>81</v>
      </c>
      <c r="J3" s="6" t="s">
        <v>136</v>
      </c>
      <c r="K3" s="6" t="s">
        <v>194</v>
      </c>
      <c r="L3" s="6" t="s">
        <v>42</v>
      </c>
      <c r="M3" s="6" t="s">
        <v>206</v>
      </c>
      <c r="N3" s="6" t="s">
        <v>147</v>
      </c>
      <c r="O3" s="6" t="s">
        <v>279</v>
      </c>
      <c r="P3" s="6" t="s">
        <v>110</v>
      </c>
      <c r="Q3" s="6" t="s">
        <v>174</v>
      </c>
      <c r="R3" s="6" t="s">
        <v>83</v>
      </c>
      <c r="S3" s="6" t="s">
        <v>260</v>
      </c>
      <c r="T3" s="6" t="s">
        <v>186</v>
      </c>
      <c r="U3" s="6" t="s">
        <v>133</v>
      </c>
      <c r="V3" s="6" t="s">
        <v>255</v>
      </c>
      <c r="W3" s="6" t="s">
        <v>93</v>
      </c>
      <c r="X3" s="6" t="s">
        <v>127</v>
      </c>
      <c r="Y3" s="6" t="s">
        <v>207</v>
      </c>
      <c r="Z3" s="6" t="s">
        <v>226</v>
      </c>
      <c r="AA3" s="53" t="s">
        <v>384</v>
      </c>
      <c r="AB3" s="54" t="s">
        <v>389</v>
      </c>
      <c r="AC3" s="54" t="s">
        <v>386</v>
      </c>
      <c r="AD3" s="54" t="s">
        <v>385</v>
      </c>
      <c r="AE3" s="54"/>
      <c r="AF3" s="50"/>
      <c r="AG3" s="6" t="s">
        <v>70</v>
      </c>
      <c r="AH3" s="6" t="s">
        <v>41</v>
      </c>
      <c r="AI3" s="6" t="s">
        <v>263</v>
      </c>
      <c r="AJ3" s="6" t="s">
        <v>167</v>
      </c>
      <c r="AK3" s="6" t="s">
        <v>141</v>
      </c>
      <c r="AL3" s="6" t="s">
        <v>108</v>
      </c>
      <c r="AM3" s="6" t="s">
        <v>211</v>
      </c>
      <c r="AN3" s="6" t="s">
        <v>81</v>
      </c>
      <c r="AO3" s="6" t="s">
        <v>136</v>
      </c>
      <c r="AP3" s="6" t="s">
        <v>194</v>
      </c>
      <c r="AQ3" s="6" t="s">
        <v>42</v>
      </c>
      <c r="AR3" s="6" t="s">
        <v>206</v>
      </c>
      <c r="AS3" s="6" t="s">
        <v>147</v>
      </c>
      <c r="AT3" s="6" t="s">
        <v>279</v>
      </c>
      <c r="AU3" s="6" t="s">
        <v>110</v>
      </c>
      <c r="AV3" s="6" t="s">
        <v>174</v>
      </c>
      <c r="AW3" s="6" t="s">
        <v>83</v>
      </c>
      <c r="AX3" s="6" t="s">
        <v>260</v>
      </c>
      <c r="AY3" s="6" t="s">
        <v>186</v>
      </c>
      <c r="AZ3" s="6" t="s">
        <v>133</v>
      </c>
      <c r="BA3" s="6" t="s">
        <v>255</v>
      </c>
      <c r="BB3" s="6" t="s">
        <v>93</v>
      </c>
      <c r="BC3" s="6" t="s">
        <v>127</v>
      </c>
      <c r="BD3" s="6" t="s">
        <v>207</v>
      </c>
      <c r="BE3" s="6" t="s">
        <v>226</v>
      </c>
    </row>
    <row r="4" spans="1:57" x14ac:dyDescent="0.25">
      <c r="A4">
        <v>1999</v>
      </c>
      <c r="B4" s="35">
        <v>0.64606741573033699</v>
      </c>
      <c r="C4">
        <v>0.68617021276595702</v>
      </c>
      <c r="D4">
        <v>0.90697674418604601</v>
      </c>
      <c r="E4">
        <v>0.64606741573033699</v>
      </c>
      <c r="F4">
        <v>0.99468085106382997</v>
      </c>
      <c r="G4">
        <v>0.90659340659340704</v>
      </c>
      <c r="H4">
        <v>0.99468085106382997</v>
      </c>
      <c r="I4">
        <v>0.97340425531914898</v>
      </c>
      <c r="J4">
        <v>0.55434782608695699</v>
      </c>
      <c r="K4">
        <v>0.97872340425531901</v>
      </c>
      <c r="L4">
        <v>0.98404255319148903</v>
      </c>
      <c r="M4">
        <v>0.59677419354838701</v>
      </c>
      <c r="N4">
        <v>0.64772727272727304</v>
      </c>
      <c r="O4">
        <v>0.607594936708861</v>
      </c>
      <c r="P4">
        <v>0.91847826086956497</v>
      </c>
      <c r="Q4">
        <f>'6. Geopolitical alignment'!C33</f>
        <v>9.0256000000000003E-2</v>
      </c>
      <c r="R4">
        <v>0.98404255319148903</v>
      </c>
      <c r="S4">
        <v>0.67934782608695699</v>
      </c>
      <c r="T4">
        <v>0.68817204301075297</v>
      </c>
      <c r="U4">
        <v>0.65760869565217395</v>
      </c>
      <c r="V4">
        <v>0.70744680851063801</v>
      </c>
      <c r="W4">
        <v>0.64893617021276595</v>
      </c>
      <c r="X4">
        <v>0.64606741573033699</v>
      </c>
      <c r="Y4">
        <v>0.98936170212765995</v>
      </c>
      <c r="Z4">
        <v>0.99468085106382997</v>
      </c>
      <c r="AA4" s="52">
        <f t="shared" ref="AA4:AA28" si="0">AVERAGE(B4:Z4)</f>
        <v>0.76512998661709386</v>
      </c>
      <c r="AB4" s="26">
        <f>(D4+E4+S4+W4)/4</f>
        <v>0.72033203905402654</v>
      </c>
      <c r="AC4" s="26">
        <f>(F4+G4+H4+I4+K4+L4+P4+R4+Y4+Z4)/10</f>
        <v>0.97186886887395685</v>
      </c>
      <c r="AD4" s="26">
        <f>(B4+C4+J4+M4+N4+O4+Q4+T4+U4+V4+X4)/11</f>
        <v>0.59347571095197038</v>
      </c>
      <c r="AF4" s="50">
        <v>1999</v>
      </c>
    </row>
    <row r="5" spans="1:57" x14ac:dyDescent="0.25">
      <c r="A5">
        <v>2000</v>
      </c>
      <c r="B5" s="34">
        <v>0.71052631578947401</v>
      </c>
      <c r="C5">
        <v>0.75324675324675305</v>
      </c>
      <c r="D5">
        <v>0.91216216216216195</v>
      </c>
      <c r="E5">
        <v>0.72142857142857097</v>
      </c>
      <c r="F5">
        <v>0.98026315789473695</v>
      </c>
      <c r="G5">
        <v>0.91891891891891897</v>
      </c>
      <c r="H5">
        <v>0.993506493506494</v>
      </c>
      <c r="I5">
        <v>0.96753246753246802</v>
      </c>
      <c r="J5">
        <v>0.64935064935064901</v>
      </c>
      <c r="K5">
        <v>0.97402597402597402</v>
      </c>
      <c r="L5">
        <v>0.97402597402597402</v>
      </c>
      <c r="M5">
        <v>0.64383561643835596</v>
      </c>
      <c r="N5">
        <v>0.75675675675675702</v>
      </c>
      <c r="O5">
        <v>0.71323529411764697</v>
      </c>
      <c r="P5">
        <v>0.92207792207792205</v>
      </c>
      <c r="Q5">
        <v>0.7</v>
      </c>
      <c r="R5">
        <v>0.98051948051948101</v>
      </c>
      <c r="S5">
        <v>0.72666666666666702</v>
      </c>
      <c r="T5">
        <v>0.74675324675324695</v>
      </c>
      <c r="U5">
        <v>0.73684210526315796</v>
      </c>
      <c r="V5">
        <v>0.79220779220779203</v>
      </c>
      <c r="W5">
        <v>0.67105263157894701</v>
      </c>
      <c r="X5">
        <v>0.71052631578947401</v>
      </c>
      <c r="Y5">
        <v>0.98051948051948101</v>
      </c>
      <c r="Z5">
        <v>0.98701298701298701</v>
      </c>
      <c r="AA5" s="52">
        <f t="shared" si="0"/>
        <v>0.82491974934336354</v>
      </c>
      <c r="AB5" s="26">
        <f t="shared" ref="AB5:AB28" si="1">(D5+E5+S5+W5)/4</f>
        <v>0.75782750795908671</v>
      </c>
      <c r="AC5" s="26">
        <f t="shared" ref="AC5:AC28" si="2">(F5+G5+H5+I5+K5+L5+P5+R5+Y5+Z5)/10</f>
        <v>0.9678402856034436</v>
      </c>
      <c r="AD5" s="26">
        <f t="shared" ref="AD5:AD28" si="3">(B5+C5+J5+M5+N5+O5+Q5+T5+U5+V5+X5)/11</f>
        <v>0.71938916779211892</v>
      </c>
      <c r="AF5" s="50">
        <v>2000</v>
      </c>
      <c r="AG5" s="34">
        <f t="shared" ref="AG5:AH8" si="4">((B5-B4)/B4)*100</f>
        <v>9.9771167048055567</v>
      </c>
      <c r="AH5" s="34">
        <f t="shared" si="4"/>
        <v>9.775495822007489</v>
      </c>
      <c r="AI5" s="52">
        <f t="shared" ref="AI5:BE8" si="5">((D5-D4)/D4)*100</f>
        <v>0.57172557172560345</v>
      </c>
      <c r="AJ5" s="34">
        <f t="shared" si="5"/>
        <v>11.66459627329187</v>
      </c>
      <c r="AK5" s="34">
        <f t="shared" si="5"/>
        <v>-1.449479313256411</v>
      </c>
      <c r="AL5" s="34">
        <f t="shared" si="5"/>
        <v>1.3595413595413157</v>
      </c>
      <c r="AM5" s="34">
        <f t="shared" si="5"/>
        <v>-0.11806375442735952</v>
      </c>
      <c r="AN5" s="34">
        <f t="shared" si="5"/>
        <v>-0.60322191469727893</v>
      </c>
      <c r="AO5" s="34">
        <f t="shared" si="5"/>
        <v>17.137764196587568</v>
      </c>
      <c r="AP5" s="34">
        <f t="shared" si="5"/>
        <v>-0.47995482778090115</v>
      </c>
      <c r="AQ5" s="34">
        <f t="shared" si="5"/>
        <v>-1.0179010179009857</v>
      </c>
      <c r="AR5" s="34">
        <f t="shared" si="5"/>
        <v>7.8859681599407443</v>
      </c>
      <c r="AS5" s="34">
        <f t="shared" si="5"/>
        <v>16.832622095779975</v>
      </c>
      <c r="AT5" s="34">
        <f t="shared" si="5"/>
        <v>17.386642156862685</v>
      </c>
      <c r="AU5" s="34">
        <f t="shared" si="5"/>
        <v>0.39191577653118576</v>
      </c>
      <c r="AV5" s="34">
        <f t="shared" si="5"/>
        <v>675.57170714412337</v>
      </c>
      <c r="AW5" s="34">
        <f t="shared" si="5"/>
        <v>-0.35802035802027465</v>
      </c>
      <c r="AX5" s="34">
        <f t="shared" si="5"/>
        <v>6.9653333333333123</v>
      </c>
      <c r="AY5" s="34">
        <f t="shared" si="5"/>
        <v>8.5125811688311526</v>
      </c>
      <c r="AZ5" s="34">
        <f t="shared" si="5"/>
        <v>12.048716833405834</v>
      </c>
      <c r="BA5" s="34">
        <f t="shared" si="5"/>
        <v>11.981251830875911</v>
      </c>
      <c r="BB5" s="34">
        <f t="shared" si="5"/>
        <v>3.4081104400344584</v>
      </c>
      <c r="BC5" s="34">
        <f t="shared" si="5"/>
        <v>9.9771167048055567</v>
      </c>
      <c r="BD5" s="34">
        <f t="shared" si="5"/>
        <v>-0.89372992598797807</v>
      </c>
      <c r="BE5" s="34">
        <f t="shared" si="5"/>
        <v>-0.77088686714357069</v>
      </c>
    </row>
    <row r="6" spans="1:57" x14ac:dyDescent="0.25">
      <c r="A6">
        <v>2001</v>
      </c>
      <c r="B6" s="34">
        <v>0.707317073170732</v>
      </c>
      <c r="C6">
        <v>0.74390243902439002</v>
      </c>
      <c r="D6">
        <v>0.91558441558441594</v>
      </c>
      <c r="E6">
        <v>0.70129870129870098</v>
      </c>
      <c r="F6">
        <v>0.98765432098765404</v>
      </c>
      <c r="G6">
        <v>0.936708860759494</v>
      </c>
      <c r="H6">
        <v>0.99397590361445798</v>
      </c>
      <c r="I6">
        <v>0.97590361445783103</v>
      </c>
      <c r="J6">
        <v>0.61250000000000004</v>
      </c>
      <c r="K6">
        <v>0.97590361445783103</v>
      </c>
      <c r="L6">
        <v>0.9818175139582721</v>
      </c>
      <c r="M6">
        <v>0.64375000000000004</v>
      </c>
      <c r="N6">
        <v>0.74675324675324695</v>
      </c>
      <c r="O6">
        <v>0.66666666666666696</v>
      </c>
      <c r="P6">
        <v>0.90963855421686701</v>
      </c>
      <c r="Q6">
        <v>0.66666666666666696</v>
      </c>
      <c r="R6">
        <v>0.97590361445783103</v>
      </c>
      <c r="S6">
        <v>0.69135802469135799</v>
      </c>
      <c r="T6">
        <v>0.71604938271604901</v>
      </c>
      <c r="U6">
        <v>0.73170731707317105</v>
      </c>
      <c r="V6">
        <v>0.75903614457831303</v>
      </c>
      <c r="W6">
        <v>0.68902439024390205</v>
      </c>
      <c r="X6">
        <v>0.707317073170732</v>
      </c>
      <c r="Y6">
        <v>0.98192771084337305</v>
      </c>
      <c r="Z6">
        <v>0.98780487804878003</v>
      </c>
      <c r="AA6" s="52">
        <f t="shared" si="0"/>
        <v>0.81624680509762937</v>
      </c>
      <c r="AB6" s="26">
        <f t="shared" si="1"/>
        <v>0.74931638295459424</v>
      </c>
      <c r="AC6" s="26">
        <f t="shared" si="2"/>
        <v>0.97072385858023902</v>
      </c>
      <c r="AD6" s="26">
        <f t="shared" si="3"/>
        <v>0.70015145543817892</v>
      </c>
      <c r="AF6" s="50">
        <v>2001</v>
      </c>
      <c r="AG6" s="34">
        <f t="shared" si="4"/>
        <v>-0.45167118337850398</v>
      </c>
      <c r="AH6" s="34">
        <f t="shared" si="4"/>
        <v>-1.240538267451645</v>
      </c>
      <c r="AI6" s="52">
        <f t="shared" si="5"/>
        <v>0.37518037518043817</v>
      </c>
      <c r="AJ6" s="34">
        <f t="shared" si="5"/>
        <v>-2.7902790279027738</v>
      </c>
      <c r="AK6" s="34">
        <f t="shared" si="5"/>
        <v>0.75399784572040174</v>
      </c>
      <c r="AL6" s="34">
        <f t="shared" si="5"/>
        <v>1.9359642591214001</v>
      </c>
      <c r="AM6" s="34">
        <f t="shared" si="5"/>
        <v>4.7247814788530747E-2</v>
      </c>
      <c r="AN6" s="34">
        <f t="shared" si="5"/>
        <v>0.86520578960127648</v>
      </c>
      <c r="AO6" s="34">
        <f t="shared" si="5"/>
        <v>-5.6749999999999439</v>
      </c>
      <c r="AP6" s="34">
        <f t="shared" si="5"/>
        <v>0.19277108433731954</v>
      </c>
      <c r="AQ6" s="34">
        <f t="shared" si="5"/>
        <v>0.79993143304927017</v>
      </c>
      <c r="AR6" s="34">
        <f t="shared" si="5"/>
        <v>-1.3297872340387222E-2</v>
      </c>
      <c r="AS6" s="34">
        <f t="shared" si="5"/>
        <v>-1.3218923933209736</v>
      </c>
      <c r="AT6" s="34">
        <f t="shared" si="5"/>
        <v>-6.5292096219930738</v>
      </c>
      <c r="AU6" s="34">
        <f t="shared" si="5"/>
        <v>-1.3490582046496311</v>
      </c>
      <c r="AV6" s="34">
        <f t="shared" si="5"/>
        <v>-4.7619047619047139</v>
      </c>
      <c r="AW6" s="34">
        <f t="shared" si="5"/>
        <v>-0.4707572009894686</v>
      </c>
      <c r="AX6" s="34">
        <f t="shared" si="5"/>
        <v>-4.8589874277948182</v>
      </c>
      <c r="AY6" s="34">
        <f t="shared" si="5"/>
        <v>-4.1116478797638969</v>
      </c>
      <c r="AZ6" s="34">
        <f t="shared" si="5"/>
        <v>-0.69686411149822425</v>
      </c>
      <c r="BA6" s="34">
        <f t="shared" si="5"/>
        <v>-4.1872407663440709</v>
      </c>
      <c r="BB6" s="34">
        <f t="shared" si="5"/>
        <v>2.6781444285031051</v>
      </c>
      <c r="BC6" s="34">
        <f t="shared" si="5"/>
        <v>-0.45167118337850398</v>
      </c>
      <c r="BD6" s="34">
        <f t="shared" si="5"/>
        <v>0.14362084097971736</v>
      </c>
      <c r="BE6" s="34">
        <f t="shared" si="5"/>
        <v>8.0231065468503768E-2</v>
      </c>
    </row>
    <row r="7" spans="1:57" x14ac:dyDescent="0.25">
      <c r="A7">
        <v>2002</v>
      </c>
      <c r="B7" s="34">
        <v>0.63861386138613896</v>
      </c>
      <c r="C7">
        <v>0.66346153846153799</v>
      </c>
      <c r="D7">
        <v>0.92307692307692302</v>
      </c>
      <c r="E7">
        <v>0.66831683168316802</v>
      </c>
      <c r="F7">
        <v>0.98571428571428599</v>
      </c>
      <c r="G7">
        <v>0.92380952380952397</v>
      </c>
      <c r="H7">
        <v>0.98514851485148502</v>
      </c>
      <c r="I7">
        <v>0.980582524271845</v>
      </c>
      <c r="J7">
        <v>0.65384615384615397</v>
      </c>
      <c r="K7">
        <v>0.96153846153846201</v>
      </c>
      <c r="L7">
        <v>0.97367216117216104</v>
      </c>
      <c r="M7">
        <v>0.61650485436893199</v>
      </c>
      <c r="N7">
        <v>0.71</v>
      </c>
      <c r="O7">
        <v>0.65517241379310298</v>
      </c>
      <c r="P7">
        <v>0.91428571428571404</v>
      </c>
      <c r="Q7">
        <v>0.63461538461538503</v>
      </c>
      <c r="R7">
        <v>0.98076923076923095</v>
      </c>
      <c r="S7">
        <v>0.66346153846153799</v>
      </c>
      <c r="T7">
        <v>0.66346153846153799</v>
      </c>
      <c r="U7">
        <v>0.67307692307692302</v>
      </c>
      <c r="V7">
        <v>0.76190476190476197</v>
      </c>
      <c r="W7">
        <v>0.625</v>
      </c>
      <c r="X7">
        <v>0.63861386138613896</v>
      </c>
      <c r="Y7">
        <v>0.98076923076923095</v>
      </c>
      <c r="Z7">
        <v>0.990291262135922</v>
      </c>
      <c r="AA7" s="52">
        <f t="shared" si="0"/>
        <v>0.79462829975360416</v>
      </c>
      <c r="AB7" s="26">
        <f t="shared" si="1"/>
        <v>0.7199638233054072</v>
      </c>
      <c r="AC7" s="26">
        <f t="shared" si="2"/>
        <v>0.96765809093178612</v>
      </c>
      <c r="AD7" s="26">
        <f t="shared" si="3"/>
        <v>0.6644792083000558</v>
      </c>
      <c r="AF7" s="50">
        <v>2002</v>
      </c>
      <c r="AG7" s="34">
        <f t="shared" si="4"/>
        <v>-9.7132127005803905</v>
      </c>
      <c r="AH7" s="34">
        <f t="shared" si="4"/>
        <v>-10.813366960907981</v>
      </c>
      <c r="AI7" s="52">
        <f t="shared" si="5"/>
        <v>0.81833060556460191</v>
      </c>
      <c r="AJ7" s="34">
        <f t="shared" si="5"/>
        <v>-4.7029702970297018</v>
      </c>
      <c r="AK7" s="34">
        <f t="shared" si="5"/>
        <v>-0.19642857142851583</v>
      </c>
      <c r="AL7" s="34">
        <f t="shared" si="5"/>
        <v>-1.3770913770913946</v>
      </c>
      <c r="AM7" s="34">
        <f t="shared" si="5"/>
        <v>-0.88808880888091524</v>
      </c>
      <c r="AN7" s="34">
        <f t="shared" si="5"/>
        <v>0.47944384513970384</v>
      </c>
      <c r="AO7" s="34">
        <f t="shared" si="5"/>
        <v>6.7503924646781917</v>
      </c>
      <c r="AP7" s="34">
        <f t="shared" si="5"/>
        <v>-1.4719848053180602</v>
      </c>
      <c r="AQ7" s="34">
        <f t="shared" si="5"/>
        <v>-0.82961982958242919</v>
      </c>
      <c r="AR7" s="34">
        <f t="shared" si="5"/>
        <v>-4.2322556320105713</v>
      </c>
      <c r="AS7" s="34">
        <f t="shared" si="5"/>
        <v>-4.9217391304348119</v>
      </c>
      <c r="AT7" s="34">
        <f t="shared" si="5"/>
        <v>-1.7241379310345966</v>
      </c>
      <c r="AU7" s="34">
        <f t="shared" si="5"/>
        <v>0.510879848628216</v>
      </c>
      <c r="AV7" s="34">
        <f t="shared" si="5"/>
        <v>-4.8076923076922888</v>
      </c>
      <c r="AW7" s="34">
        <f t="shared" si="5"/>
        <v>0.49857549857554784</v>
      </c>
      <c r="AX7" s="34">
        <f t="shared" si="5"/>
        <v>-4.0350274725275348</v>
      </c>
      <c r="AY7" s="34">
        <f t="shared" si="5"/>
        <v>-7.3441644562334387</v>
      </c>
      <c r="AZ7" s="34">
        <f t="shared" si="5"/>
        <v>-8.0128205128205607</v>
      </c>
      <c r="BA7" s="34">
        <f t="shared" si="5"/>
        <v>0.37792894935755905</v>
      </c>
      <c r="BB7" s="34">
        <f t="shared" si="5"/>
        <v>-9.2920353982300377</v>
      </c>
      <c r="BC7" s="34">
        <f t="shared" si="5"/>
        <v>-9.7132127005803905</v>
      </c>
      <c r="BD7" s="34">
        <f t="shared" si="5"/>
        <v>-0.11798017932980888</v>
      </c>
      <c r="BE7" s="34">
        <f t="shared" si="5"/>
        <v>0.25170801869832282</v>
      </c>
    </row>
    <row r="8" spans="1:57" x14ac:dyDescent="0.25">
      <c r="A8">
        <v>2003</v>
      </c>
      <c r="B8" s="34">
        <v>0.68131868131868101</v>
      </c>
      <c r="C8">
        <v>0.69780219780219799</v>
      </c>
      <c r="D8">
        <v>0.91758241758241799</v>
      </c>
      <c r="E8">
        <v>0.67741935483870996</v>
      </c>
      <c r="F8">
        <v>0.967741935483871</v>
      </c>
      <c r="G8">
        <v>0.92473118279569899</v>
      </c>
      <c r="H8">
        <v>0.96739130434782605</v>
      </c>
      <c r="I8">
        <v>0.94086021505376305</v>
      </c>
      <c r="J8">
        <v>0.66666666666666696</v>
      </c>
      <c r="K8">
        <v>0.956989247311828</v>
      </c>
      <c r="L8">
        <v>0.95406732117812054</v>
      </c>
      <c r="M8">
        <v>0.68279569892473102</v>
      </c>
      <c r="N8">
        <v>0.72580645161290303</v>
      </c>
      <c r="O8">
        <v>0.69512195121951204</v>
      </c>
      <c r="P8">
        <v>0.89247311827956999</v>
      </c>
      <c r="Q8">
        <v>0.66483516483516503</v>
      </c>
      <c r="R8">
        <v>0.956989247311828</v>
      </c>
      <c r="S8">
        <v>0.67934782608695699</v>
      </c>
      <c r="T8">
        <v>0.68279569892473102</v>
      </c>
      <c r="U8">
        <v>0.71505376344086002</v>
      </c>
      <c r="V8">
        <v>0.74193548387096797</v>
      </c>
      <c r="W8">
        <v>0.67741935483870996</v>
      </c>
      <c r="X8">
        <v>0.68131868131868101</v>
      </c>
      <c r="Y8">
        <v>0.96703296703296704</v>
      </c>
      <c r="Z8">
        <v>0.96666666666666701</v>
      </c>
      <c r="AA8" s="52">
        <f t="shared" si="0"/>
        <v>0.80328650394976142</v>
      </c>
      <c r="AB8" s="26">
        <f t="shared" si="1"/>
        <v>0.7379422383366987</v>
      </c>
      <c r="AC8" s="26">
        <f t="shared" si="2"/>
        <v>0.94949432054621385</v>
      </c>
      <c r="AD8" s="26">
        <f t="shared" si="3"/>
        <v>0.69413185817591794</v>
      </c>
      <c r="AF8" s="50">
        <v>2003</v>
      </c>
      <c r="AG8" s="34">
        <f t="shared" si="4"/>
        <v>6.6871113382740228</v>
      </c>
      <c r="AH8" s="34">
        <f t="shared" si="4"/>
        <v>5.1759834368531044</v>
      </c>
      <c r="AI8" s="52">
        <f t="shared" si="5"/>
        <v>-0.59523809523804505</v>
      </c>
      <c r="AJ8" s="34">
        <f t="shared" si="5"/>
        <v>1.3620071684588688</v>
      </c>
      <c r="AK8" s="34">
        <f t="shared" si="5"/>
        <v>-1.8232819074334043</v>
      </c>
      <c r="AL8" s="34">
        <f t="shared" si="5"/>
        <v>9.9767209843687976E-2</v>
      </c>
      <c r="AM8" s="34">
        <f t="shared" si="5"/>
        <v>-1.802490714441765</v>
      </c>
      <c r="AN8" s="34">
        <f t="shared" si="5"/>
        <v>-4.0508889598638014</v>
      </c>
      <c r="AO8" s="34">
        <f t="shared" si="5"/>
        <v>1.960784313725517</v>
      </c>
      <c r="AP8" s="34">
        <f t="shared" si="5"/>
        <v>-0.47311827956993713</v>
      </c>
      <c r="AQ8" s="34">
        <f t="shared" si="5"/>
        <v>-2.0134949704671743</v>
      </c>
      <c r="AR8" s="34">
        <f t="shared" si="5"/>
        <v>10.752688172042994</v>
      </c>
      <c r="AS8" s="34">
        <f t="shared" si="5"/>
        <v>2.2262607905497269</v>
      </c>
      <c r="AT8" s="34">
        <f t="shared" si="5"/>
        <v>6.0975609756098077</v>
      </c>
      <c r="AU8" s="34">
        <f t="shared" si="5"/>
        <v>-2.3857526881720057</v>
      </c>
      <c r="AV8" s="34">
        <f t="shared" si="5"/>
        <v>4.7619047619047246</v>
      </c>
      <c r="AW8" s="34">
        <f t="shared" si="5"/>
        <v>-2.4246257642842224</v>
      </c>
      <c r="AX8" s="34">
        <f t="shared" si="5"/>
        <v>2.394454946439966</v>
      </c>
      <c r="AY8" s="34">
        <f t="shared" si="5"/>
        <v>2.9141343306841687</v>
      </c>
      <c r="AZ8" s="34">
        <f t="shared" si="5"/>
        <v>6.2365591397849274</v>
      </c>
      <c r="BA8" s="34">
        <f t="shared" si="5"/>
        <v>-2.6209677419354627</v>
      </c>
      <c r="BB8" s="34">
        <f t="shared" si="5"/>
        <v>8.3870967741935942</v>
      </c>
      <c r="BC8" s="34">
        <f t="shared" si="5"/>
        <v>6.6871113382740228</v>
      </c>
      <c r="BD8" s="34">
        <f t="shared" si="5"/>
        <v>-1.4005602240896533</v>
      </c>
      <c r="BE8" s="34">
        <f t="shared" si="5"/>
        <v>-2.3856209150326131</v>
      </c>
    </row>
    <row r="9" spans="1:57" x14ac:dyDescent="0.25">
      <c r="A9">
        <v>2004</v>
      </c>
      <c r="B9" s="34">
        <v>0.68235294117647105</v>
      </c>
      <c r="C9">
        <v>0.65517241379310298</v>
      </c>
      <c r="D9">
        <v>0.90361445783132499</v>
      </c>
      <c r="E9">
        <v>0.67857142857142905</v>
      </c>
      <c r="F9">
        <v>0.97093023255813904</v>
      </c>
      <c r="G9">
        <v>0.94186046511627897</v>
      </c>
      <c r="H9">
        <v>0.97126436781609204</v>
      </c>
      <c r="I9">
        <v>0.95348837209302295</v>
      </c>
      <c r="J9">
        <v>0.63218390804597702</v>
      </c>
      <c r="K9">
        <v>0.97126436781609204</v>
      </c>
      <c r="L9">
        <v>0.96764705882352953</v>
      </c>
      <c r="M9">
        <v>0.65882352941176503</v>
      </c>
      <c r="N9">
        <v>0.71686746987951799</v>
      </c>
      <c r="O9">
        <v>0.66447368421052599</v>
      </c>
      <c r="P9">
        <v>0.91379310344827602</v>
      </c>
      <c r="Q9">
        <v>0.67647058823529405</v>
      </c>
      <c r="R9">
        <v>0.97126436781609204</v>
      </c>
      <c r="S9">
        <v>0.69642857142857095</v>
      </c>
      <c r="T9">
        <v>0.66091954022988497</v>
      </c>
      <c r="U9">
        <v>0.68390804597701105</v>
      </c>
      <c r="V9">
        <v>0.75862068965517204</v>
      </c>
      <c r="W9">
        <v>0.64705882352941202</v>
      </c>
      <c r="X9">
        <v>0.68235294117647105</v>
      </c>
      <c r="Y9">
        <v>0.95930232558139505</v>
      </c>
      <c r="Z9">
        <v>0.97126436781609204</v>
      </c>
      <c r="AA9" s="52">
        <f t="shared" si="0"/>
        <v>0.79959592248147759</v>
      </c>
      <c r="AB9" s="26">
        <f t="shared" si="1"/>
        <v>0.73141832034018428</v>
      </c>
      <c r="AC9" s="26">
        <f t="shared" si="2"/>
        <v>0.959207902888501</v>
      </c>
      <c r="AD9" s="26">
        <f t="shared" si="3"/>
        <v>0.67928597743556296</v>
      </c>
      <c r="AF9" s="50">
        <v>2004</v>
      </c>
      <c r="AG9" s="34">
        <f t="shared" ref="AG9:AG24" si="6">((B9-B8)/B8)*100</f>
        <v>0.15180265654660316</v>
      </c>
      <c r="AH9" s="34">
        <f t="shared" ref="AH9:AH24" si="7">((C9-C8)/C8)*100</f>
        <v>-6.1091501493348739</v>
      </c>
      <c r="AI9" s="52">
        <f t="shared" ref="AI9:AI24" si="8">((D9-D8)/D8)*100</f>
        <v>-1.5222566914364815</v>
      </c>
      <c r="AJ9" s="34">
        <f t="shared" ref="AJ9:AJ24" si="9">((E9-E8)/E8)*100</f>
        <v>0.17006802721091224</v>
      </c>
      <c r="AK9" s="34">
        <f t="shared" ref="AK9:AK24" si="10">((F9-F8)/F8)*100</f>
        <v>0.32945736434103107</v>
      </c>
      <c r="AL9" s="34">
        <f t="shared" ref="AL9:AL24" si="11">((G9-G8)/G8)*100</f>
        <v>1.8523526230394622</v>
      </c>
      <c r="AM9" s="34">
        <f t="shared" ref="AM9:AM24" si="12">((H9-H8)/H8)*100</f>
        <v>0.40036161694434974</v>
      </c>
      <c r="AN9" s="34">
        <f t="shared" ref="AN9:AN24" si="13">((I9-I8)/I8)*100</f>
        <v>1.34219269102991</v>
      </c>
      <c r="AO9" s="34">
        <f t="shared" ref="AO9:AO24" si="14">((J9-J8)/J8)*100</f>
        <v>-5.1724137931034901</v>
      </c>
      <c r="AP9" s="34">
        <f t="shared" ref="AP9:AP24" si="15">((K9-K8)/K8)*100</f>
        <v>1.4916698953893894</v>
      </c>
      <c r="AQ9" s="34">
        <f t="shared" ref="AQ9:AQ24" si="16">((L9-L8)/L8)*100</f>
        <v>1.4233521412975534</v>
      </c>
      <c r="AR9" s="34">
        <f t="shared" ref="AR9:AR24" si="17">((M9-M8)/M8)*100</f>
        <v>-3.510884668828091</v>
      </c>
      <c r="AS9" s="34">
        <f t="shared" ref="AS9:AS24" si="18">((N9-N8)/N8)*100</f>
        <v>-1.231593038821938</v>
      </c>
      <c r="AT9" s="34">
        <f t="shared" ref="AT9:AT24" si="19">((O9-O8)/O8)*100</f>
        <v>-4.409048938134835</v>
      </c>
      <c r="AU9" s="34">
        <f t="shared" ref="AU9:AU24" si="20">((P9-P8)/P8)*100</f>
        <v>2.3888658080598328</v>
      </c>
      <c r="AV9" s="34">
        <f t="shared" ref="AV9:AV24" si="21">((Q9-Q8)/Q8)*100</f>
        <v>1.7501215362177529</v>
      </c>
      <c r="AW9" s="34">
        <f t="shared" ref="AW9:AW24" si="22">((R9-R8)/R8)*100</f>
        <v>1.4916698953893894</v>
      </c>
      <c r="AX9" s="34">
        <f t="shared" ref="AX9:AX24" si="23">((S9-S8)/S8)*100</f>
        <v>2.5142857142855743</v>
      </c>
      <c r="AY9" s="34">
        <f t="shared" ref="AY9:AY24" si="24">((T9-T8)/T8)*100</f>
        <v>-3.2039098560955637</v>
      </c>
      <c r="AZ9" s="34">
        <f t="shared" ref="AZ9:AZ24" si="25">((U9-U8)/U8)*100</f>
        <v>-4.3557168784029408</v>
      </c>
      <c r="BA9" s="34">
        <f t="shared" ref="BA9:BA24" si="26">((V9-V8)/V8)*100</f>
        <v>2.2488755622188088</v>
      </c>
      <c r="BB9" s="34">
        <f t="shared" ref="BB9:BB24" si="27">((W9-W8)/W8)*100</f>
        <v>-4.4817927170868375</v>
      </c>
      <c r="BC9" s="34">
        <f t="shared" ref="BC9:BC24" si="28">((X9-X8)/X8)*100</f>
        <v>0.15180265654660316</v>
      </c>
      <c r="BD9" s="34">
        <f t="shared" ref="BD9:BD24" si="29">((Y9-Y8)/Y8)*100</f>
        <v>-0.79941860465119385</v>
      </c>
      <c r="BE9" s="34">
        <f t="shared" ref="BE9:BE24" si="30">((Z9-Z8)/Z8)*100</f>
        <v>0.47562425683707271</v>
      </c>
    </row>
    <row r="10" spans="1:57" x14ac:dyDescent="0.25">
      <c r="A10">
        <v>2005</v>
      </c>
      <c r="B10" s="34">
        <v>0.71212121212121204</v>
      </c>
      <c r="C10">
        <v>0.73267326732673299</v>
      </c>
      <c r="D10">
        <v>0.9375</v>
      </c>
      <c r="E10">
        <v>0.70202020202020199</v>
      </c>
      <c r="F10">
        <v>0.96875</v>
      </c>
      <c r="G10">
        <v>0.92574257425742601</v>
      </c>
      <c r="H10">
        <v>0.99009900990098998</v>
      </c>
      <c r="I10">
        <v>0.94554455445544505</v>
      </c>
      <c r="J10">
        <v>0.71782178217821802</v>
      </c>
      <c r="K10">
        <v>0.95544554455445496</v>
      </c>
      <c r="L10">
        <v>0.96039603960396003</v>
      </c>
      <c r="M10">
        <v>0.70103092783505105</v>
      </c>
      <c r="N10">
        <v>0.76966292134831504</v>
      </c>
      <c r="O10">
        <v>0.67307692307692302</v>
      </c>
      <c r="P10">
        <v>0.90099009900990101</v>
      </c>
      <c r="Q10">
        <v>0.70430107526881702</v>
      </c>
      <c r="R10">
        <v>0.95544554455445496</v>
      </c>
      <c r="S10">
        <v>0.70833333333333304</v>
      </c>
      <c r="T10">
        <v>0.68811881188118795</v>
      </c>
      <c r="U10">
        <v>0.71</v>
      </c>
      <c r="V10">
        <v>0.77722772277227703</v>
      </c>
      <c r="W10">
        <v>0.66831683168316802</v>
      </c>
      <c r="X10">
        <v>0.71212121212121204</v>
      </c>
      <c r="Y10">
        <v>0.96534653465346498</v>
      </c>
      <c r="Z10">
        <v>0.97029702970297005</v>
      </c>
      <c r="AA10" s="52">
        <f t="shared" si="0"/>
        <v>0.81809532614638858</v>
      </c>
      <c r="AB10" s="26">
        <f t="shared" si="1"/>
        <v>0.75404259175917576</v>
      </c>
      <c r="AC10" s="26">
        <f t="shared" si="2"/>
        <v>0.95380569306930663</v>
      </c>
      <c r="AD10" s="26">
        <f t="shared" si="3"/>
        <v>0.71801416872090429</v>
      </c>
      <c r="AF10" s="50">
        <v>2005</v>
      </c>
      <c r="AG10" s="34">
        <f t="shared" si="6"/>
        <v>4.3625914315568668</v>
      </c>
      <c r="AH10" s="34">
        <f t="shared" si="7"/>
        <v>11.829077644606695</v>
      </c>
      <c r="AI10" s="52">
        <f t="shared" si="8"/>
        <v>3.750000000000036</v>
      </c>
      <c r="AJ10" s="34">
        <f t="shared" si="9"/>
        <v>3.4556087187665363</v>
      </c>
      <c r="AK10" s="34">
        <f t="shared" si="10"/>
        <v>-0.2245508982035419</v>
      </c>
      <c r="AL10" s="34">
        <f t="shared" si="11"/>
        <v>-1.7112822393350053</v>
      </c>
      <c r="AM10" s="34">
        <f t="shared" si="12"/>
        <v>1.9391880016403789</v>
      </c>
      <c r="AN10" s="34">
        <f t="shared" si="13"/>
        <v>-0.83313209369719454</v>
      </c>
      <c r="AO10" s="34">
        <f t="shared" si="14"/>
        <v>13.546354635463576</v>
      </c>
      <c r="AP10" s="34">
        <f t="shared" si="15"/>
        <v>-1.6286835784170723</v>
      </c>
      <c r="AQ10" s="34">
        <f t="shared" si="16"/>
        <v>-0.74934545126250129</v>
      </c>
      <c r="AR10" s="34">
        <f t="shared" si="17"/>
        <v>6.4064801178201973</v>
      </c>
      <c r="AS10" s="34">
        <f t="shared" si="18"/>
        <v>7.364743650269169</v>
      </c>
      <c r="AT10" s="34">
        <f t="shared" si="19"/>
        <v>1.2947448591013349</v>
      </c>
      <c r="AU10" s="34">
        <f t="shared" si="20"/>
        <v>-1.4010835045768877</v>
      </c>
      <c r="AV10" s="34">
        <f t="shared" si="21"/>
        <v>4.114071996259919</v>
      </c>
      <c r="AW10" s="34">
        <f t="shared" si="22"/>
        <v>-1.6286835784170723</v>
      </c>
      <c r="AX10" s="34">
        <f t="shared" si="23"/>
        <v>1.7094017094017362</v>
      </c>
      <c r="AY10" s="34">
        <f t="shared" si="24"/>
        <v>4.1153680585449735</v>
      </c>
      <c r="AZ10" s="34">
        <f t="shared" si="25"/>
        <v>3.8151260504202305</v>
      </c>
      <c r="BA10" s="34">
        <f t="shared" si="26"/>
        <v>2.4527452745274769</v>
      </c>
      <c r="BB10" s="34">
        <f t="shared" si="27"/>
        <v>3.2853285328531987</v>
      </c>
      <c r="BC10" s="34">
        <f t="shared" si="28"/>
        <v>4.3625914315568668</v>
      </c>
      <c r="BD10" s="34">
        <f t="shared" si="29"/>
        <v>0.63006300630062306</v>
      </c>
      <c r="BE10" s="34">
        <f t="shared" si="30"/>
        <v>-9.9595758392442182E-2</v>
      </c>
    </row>
    <row r="11" spans="1:57" x14ac:dyDescent="0.25">
      <c r="A11">
        <v>2006</v>
      </c>
      <c r="B11" s="34">
        <v>0.66972477064220204</v>
      </c>
      <c r="C11">
        <v>0.67889908256880704</v>
      </c>
      <c r="D11">
        <v>0.92129629629629595</v>
      </c>
      <c r="E11">
        <v>0.69545454545454499</v>
      </c>
      <c r="F11">
        <v>0.96428571428571397</v>
      </c>
      <c r="G11">
        <v>0.94196428571428603</v>
      </c>
      <c r="H11">
        <v>0.98214285714285698</v>
      </c>
      <c r="I11">
        <v>0.97767857142857095</v>
      </c>
      <c r="J11">
        <v>0.64864864864864902</v>
      </c>
      <c r="K11">
        <v>0.97767857142857095</v>
      </c>
      <c r="L11">
        <v>0.97739557739557759</v>
      </c>
      <c r="M11">
        <v>0.66055045871559603</v>
      </c>
      <c r="N11">
        <v>0.72330097087378598</v>
      </c>
      <c r="O11">
        <v>0.63500000000000001</v>
      </c>
      <c r="P11">
        <v>0.92410714285714302</v>
      </c>
      <c r="Q11">
        <v>0.64500000000000002</v>
      </c>
      <c r="R11">
        <v>0.98214285714285698</v>
      </c>
      <c r="S11">
        <v>0.69158878504672905</v>
      </c>
      <c r="T11">
        <v>0.69196428571428603</v>
      </c>
      <c r="U11">
        <v>0.67857142857142905</v>
      </c>
      <c r="V11">
        <v>0.73660714285714302</v>
      </c>
      <c r="W11">
        <v>0.62946428571428603</v>
      </c>
      <c r="X11">
        <v>0.66972477064220204</v>
      </c>
      <c r="Y11">
        <v>0.97747747747747704</v>
      </c>
      <c r="Z11">
        <v>0.972727272727273</v>
      </c>
      <c r="AA11" s="52">
        <f t="shared" si="0"/>
        <v>0.8021358319738513</v>
      </c>
      <c r="AB11" s="26">
        <f t="shared" si="1"/>
        <v>0.734450978127964</v>
      </c>
      <c r="AC11" s="26">
        <f t="shared" si="2"/>
        <v>0.96776003276003253</v>
      </c>
      <c r="AD11" s="26">
        <f t="shared" si="3"/>
        <v>0.67618105083946378</v>
      </c>
      <c r="AF11" s="50">
        <v>2006</v>
      </c>
      <c r="AG11" s="34">
        <f t="shared" si="6"/>
        <v>-5.9535428459886397</v>
      </c>
      <c r="AH11" s="34">
        <f t="shared" si="7"/>
        <v>-7.3394495412844849</v>
      </c>
      <c r="AI11" s="52">
        <f t="shared" si="8"/>
        <v>-1.7283950617284323</v>
      </c>
      <c r="AJ11" s="34">
        <f t="shared" si="9"/>
        <v>-0.93525179856121243</v>
      </c>
      <c r="AK11" s="34">
        <f t="shared" si="10"/>
        <v>-0.46082949308759041</v>
      </c>
      <c r="AL11" s="34">
        <f t="shared" si="11"/>
        <v>1.7522918258212425</v>
      </c>
      <c r="AM11" s="34">
        <f t="shared" si="12"/>
        <v>-0.8035714285714326</v>
      </c>
      <c r="AN11" s="34">
        <f t="shared" si="13"/>
        <v>3.3984667165295477</v>
      </c>
      <c r="AO11" s="34">
        <f t="shared" si="14"/>
        <v>-9.636533084808919</v>
      </c>
      <c r="AP11" s="34">
        <f t="shared" si="15"/>
        <v>2.3269800148038509</v>
      </c>
      <c r="AQ11" s="34">
        <f t="shared" si="16"/>
        <v>1.7700549659313134</v>
      </c>
      <c r="AR11" s="34">
        <f t="shared" si="17"/>
        <v>-5.7744198596869705</v>
      </c>
      <c r="AS11" s="34">
        <f t="shared" si="18"/>
        <v>-6.0236694777125326</v>
      </c>
      <c r="AT11" s="34">
        <f t="shared" si="19"/>
        <v>-5.6571428571428477</v>
      </c>
      <c r="AU11" s="34">
        <f t="shared" si="20"/>
        <v>2.5657378335949916</v>
      </c>
      <c r="AV11" s="34">
        <f t="shared" si="21"/>
        <v>-8.4198473282442485</v>
      </c>
      <c r="AW11" s="34">
        <f t="shared" si="22"/>
        <v>2.7942264988897469</v>
      </c>
      <c r="AX11" s="34">
        <f t="shared" si="23"/>
        <v>-2.3639362286970349</v>
      </c>
      <c r="AY11" s="34">
        <f t="shared" si="24"/>
        <v>0.5588386433710878</v>
      </c>
      <c r="AZ11" s="34">
        <f t="shared" si="25"/>
        <v>-4.4265593561367496</v>
      </c>
      <c r="BA11" s="34">
        <f t="shared" si="26"/>
        <v>-5.2263421292083265</v>
      </c>
      <c r="BB11" s="34">
        <f t="shared" si="27"/>
        <v>-5.8134920634919744</v>
      </c>
      <c r="BC11" s="34">
        <f t="shared" si="28"/>
        <v>-5.9535428459886397</v>
      </c>
      <c r="BD11" s="34">
        <f t="shared" si="29"/>
        <v>1.2566412566412495</v>
      </c>
      <c r="BE11" s="34">
        <f t="shared" si="30"/>
        <v>0.25046382189244665</v>
      </c>
    </row>
    <row r="12" spans="1:57" x14ac:dyDescent="0.25">
      <c r="A12">
        <v>2007</v>
      </c>
      <c r="B12" s="34">
        <v>0.70108695652173902</v>
      </c>
      <c r="C12">
        <v>0.70430107526881702</v>
      </c>
      <c r="D12">
        <v>0.91954022988505701</v>
      </c>
      <c r="E12">
        <v>0.72043010752688197</v>
      </c>
      <c r="F12">
        <v>0.98387096774193505</v>
      </c>
      <c r="G12">
        <v>0.89673913043478304</v>
      </c>
      <c r="H12">
        <v>0.99462365591397806</v>
      </c>
      <c r="I12">
        <v>0.989247311827957</v>
      </c>
      <c r="J12">
        <v>0.62365591397849496</v>
      </c>
      <c r="K12">
        <v>0.98387096774193505</v>
      </c>
      <c r="L12">
        <v>0.98655913978494603</v>
      </c>
      <c r="M12">
        <v>0.66129032258064502</v>
      </c>
      <c r="N12">
        <v>0.75287356321839105</v>
      </c>
      <c r="O12">
        <v>0.68539325842696597</v>
      </c>
      <c r="P12">
        <v>0.86559139784946204</v>
      </c>
      <c r="Q12">
        <v>0.67741935483870996</v>
      </c>
      <c r="R12">
        <v>0.989247311827957</v>
      </c>
      <c r="S12">
        <v>0.72413793103448298</v>
      </c>
      <c r="T12">
        <v>0.67741935483870996</v>
      </c>
      <c r="U12">
        <v>0.69892473118279597</v>
      </c>
      <c r="V12">
        <v>0.75806451612903203</v>
      </c>
      <c r="W12">
        <v>0.67741935483870996</v>
      </c>
      <c r="X12">
        <v>0.70108695652173902</v>
      </c>
      <c r="Y12">
        <v>0.967741935483871</v>
      </c>
      <c r="Z12">
        <v>0.978494623655914</v>
      </c>
      <c r="AA12" s="52">
        <f t="shared" si="0"/>
        <v>0.81276120276215635</v>
      </c>
      <c r="AB12" s="26">
        <f t="shared" si="1"/>
        <v>0.76038190582128296</v>
      </c>
      <c r="AC12" s="26">
        <f t="shared" si="2"/>
        <v>0.96359864422627395</v>
      </c>
      <c r="AD12" s="26">
        <f t="shared" si="3"/>
        <v>0.69468327304600364</v>
      </c>
      <c r="AF12" s="50">
        <v>2007</v>
      </c>
      <c r="AG12" s="34">
        <f t="shared" si="6"/>
        <v>4.6828469326979869</v>
      </c>
      <c r="AH12" s="34">
        <f t="shared" si="7"/>
        <v>3.7416448706771472</v>
      </c>
      <c r="AI12" s="52">
        <f t="shared" si="8"/>
        <v>-0.19060821348121082</v>
      </c>
      <c r="AJ12" s="34">
        <f t="shared" si="9"/>
        <v>3.5912572914471497</v>
      </c>
      <c r="AK12" s="34">
        <f t="shared" si="10"/>
        <v>2.0310633213858913</v>
      </c>
      <c r="AL12" s="34">
        <f t="shared" si="11"/>
        <v>-4.8011539254069513</v>
      </c>
      <c r="AM12" s="34">
        <f t="shared" si="12"/>
        <v>1.2707722385141456</v>
      </c>
      <c r="AN12" s="34">
        <f t="shared" si="13"/>
        <v>1.183286689252272</v>
      </c>
      <c r="AO12" s="34">
        <f t="shared" si="14"/>
        <v>-3.8530465949820818</v>
      </c>
      <c r="AP12" s="34">
        <f t="shared" si="15"/>
        <v>0.63337752246281254</v>
      </c>
      <c r="AQ12" s="34">
        <f t="shared" si="16"/>
        <v>0.93754899257741442</v>
      </c>
      <c r="AR12" s="34">
        <f t="shared" si="17"/>
        <v>0.1120071684588046</v>
      </c>
      <c r="AS12" s="34">
        <f t="shared" si="18"/>
        <v>4.0885597469722477</v>
      </c>
      <c r="AT12" s="34">
        <f t="shared" si="19"/>
        <v>7.9359462089710178</v>
      </c>
      <c r="AU12" s="34">
        <f t="shared" si="20"/>
        <v>-6.3321385902031579</v>
      </c>
      <c r="AV12" s="34">
        <f t="shared" si="21"/>
        <v>5.026256564141077</v>
      </c>
      <c r="AW12" s="34">
        <f t="shared" si="22"/>
        <v>0.72336265884654705</v>
      </c>
      <c r="AX12" s="34">
        <f t="shared" si="23"/>
        <v>4.7064305684995551</v>
      </c>
      <c r="AY12" s="34">
        <f t="shared" si="24"/>
        <v>-2.1019771071800242</v>
      </c>
      <c r="AZ12" s="34">
        <f t="shared" si="25"/>
        <v>2.9994340690435441</v>
      </c>
      <c r="BA12" s="34">
        <f t="shared" si="26"/>
        <v>2.9130009775170533</v>
      </c>
      <c r="BB12" s="34">
        <f t="shared" si="27"/>
        <v>7.6183939601921669</v>
      </c>
      <c r="BC12" s="34">
        <f t="shared" si="28"/>
        <v>4.6828469326979869</v>
      </c>
      <c r="BD12" s="34">
        <f t="shared" si="29"/>
        <v>-0.99598632376983554</v>
      </c>
      <c r="BE12" s="34">
        <f t="shared" si="30"/>
        <v>0.59290523565468234</v>
      </c>
    </row>
    <row r="13" spans="1:57" x14ac:dyDescent="0.25">
      <c r="A13">
        <v>2008</v>
      </c>
      <c r="B13" s="34">
        <v>0.66666666666666696</v>
      </c>
      <c r="C13">
        <v>0.70430107526881702</v>
      </c>
      <c r="D13">
        <v>0.91379310344827602</v>
      </c>
      <c r="E13">
        <v>0.69892473118279597</v>
      </c>
      <c r="F13">
        <v>0.98947368421052595</v>
      </c>
      <c r="G13">
        <v>0.92105263157894701</v>
      </c>
      <c r="H13">
        <v>0.99473684210526303</v>
      </c>
      <c r="I13">
        <v>0.98947368421052595</v>
      </c>
      <c r="J13">
        <v>0.61702127659574502</v>
      </c>
      <c r="K13">
        <v>0.97872340425531901</v>
      </c>
      <c r="L13">
        <v>0.99204927211646154</v>
      </c>
      <c r="M13">
        <v>0.61702127659574502</v>
      </c>
      <c r="N13">
        <v>0.76966292134831504</v>
      </c>
      <c r="O13">
        <v>0.63580246913580296</v>
      </c>
      <c r="P13">
        <v>0.90425531914893598</v>
      </c>
      <c r="Q13">
        <v>0.63978494623655902</v>
      </c>
      <c r="R13">
        <v>0.98404255319148903</v>
      </c>
      <c r="S13">
        <v>0.69540229885057503</v>
      </c>
      <c r="T13">
        <v>0.68617021276595702</v>
      </c>
      <c r="U13">
        <v>0.69473684210526299</v>
      </c>
      <c r="V13">
        <v>0.74468085106382997</v>
      </c>
      <c r="W13">
        <v>0.62105263157894697</v>
      </c>
      <c r="X13">
        <v>0.66666666666666696</v>
      </c>
      <c r="Y13">
        <v>0.98421052631578898</v>
      </c>
      <c r="Z13">
        <v>0.98947368421052595</v>
      </c>
      <c r="AA13" s="52">
        <f t="shared" si="0"/>
        <v>0.80396718283414981</v>
      </c>
      <c r="AB13" s="26">
        <f t="shared" si="1"/>
        <v>0.73229319126514847</v>
      </c>
      <c r="AC13" s="26">
        <f t="shared" si="2"/>
        <v>0.97274916013437829</v>
      </c>
      <c r="AD13" s="26">
        <f t="shared" si="3"/>
        <v>0.67659229131357879</v>
      </c>
      <c r="AF13" s="50">
        <v>2008</v>
      </c>
      <c r="AG13" s="34">
        <f t="shared" si="6"/>
        <v>-4.9095607235141552</v>
      </c>
      <c r="AH13" s="34">
        <f t="shared" si="7"/>
        <v>0</v>
      </c>
      <c r="AI13" s="52">
        <f t="shared" si="8"/>
        <v>-0.62499999999993316</v>
      </c>
      <c r="AJ13" s="34">
        <f t="shared" si="9"/>
        <v>-2.9850746268656683</v>
      </c>
      <c r="AK13" s="34">
        <f t="shared" si="10"/>
        <v>0.56945642795514051</v>
      </c>
      <c r="AL13" s="34">
        <f t="shared" si="11"/>
        <v>2.7113237639552539</v>
      </c>
      <c r="AM13" s="34">
        <f t="shared" si="12"/>
        <v>1.1379800853516432E-2</v>
      </c>
      <c r="AN13" s="34">
        <f t="shared" si="13"/>
        <v>2.2883295194470066E-2</v>
      </c>
      <c r="AO13" s="34">
        <f t="shared" si="14"/>
        <v>-1.0638297872340419</v>
      </c>
      <c r="AP13" s="34">
        <f t="shared" si="15"/>
        <v>-0.52319497732818865</v>
      </c>
      <c r="AQ13" s="34">
        <f t="shared" si="16"/>
        <v>0.55649297747241777</v>
      </c>
      <c r="AR13" s="34">
        <f t="shared" si="17"/>
        <v>-6.6943435391800019</v>
      </c>
      <c r="AS13" s="34">
        <f t="shared" si="18"/>
        <v>2.2300368813792169</v>
      </c>
      <c r="AT13" s="34">
        <f t="shared" si="19"/>
        <v>-7.2353774539565734</v>
      </c>
      <c r="AU13" s="34">
        <f t="shared" si="20"/>
        <v>4.4667635786969901</v>
      </c>
      <c r="AV13" s="34">
        <f t="shared" si="21"/>
        <v>-5.555555555555614</v>
      </c>
      <c r="AW13" s="34">
        <f t="shared" si="22"/>
        <v>-0.52613320999078339</v>
      </c>
      <c r="AX13" s="34">
        <f t="shared" si="23"/>
        <v>-3.968253968253955</v>
      </c>
      <c r="AY13" s="34">
        <f t="shared" si="24"/>
        <v>1.2917933130698032</v>
      </c>
      <c r="AZ13" s="34">
        <f t="shared" si="25"/>
        <v>-0.59919028340087233</v>
      </c>
      <c r="BA13" s="34">
        <f t="shared" si="26"/>
        <v>-1.7655047532819736</v>
      </c>
      <c r="BB13" s="34">
        <f t="shared" si="27"/>
        <v>-8.3208020050126308</v>
      </c>
      <c r="BC13" s="34">
        <f t="shared" si="28"/>
        <v>-4.9095607235141552</v>
      </c>
      <c r="BD13" s="34">
        <f t="shared" si="29"/>
        <v>1.7017543859648585</v>
      </c>
      <c r="BE13" s="34">
        <f t="shared" si="30"/>
        <v>1.1220358588779247</v>
      </c>
    </row>
    <row r="14" spans="1:57" x14ac:dyDescent="0.25">
      <c r="A14">
        <v>2009</v>
      </c>
      <c r="B14" s="34">
        <v>0.69411764705882395</v>
      </c>
      <c r="C14">
        <v>0.69135802469135799</v>
      </c>
      <c r="D14">
        <v>0.90853658536585402</v>
      </c>
      <c r="E14">
        <v>0.67058823529411804</v>
      </c>
      <c r="F14">
        <v>0.98255813953488402</v>
      </c>
      <c r="G14">
        <v>0.918604651162791</v>
      </c>
      <c r="H14">
        <v>0.99418604651162801</v>
      </c>
      <c r="I14">
        <v>0.97674418604651203</v>
      </c>
      <c r="J14">
        <v>0.61627906976744196</v>
      </c>
      <c r="K14">
        <v>0.97093023255813904</v>
      </c>
      <c r="L14">
        <v>0.99120985603543743</v>
      </c>
      <c r="M14">
        <v>0.65294117647058803</v>
      </c>
      <c r="N14">
        <v>0.66911764705882304</v>
      </c>
      <c r="O14">
        <v>0.64</v>
      </c>
      <c r="P14">
        <v>0.912790697674419</v>
      </c>
      <c r="Q14">
        <v>0.632911392405063</v>
      </c>
      <c r="R14">
        <v>0.98255813953488402</v>
      </c>
      <c r="S14">
        <v>0.65432098765432101</v>
      </c>
      <c r="T14">
        <v>0.68235294117647105</v>
      </c>
      <c r="U14">
        <v>0.68604651162790697</v>
      </c>
      <c r="V14">
        <v>0.72093023255813904</v>
      </c>
      <c r="W14">
        <v>0.629411764705882</v>
      </c>
      <c r="X14">
        <v>0.69411764705882395</v>
      </c>
      <c r="Y14">
        <v>0.95930232558139505</v>
      </c>
      <c r="Z14">
        <v>0.97674418604651203</v>
      </c>
      <c r="AA14" s="52">
        <f t="shared" si="0"/>
        <v>0.79634633294320867</v>
      </c>
      <c r="AB14" s="26">
        <f t="shared" si="1"/>
        <v>0.71571439325504382</v>
      </c>
      <c r="AC14" s="26">
        <f t="shared" si="2"/>
        <v>0.96656284606866016</v>
      </c>
      <c r="AD14" s="26">
        <f t="shared" si="3"/>
        <v>0.67092475362485804</v>
      </c>
      <c r="AF14" s="50">
        <v>2009</v>
      </c>
      <c r="AG14" s="34">
        <f t="shared" si="6"/>
        <v>4.1176470588235459</v>
      </c>
      <c r="AH14" s="34">
        <f t="shared" si="7"/>
        <v>-1.8377155781735734</v>
      </c>
      <c r="AI14" s="52">
        <f t="shared" si="8"/>
        <v>-0.57524160147259629</v>
      </c>
      <c r="AJ14" s="34">
        <f t="shared" si="9"/>
        <v>-4.0542986425339169</v>
      </c>
      <c r="AK14" s="34">
        <f t="shared" si="10"/>
        <v>-0.69891142998508871</v>
      </c>
      <c r="AL14" s="34">
        <f t="shared" si="11"/>
        <v>-0.26578073089693888</v>
      </c>
      <c r="AM14" s="34">
        <f t="shared" si="12"/>
        <v>-5.5370985603520821E-2</v>
      </c>
      <c r="AN14" s="34">
        <f t="shared" si="13"/>
        <v>-1.2864918357248114</v>
      </c>
      <c r="AO14" s="34">
        <f t="shared" si="14"/>
        <v>-0.1202886928629097</v>
      </c>
      <c r="AP14" s="34">
        <f t="shared" si="15"/>
        <v>-0.79625884732056207</v>
      </c>
      <c r="AQ14" s="34">
        <f t="shared" si="16"/>
        <v>-8.4614353804552803E-2</v>
      </c>
      <c r="AR14" s="34">
        <f t="shared" si="17"/>
        <v>5.8215010141986916</v>
      </c>
      <c r="AS14" s="34">
        <f t="shared" si="18"/>
        <v>-13.063546586517932</v>
      </c>
      <c r="AT14" s="34">
        <f t="shared" si="19"/>
        <v>0.66019417475720577</v>
      </c>
      <c r="AU14" s="34">
        <f t="shared" si="20"/>
        <v>0.9439124487004763</v>
      </c>
      <c r="AV14" s="34">
        <f t="shared" si="21"/>
        <v>-1.0743537921497976</v>
      </c>
      <c r="AW14" s="34">
        <f t="shared" si="22"/>
        <v>-0.15084852294148218</v>
      </c>
      <c r="AX14" s="34">
        <f t="shared" si="23"/>
        <v>-5.907560453015039</v>
      </c>
      <c r="AY14" s="34">
        <f t="shared" si="24"/>
        <v>-0.55631554947547524</v>
      </c>
      <c r="AZ14" s="34">
        <f t="shared" si="25"/>
        <v>-1.2508809020436686</v>
      </c>
      <c r="BA14" s="34">
        <f t="shared" si="26"/>
        <v>-3.1893687707642102</v>
      </c>
      <c r="BB14" s="34">
        <f t="shared" si="27"/>
        <v>1.3459621136590323</v>
      </c>
      <c r="BC14" s="34">
        <f t="shared" si="28"/>
        <v>4.1176470588235459</v>
      </c>
      <c r="BD14" s="34">
        <f t="shared" si="29"/>
        <v>-2.530779753761951</v>
      </c>
      <c r="BE14" s="34">
        <f t="shared" si="30"/>
        <v>-1.2864918357248114</v>
      </c>
    </row>
    <row r="15" spans="1:57" x14ac:dyDescent="0.25">
      <c r="A15">
        <v>2010</v>
      </c>
      <c r="B15" s="34">
        <v>0.72674418604651203</v>
      </c>
      <c r="C15">
        <v>0.74712643678160895</v>
      </c>
      <c r="D15">
        <v>0.89285714285714302</v>
      </c>
      <c r="E15">
        <v>0.77011494252873602</v>
      </c>
      <c r="F15">
        <v>0.97590361445783103</v>
      </c>
      <c r="G15">
        <v>0.88505747126436796</v>
      </c>
      <c r="H15">
        <v>0.98275862068965503</v>
      </c>
      <c r="I15">
        <v>0.97126436781609204</v>
      </c>
      <c r="J15">
        <v>0.64367816091954</v>
      </c>
      <c r="K15">
        <v>0.95977011494252895</v>
      </c>
      <c r="L15">
        <v>0.96839080459770144</v>
      </c>
      <c r="M15">
        <v>0.60919540229885105</v>
      </c>
      <c r="N15">
        <v>0.77976190476190499</v>
      </c>
      <c r="O15">
        <v>0.74698795180722899</v>
      </c>
      <c r="P15">
        <v>0.85632183908046</v>
      </c>
      <c r="Q15">
        <v>0.72619047619047605</v>
      </c>
      <c r="R15">
        <v>0.97093023255813904</v>
      </c>
      <c r="S15">
        <v>0.76219512195121997</v>
      </c>
      <c r="T15">
        <v>0.73563218390804597</v>
      </c>
      <c r="U15">
        <v>0.73837209302325602</v>
      </c>
      <c r="V15">
        <v>0.78160919540229901</v>
      </c>
      <c r="W15">
        <v>0.72988505747126398</v>
      </c>
      <c r="X15">
        <v>0.72674418604651203</v>
      </c>
      <c r="Y15">
        <v>0.97674418604651203</v>
      </c>
      <c r="Z15">
        <v>0.96551724137931005</v>
      </c>
      <c r="AA15" s="52">
        <f t="shared" si="0"/>
        <v>0.8251901173930879</v>
      </c>
      <c r="AB15" s="26">
        <f t="shared" si="1"/>
        <v>0.7887630662020908</v>
      </c>
      <c r="AC15" s="26">
        <f t="shared" si="2"/>
        <v>0.95126584928325963</v>
      </c>
      <c r="AD15" s="26">
        <f t="shared" si="3"/>
        <v>0.72382201610783958</v>
      </c>
      <c r="AF15" s="50">
        <v>2010</v>
      </c>
      <c r="AG15" s="34">
        <f t="shared" si="6"/>
        <v>4.7004335829720088</v>
      </c>
      <c r="AH15" s="34">
        <f t="shared" si="7"/>
        <v>8.0665024630541584</v>
      </c>
      <c r="AI15" s="52">
        <f t="shared" si="8"/>
        <v>-1.7257909875359758</v>
      </c>
      <c r="AJ15" s="34">
        <f t="shared" si="9"/>
        <v>14.841701956039516</v>
      </c>
      <c r="AK15" s="34">
        <f t="shared" si="10"/>
        <v>-0.6772652741142694</v>
      </c>
      <c r="AL15" s="34">
        <f t="shared" si="11"/>
        <v>-3.6519714826131402</v>
      </c>
      <c r="AM15" s="34">
        <f t="shared" si="12"/>
        <v>-1.1494252873563464</v>
      </c>
      <c r="AN15" s="34">
        <f t="shared" si="13"/>
        <v>-0.56102900930490307</v>
      </c>
      <c r="AO15" s="34">
        <f t="shared" si="14"/>
        <v>4.445890262415908</v>
      </c>
      <c r="AP15" s="34">
        <f t="shared" si="15"/>
        <v>-1.1494252873562492</v>
      </c>
      <c r="AQ15" s="34">
        <f t="shared" si="16"/>
        <v>-2.3021412972027764</v>
      </c>
      <c r="AR15" s="34">
        <f t="shared" si="17"/>
        <v>-6.6998032515272863</v>
      </c>
      <c r="AS15" s="34">
        <f t="shared" si="18"/>
        <v>16.535845107273797</v>
      </c>
      <c r="AT15" s="34">
        <f t="shared" si="19"/>
        <v>16.716867469879524</v>
      </c>
      <c r="AU15" s="34">
        <f t="shared" si="20"/>
        <v>-6.18639724723627</v>
      </c>
      <c r="AV15" s="34">
        <f t="shared" si="21"/>
        <v>14.738095238095269</v>
      </c>
      <c r="AW15" s="34">
        <f t="shared" si="22"/>
        <v>-1.1834319526628028</v>
      </c>
      <c r="AX15" s="34">
        <f t="shared" si="23"/>
        <v>16.486424298205314</v>
      </c>
      <c r="AY15" s="34">
        <f t="shared" si="24"/>
        <v>7.8081648830756283</v>
      </c>
      <c r="AZ15" s="34">
        <f t="shared" si="25"/>
        <v>7.627118644067826</v>
      </c>
      <c r="BA15" s="34">
        <f t="shared" si="26"/>
        <v>8.416759362254453</v>
      </c>
      <c r="BB15" s="34">
        <f t="shared" si="27"/>
        <v>15.963046514126116</v>
      </c>
      <c r="BC15" s="34">
        <f t="shared" si="28"/>
        <v>4.7004335829720088</v>
      </c>
      <c r="BD15" s="34">
        <f t="shared" si="29"/>
        <v>1.8181818181818914</v>
      </c>
      <c r="BE15" s="34">
        <f t="shared" si="30"/>
        <v>-1.1494252873563924</v>
      </c>
    </row>
    <row r="16" spans="1:57" x14ac:dyDescent="0.25">
      <c r="A16">
        <v>2011</v>
      </c>
      <c r="B16" s="34">
        <v>0.66842105263157903</v>
      </c>
      <c r="C16">
        <v>0.69791666666666696</v>
      </c>
      <c r="D16">
        <v>0.93406593406593397</v>
      </c>
      <c r="E16">
        <v>0.70618556701030899</v>
      </c>
      <c r="F16">
        <v>0.97938144329896903</v>
      </c>
      <c r="G16">
        <v>0.94329896907216504</v>
      </c>
      <c r="H16">
        <v>0.98969072164948502</v>
      </c>
      <c r="I16">
        <v>0.98969072164948502</v>
      </c>
      <c r="J16">
        <v>0.61340206185567003</v>
      </c>
      <c r="K16">
        <v>0.984375</v>
      </c>
      <c r="L16">
        <v>0.98711340206185594</v>
      </c>
      <c r="M16">
        <v>0.58510638297872297</v>
      </c>
      <c r="N16">
        <v>0.71176470588235297</v>
      </c>
      <c r="O16">
        <v>0.66666666666666696</v>
      </c>
      <c r="P16">
        <v>0.92268041237113396</v>
      </c>
      <c r="Q16">
        <v>0.58750000000000002</v>
      </c>
      <c r="R16">
        <v>0.98969072164948502</v>
      </c>
      <c r="S16">
        <v>0.703125</v>
      </c>
      <c r="T16">
        <v>0.73711340206185605</v>
      </c>
      <c r="U16">
        <v>0.69072164948453596</v>
      </c>
      <c r="V16">
        <v>0.74226804123711299</v>
      </c>
      <c r="W16">
        <v>0.66666666666666696</v>
      </c>
      <c r="X16">
        <v>0.66842105263157903</v>
      </c>
      <c r="Y16">
        <v>0.99484536082474195</v>
      </c>
      <c r="Z16">
        <v>0.984375</v>
      </c>
      <c r="AA16" s="52">
        <f t="shared" si="0"/>
        <v>0.80577946409667889</v>
      </c>
      <c r="AB16" s="26">
        <f t="shared" si="1"/>
        <v>0.75251079193572745</v>
      </c>
      <c r="AC16" s="26">
        <f t="shared" si="2"/>
        <v>0.9765141752577321</v>
      </c>
      <c r="AD16" s="26">
        <f t="shared" si="3"/>
        <v>0.66993651655424946</v>
      </c>
      <c r="AF16" s="50">
        <v>2011</v>
      </c>
      <c r="AG16" s="34">
        <f t="shared" si="6"/>
        <v>-8.0252631578947771</v>
      </c>
      <c r="AH16" s="34">
        <f t="shared" si="7"/>
        <v>-6.5865384615383906</v>
      </c>
      <c r="AI16" s="52">
        <f t="shared" si="8"/>
        <v>4.6153846153845857</v>
      </c>
      <c r="AJ16" s="34">
        <f t="shared" si="9"/>
        <v>-8.3012771195569393</v>
      </c>
      <c r="AK16" s="34">
        <f t="shared" si="10"/>
        <v>0.35637011582031458</v>
      </c>
      <c r="AL16" s="34">
        <f t="shared" si="11"/>
        <v>6.5805328691926572</v>
      </c>
      <c r="AM16" s="34">
        <f t="shared" si="12"/>
        <v>0.7053716766142798</v>
      </c>
      <c r="AN16" s="34">
        <f t="shared" si="13"/>
        <v>1.8971512230830632</v>
      </c>
      <c r="AO16" s="34">
        <f t="shared" si="14"/>
        <v>-4.7036082474226566</v>
      </c>
      <c r="AP16" s="34">
        <f t="shared" si="15"/>
        <v>2.5636227544909946</v>
      </c>
      <c r="AQ16" s="34">
        <f t="shared" si="16"/>
        <v>1.933372082351859</v>
      </c>
      <c r="AR16" s="34">
        <f t="shared" si="17"/>
        <v>-3.9542352468889459</v>
      </c>
      <c r="AS16" s="34">
        <f t="shared" si="18"/>
        <v>-8.7202514593623945</v>
      </c>
      <c r="AT16" s="34">
        <f t="shared" si="19"/>
        <v>-10.75268817204298</v>
      </c>
      <c r="AU16" s="34">
        <f t="shared" si="20"/>
        <v>7.7492562097834004</v>
      </c>
      <c r="AV16" s="34">
        <f t="shared" si="21"/>
        <v>-19.098360655737686</v>
      </c>
      <c r="AW16" s="34">
        <f t="shared" si="22"/>
        <v>1.9322180381506047</v>
      </c>
      <c r="AX16" s="34">
        <f t="shared" si="23"/>
        <v>-7.7500000000000551</v>
      </c>
      <c r="AY16" s="34">
        <f t="shared" si="24"/>
        <v>0.20135309278355804</v>
      </c>
      <c r="AZ16" s="34">
        <f t="shared" si="25"/>
        <v>-6.4534458965825579</v>
      </c>
      <c r="BA16" s="34">
        <f t="shared" si="26"/>
        <v>-5.0333535476046816</v>
      </c>
      <c r="BB16" s="34">
        <f t="shared" si="27"/>
        <v>-8.6614173228345575</v>
      </c>
      <c r="BC16" s="34">
        <f t="shared" si="28"/>
        <v>-8.0252631578947771</v>
      </c>
      <c r="BD16" s="34">
        <f t="shared" si="29"/>
        <v>1.8532155130092531</v>
      </c>
      <c r="BE16" s="34">
        <f t="shared" si="30"/>
        <v>1.9531250000000309</v>
      </c>
    </row>
    <row r="17" spans="1:57" x14ac:dyDescent="0.25">
      <c r="A17">
        <v>2012</v>
      </c>
      <c r="B17" s="34">
        <v>0.70348837209302295</v>
      </c>
      <c r="C17">
        <v>0.76136363636363602</v>
      </c>
      <c r="D17">
        <v>0.89655172413793105</v>
      </c>
      <c r="E17">
        <v>0.77272727272727304</v>
      </c>
      <c r="F17">
        <v>0.98863636363636398</v>
      </c>
      <c r="G17">
        <v>0.90340909090909105</v>
      </c>
      <c r="H17">
        <v>0.98850574712643702</v>
      </c>
      <c r="I17">
        <v>0.97727272727272696</v>
      </c>
      <c r="J17">
        <v>0.65340909090909105</v>
      </c>
      <c r="K17">
        <v>0.96590909090909105</v>
      </c>
      <c r="L17">
        <v>0.9799830198537095</v>
      </c>
      <c r="M17">
        <v>0.63372093023255804</v>
      </c>
      <c r="N17">
        <v>0.77710843373493999</v>
      </c>
      <c r="O17">
        <v>0.752941176470588</v>
      </c>
      <c r="P17">
        <v>0.86144578313252995</v>
      </c>
      <c r="Q17">
        <v>0.75</v>
      </c>
      <c r="R17">
        <v>0.98863636363636398</v>
      </c>
      <c r="S17">
        <v>0.76136363636363602</v>
      </c>
      <c r="T17">
        <v>0.75568181818181801</v>
      </c>
      <c r="U17">
        <v>0.74431818181818199</v>
      </c>
      <c r="V17">
        <v>0.78160919540229901</v>
      </c>
      <c r="W17">
        <v>0.71022727272727304</v>
      </c>
      <c r="X17">
        <v>0.70348837209302295</v>
      </c>
      <c r="Y17">
        <v>0.98863636363636398</v>
      </c>
      <c r="Z17">
        <v>0.97159090909090895</v>
      </c>
      <c r="AA17" s="52">
        <f t="shared" si="0"/>
        <v>0.83088098289835433</v>
      </c>
      <c r="AB17" s="26">
        <f t="shared" si="1"/>
        <v>0.78521747648902818</v>
      </c>
      <c r="AC17" s="26">
        <f t="shared" si="2"/>
        <v>0.96140254592035868</v>
      </c>
      <c r="AD17" s="26">
        <f t="shared" si="3"/>
        <v>0.72882992793628709</v>
      </c>
      <c r="AF17" s="50">
        <v>2012</v>
      </c>
      <c r="AG17" s="34">
        <f t="shared" si="6"/>
        <v>5.2462918879325544</v>
      </c>
      <c r="AH17" s="34">
        <f t="shared" si="7"/>
        <v>9.0909090909089958</v>
      </c>
      <c r="AI17" s="52">
        <f t="shared" si="8"/>
        <v>-4.0162271805273715</v>
      </c>
      <c r="AJ17" s="34">
        <f t="shared" si="9"/>
        <v>9.4226940942270296</v>
      </c>
      <c r="AK17" s="34">
        <f t="shared" si="10"/>
        <v>0.94497607655506277</v>
      </c>
      <c r="AL17" s="34">
        <f t="shared" si="11"/>
        <v>-4.2287630402384444</v>
      </c>
      <c r="AM17" s="34">
        <f t="shared" si="12"/>
        <v>-0.1197318007663082</v>
      </c>
      <c r="AN17" s="34">
        <f t="shared" si="13"/>
        <v>-1.2547348484849281</v>
      </c>
      <c r="AO17" s="34">
        <f t="shared" si="14"/>
        <v>6.5221543162719984</v>
      </c>
      <c r="AP17" s="34">
        <f t="shared" si="15"/>
        <v>-1.8759018759018615</v>
      </c>
      <c r="AQ17" s="34">
        <f t="shared" si="16"/>
        <v>-0.72234681377567</v>
      </c>
      <c r="AR17" s="34">
        <f t="shared" si="17"/>
        <v>8.3086680761099991</v>
      </c>
      <c r="AS17" s="34">
        <f t="shared" si="18"/>
        <v>9.1805237478841271</v>
      </c>
      <c r="AT17" s="34">
        <f t="shared" si="19"/>
        <v>12.94117647058815</v>
      </c>
      <c r="AU17" s="34">
        <f t="shared" si="20"/>
        <v>-6.6366022750218869</v>
      </c>
      <c r="AV17" s="34">
        <f t="shared" si="21"/>
        <v>27.659574468085101</v>
      </c>
      <c r="AW17" s="34">
        <f t="shared" si="22"/>
        <v>-0.10653409090910476</v>
      </c>
      <c r="AX17" s="34">
        <f t="shared" si="23"/>
        <v>8.282828282828234</v>
      </c>
      <c r="AY17" s="34">
        <f t="shared" si="24"/>
        <v>2.5190718372535796</v>
      </c>
      <c r="AZ17" s="34">
        <f t="shared" si="25"/>
        <v>7.7594979647218896</v>
      </c>
      <c r="BA17" s="34">
        <f t="shared" si="26"/>
        <v>5.3001277139208973</v>
      </c>
      <c r="BB17" s="34">
        <f t="shared" si="27"/>
        <v>6.5340909090909092</v>
      </c>
      <c r="BC17" s="34">
        <f t="shared" si="28"/>
        <v>5.2462918879325544</v>
      </c>
      <c r="BD17" s="34">
        <f t="shared" si="29"/>
        <v>-0.62411681582659451</v>
      </c>
      <c r="BE17" s="34">
        <f t="shared" si="30"/>
        <v>-1.2987012987013129</v>
      </c>
    </row>
    <row r="18" spans="1:57" x14ac:dyDescent="0.25">
      <c r="A18">
        <v>2013</v>
      </c>
      <c r="B18" s="34">
        <v>0.6640625</v>
      </c>
      <c r="C18">
        <v>0.65079365079365104</v>
      </c>
      <c r="D18">
        <v>0.90322580645161299</v>
      </c>
      <c r="E18">
        <v>0.66129032258064502</v>
      </c>
      <c r="F18">
        <v>0.9921875</v>
      </c>
      <c r="G18">
        <v>0.921875</v>
      </c>
      <c r="H18">
        <v>1</v>
      </c>
      <c r="I18">
        <v>0.96031746031746001</v>
      </c>
      <c r="J18">
        <v>0.609375</v>
      </c>
      <c r="K18">
        <v>0.9765625</v>
      </c>
      <c r="L18">
        <v>0.98028273809523803</v>
      </c>
      <c r="M18">
        <v>0.65079365079365104</v>
      </c>
      <c r="N18">
        <v>0.68333333333333302</v>
      </c>
      <c r="O18">
        <v>0.63709677419354804</v>
      </c>
      <c r="P18">
        <v>0.875</v>
      </c>
      <c r="Q18">
        <v>0.63114754098360704</v>
      </c>
      <c r="R18">
        <v>0.9765625</v>
      </c>
      <c r="S18">
        <v>0.66666666666666696</v>
      </c>
      <c r="T18">
        <v>0.6875</v>
      </c>
      <c r="U18">
        <v>0.6640625</v>
      </c>
      <c r="V18">
        <v>0.703125</v>
      </c>
      <c r="W18">
        <v>0.6328125</v>
      </c>
      <c r="X18">
        <v>0.6640625</v>
      </c>
      <c r="Y18">
        <v>0.97619047619047605</v>
      </c>
      <c r="Z18">
        <v>0.984375</v>
      </c>
      <c r="AA18" s="52">
        <f t="shared" si="0"/>
        <v>0.7901080368159954</v>
      </c>
      <c r="AB18" s="26">
        <f t="shared" si="1"/>
        <v>0.71599882392473124</v>
      </c>
      <c r="AC18" s="26">
        <f t="shared" si="2"/>
        <v>0.96433531746031742</v>
      </c>
      <c r="AD18" s="26">
        <f t="shared" si="3"/>
        <v>0.65866840455434461</v>
      </c>
      <c r="AF18" s="50">
        <v>2013</v>
      </c>
      <c r="AG18" s="34">
        <f t="shared" si="6"/>
        <v>-5.6043388429751655</v>
      </c>
      <c r="AH18" s="34">
        <f t="shared" si="7"/>
        <v>-14.522624970386094</v>
      </c>
      <c r="AI18" s="52">
        <f t="shared" si="8"/>
        <v>0.74441687344913943</v>
      </c>
      <c r="AJ18" s="34">
        <f t="shared" si="9"/>
        <v>-14.421252371916562</v>
      </c>
      <c r="AK18" s="34">
        <f t="shared" si="10"/>
        <v>0.35919540229881575</v>
      </c>
      <c r="AL18" s="34">
        <f t="shared" si="11"/>
        <v>2.0440251572326882</v>
      </c>
      <c r="AM18" s="34">
        <f t="shared" si="12"/>
        <v>1.1627906976743945</v>
      </c>
      <c r="AN18" s="34">
        <f t="shared" si="13"/>
        <v>-1.7349575489110369</v>
      </c>
      <c r="AO18" s="34">
        <f t="shared" si="14"/>
        <v>-6.7391304347826297</v>
      </c>
      <c r="AP18" s="34">
        <f t="shared" si="15"/>
        <v>1.1029411764705734</v>
      </c>
      <c r="AQ18" s="34">
        <f t="shared" si="16"/>
        <v>3.0584023953115564E-2</v>
      </c>
      <c r="AR18" s="34">
        <f t="shared" si="17"/>
        <v>2.6940439784477017</v>
      </c>
      <c r="AS18" s="34">
        <f t="shared" si="18"/>
        <v>-12.067183462532366</v>
      </c>
      <c r="AT18" s="34">
        <f t="shared" si="19"/>
        <v>-15.385584677419375</v>
      </c>
      <c r="AU18" s="34">
        <f t="shared" si="20"/>
        <v>1.5734265734265933</v>
      </c>
      <c r="AV18" s="34">
        <f t="shared" si="21"/>
        <v>-15.846994535519062</v>
      </c>
      <c r="AW18" s="34">
        <f t="shared" si="22"/>
        <v>-1.2212643678161261</v>
      </c>
      <c r="AX18" s="34">
        <f t="shared" si="23"/>
        <v>-12.437810945273553</v>
      </c>
      <c r="AY18" s="34">
        <f t="shared" si="24"/>
        <v>-9.0225563909774227</v>
      </c>
      <c r="AZ18" s="34">
        <f t="shared" si="25"/>
        <v>-10.782442748091624</v>
      </c>
      <c r="BA18" s="34">
        <f t="shared" si="26"/>
        <v>-10.041360294117666</v>
      </c>
      <c r="BB18" s="34">
        <f t="shared" si="27"/>
        <v>-10.900000000000039</v>
      </c>
      <c r="BC18" s="34">
        <f t="shared" si="28"/>
        <v>-5.6043388429751655</v>
      </c>
      <c r="BD18" s="34">
        <f t="shared" si="29"/>
        <v>-1.2588943623426865</v>
      </c>
      <c r="BE18" s="34">
        <f t="shared" si="30"/>
        <v>1.3157894736842253</v>
      </c>
    </row>
    <row r="19" spans="1:57" x14ac:dyDescent="0.25">
      <c r="A19">
        <v>2014</v>
      </c>
      <c r="B19" s="34">
        <v>0.662337662337662</v>
      </c>
      <c r="C19">
        <v>0.677215189873418</v>
      </c>
      <c r="D19">
        <v>0.89610389610389596</v>
      </c>
      <c r="E19">
        <v>0.69871794871794901</v>
      </c>
      <c r="F19">
        <v>0.981012658227848</v>
      </c>
      <c r="G19">
        <v>0.886075949367089</v>
      </c>
      <c r="H19">
        <v>0.98701298701298701</v>
      </c>
      <c r="I19">
        <v>0.936708860759494</v>
      </c>
      <c r="J19">
        <v>0.63461538461538503</v>
      </c>
      <c r="K19">
        <v>0.949367088607595</v>
      </c>
      <c r="L19">
        <v>0.96170074651087301</v>
      </c>
      <c r="M19">
        <v>0.651898734177215</v>
      </c>
      <c r="N19">
        <v>0.71052631578947401</v>
      </c>
      <c r="O19">
        <v>0.67532467532467499</v>
      </c>
      <c r="P19">
        <v>0.835443037974684</v>
      </c>
      <c r="Q19">
        <v>0.66666666666666696</v>
      </c>
      <c r="R19">
        <v>0.962025316455696</v>
      </c>
      <c r="S19">
        <v>0.70512820512820495</v>
      </c>
      <c r="T19">
        <v>0.689873417721519</v>
      </c>
      <c r="U19">
        <v>0.677215189873418</v>
      </c>
      <c r="V19">
        <v>0.721518987341772</v>
      </c>
      <c r="W19">
        <v>0.645569620253165</v>
      </c>
      <c r="X19">
        <v>0.662337662337662</v>
      </c>
      <c r="Y19">
        <v>0.968354430379747</v>
      </c>
      <c r="Z19">
        <v>0.974683544303797</v>
      </c>
      <c r="AA19" s="52">
        <f t="shared" si="0"/>
        <v>0.7926973670344758</v>
      </c>
      <c r="AB19" s="26">
        <f t="shared" si="1"/>
        <v>0.73637991755080368</v>
      </c>
      <c r="AC19" s="26">
        <f t="shared" si="2"/>
        <v>0.94423846195998107</v>
      </c>
      <c r="AD19" s="26">
        <f t="shared" si="3"/>
        <v>0.67541180782353338</v>
      </c>
      <c r="AF19" s="50">
        <v>2014</v>
      </c>
      <c r="AG19" s="34">
        <f t="shared" si="6"/>
        <v>-0.25974025974031012</v>
      </c>
      <c r="AH19" s="34">
        <f t="shared" si="7"/>
        <v>4.0598950293300442</v>
      </c>
      <c r="AI19" s="52">
        <f t="shared" si="8"/>
        <v>-0.78849721706867115</v>
      </c>
      <c r="AJ19" s="34">
        <f t="shared" si="9"/>
        <v>5.6597873671045074</v>
      </c>
      <c r="AK19" s="34">
        <f t="shared" si="10"/>
        <v>-1.1262832652247685</v>
      </c>
      <c r="AL19" s="34">
        <f t="shared" si="11"/>
        <v>-3.8832868483157692</v>
      </c>
      <c r="AM19" s="34">
        <f t="shared" si="12"/>
        <v>-1.2987012987012991</v>
      </c>
      <c r="AN19" s="34">
        <f t="shared" si="13"/>
        <v>-2.4584161523171231</v>
      </c>
      <c r="AO19" s="34">
        <f t="shared" si="14"/>
        <v>4.142011834319594</v>
      </c>
      <c r="AP19" s="34">
        <f t="shared" si="15"/>
        <v>-2.784810126582272</v>
      </c>
      <c r="AQ19" s="34">
        <f t="shared" si="16"/>
        <v>-1.8955747012817146</v>
      </c>
      <c r="AR19" s="34">
        <f t="shared" si="17"/>
        <v>0.16980549552324337</v>
      </c>
      <c r="AS19" s="34">
        <f t="shared" si="18"/>
        <v>3.9794608472401469</v>
      </c>
      <c r="AT19" s="34">
        <f t="shared" si="19"/>
        <v>6.0003287851389171</v>
      </c>
      <c r="AU19" s="34">
        <f t="shared" si="20"/>
        <v>-4.5207956600361143</v>
      </c>
      <c r="AV19" s="34">
        <f t="shared" si="21"/>
        <v>5.6277056277055948</v>
      </c>
      <c r="AW19" s="34">
        <f t="shared" si="22"/>
        <v>-1.4886075949367295</v>
      </c>
      <c r="AX19" s="34">
        <f t="shared" si="23"/>
        <v>5.7692307692306963</v>
      </c>
      <c r="AY19" s="34">
        <f t="shared" si="24"/>
        <v>0.34522439585730907</v>
      </c>
      <c r="AZ19" s="34">
        <f t="shared" si="25"/>
        <v>1.980640357408828</v>
      </c>
      <c r="BA19" s="34">
        <f t="shared" si="26"/>
        <v>2.6160337552742399</v>
      </c>
      <c r="BB19" s="34">
        <f t="shared" si="27"/>
        <v>2.0159399906236048</v>
      </c>
      <c r="BC19" s="34">
        <f t="shared" si="28"/>
        <v>-0.25974025974031012</v>
      </c>
      <c r="BD19" s="34">
        <f t="shared" si="29"/>
        <v>-0.80271688792834217</v>
      </c>
      <c r="BE19" s="34">
        <f t="shared" si="30"/>
        <v>-0.98452883263014601</v>
      </c>
    </row>
    <row r="20" spans="1:57" x14ac:dyDescent="0.25">
      <c r="A20">
        <v>2015</v>
      </c>
      <c r="B20" s="34">
        <v>0.62676056338028197</v>
      </c>
      <c r="C20">
        <v>0.63380281690140805</v>
      </c>
      <c r="D20">
        <v>0.90140845070422504</v>
      </c>
      <c r="E20">
        <v>0.64583333333333304</v>
      </c>
      <c r="F20">
        <v>0.98611111111111105</v>
      </c>
      <c r="G20">
        <v>0.91666666666666696</v>
      </c>
      <c r="H20">
        <v>0.96527777777777801</v>
      </c>
      <c r="I20">
        <v>0.97857142857142898</v>
      </c>
      <c r="J20">
        <v>0.625</v>
      </c>
      <c r="K20">
        <v>0.98611111111111105</v>
      </c>
      <c r="L20">
        <v>0.98263888888888906</v>
      </c>
      <c r="M20">
        <v>0.64583333333333304</v>
      </c>
      <c r="N20">
        <v>0.628571428571429</v>
      </c>
      <c r="O20">
        <v>0.60294117647058798</v>
      </c>
      <c r="P20">
        <v>0.90277777777777801</v>
      </c>
      <c r="Q20">
        <v>0.60416666666666696</v>
      </c>
      <c r="R20">
        <v>0.99305555555555602</v>
      </c>
      <c r="S20">
        <v>0.65972222222222199</v>
      </c>
      <c r="T20">
        <v>0.65277777777777801</v>
      </c>
      <c r="U20">
        <v>0.63194444444444398</v>
      </c>
      <c r="V20">
        <v>0.67361111111111105</v>
      </c>
      <c r="W20">
        <v>0.58450704225352101</v>
      </c>
      <c r="X20">
        <v>0.62676056338028197</v>
      </c>
      <c r="Y20">
        <v>0.97916666666666696</v>
      </c>
      <c r="Z20">
        <v>0.97222222222222199</v>
      </c>
      <c r="AA20" s="52">
        <f t="shared" si="0"/>
        <v>0.7762496054759932</v>
      </c>
      <c r="AB20" s="26">
        <f t="shared" si="1"/>
        <v>0.69786776212832524</v>
      </c>
      <c r="AC20" s="26">
        <f t="shared" si="2"/>
        <v>0.96625992063492083</v>
      </c>
      <c r="AD20" s="26">
        <f t="shared" si="3"/>
        <v>0.6320154438215746</v>
      </c>
      <c r="AF20" s="50">
        <v>2015</v>
      </c>
      <c r="AG20" s="34">
        <f t="shared" si="6"/>
        <v>-5.3714443523887541</v>
      </c>
      <c r="AH20" s="34">
        <f t="shared" si="7"/>
        <v>-6.4104251678295032</v>
      </c>
      <c r="AI20" s="52">
        <f t="shared" si="8"/>
        <v>0.59195754235556419</v>
      </c>
      <c r="AJ20" s="34">
        <f t="shared" si="9"/>
        <v>-7.5688073394496218</v>
      </c>
      <c r="AK20" s="34">
        <f t="shared" si="10"/>
        <v>0.51971326164874954</v>
      </c>
      <c r="AL20" s="34">
        <f t="shared" si="11"/>
        <v>3.4523809523809401</v>
      </c>
      <c r="AM20" s="34">
        <f t="shared" si="12"/>
        <v>-2.2021198830409117</v>
      </c>
      <c r="AN20" s="34">
        <f t="shared" si="13"/>
        <v>4.4691119691119763</v>
      </c>
      <c r="AO20" s="34">
        <f t="shared" si="14"/>
        <v>-1.5151515151515786</v>
      </c>
      <c r="AP20" s="34">
        <f t="shared" si="15"/>
        <v>3.8703703703703565</v>
      </c>
      <c r="AQ20" s="34">
        <f t="shared" si="16"/>
        <v>2.1771993475081834</v>
      </c>
      <c r="AR20" s="34">
        <f t="shared" si="17"/>
        <v>-0.93042071197412657</v>
      </c>
      <c r="AS20" s="34">
        <f t="shared" si="18"/>
        <v>-11.534391534391514</v>
      </c>
      <c r="AT20" s="34">
        <f t="shared" si="19"/>
        <v>-10.718325791855197</v>
      </c>
      <c r="AU20" s="34">
        <f t="shared" si="20"/>
        <v>8.0597643097642795</v>
      </c>
      <c r="AV20" s="34">
        <f t="shared" si="21"/>
        <v>-9.3749999999999964</v>
      </c>
      <c r="AW20" s="34">
        <f t="shared" si="22"/>
        <v>3.2255116959065031</v>
      </c>
      <c r="AX20" s="34">
        <f t="shared" si="23"/>
        <v>-6.4393939393939492</v>
      </c>
      <c r="AY20" s="34">
        <f t="shared" si="24"/>
        <v>-5.3771661569826383</v>
      </c>
      <c r="AZ20" s="34">
        <f t="shared" si="25"/>
        <v>-6.6848390446522368</v>
      </c>
      <c r="BA20" s="34">
        <f t="shared" si="26"/>
        <v>-6.6398635477582735</v>
      </c>
      <c r="BB20" s="34">
        <f t="shared" si="27"/>
        <v>-9.4587130626899434</v>
      </c>
      <c r="BC20" s="34">
        <f t="shared" si="28"/>
        <v>-5.3714443523887541</v>
      </c>
      <c r="BD20" s="34">
        <f t="shared" si="29"/>
        <v>1.1165577342048065</v>
      </c>
      <c r="BE20" s="34">
        <f t="shared" si="30"/>
        <v>-0.25252525252522867</v>
      </c>
    </row>
    <row r="21" spans="1:57" x14ac:dyDescent="0.25">
      <c r="A21">
        <v>2016</v>
      </c>
      <c r="B21" s="34">
        <v>0.61206896551724099</v>
      </c>
      <c r="C21">
        <v>0.7</v>
      </c>
      <c r="D21">
        <v>0.90948275862068995</v>
      </c>
      <c r="E21">
        <v>0.67543859649122795</v>
      </c>
      <c r="F21">
        <v>0.95689655172413801</v>
      </c>
      <c r="G21">
        <v>0.93043478260869605</v>
      </c>
      <c r="H21">
        <v>0.97391304347826102</v>
      </c>
      <c r="I21">
        <v>0.97008547008546997</v>
      </c>
      <c r="J21">
        <v>0.58620689655172398</v>
      </c>
      <c r="K21">
        <v>0.97844827586206895</v>
      </c>
      <c r="L21">
        <v>0.98067712938402596</v>
      </c>
      <c r="M21">
        <v>0.60434782608695603</v>
      </c>
      <c r="N21">
        <v>0.72727272727272696</v>
      </c>
      <c r="O21">
        <v>0.65500000000000003</v>
      </c>
      <c r="P21">
        <v>0.91025641025641002</v>
      </c>
      <c r="Q21">
        <v>0.66371681415929196</v>
      </c>
      <c r="R21">
        <v>0.99137931034482796</v>
      </c>
      <c r="S21">
        <v>0.71875</v>
      </c>
      <c r="T21">
        <v>0.71929824561403499</v>
      </c>
      <c r="U21">
        <v>0.66666666666666696</v>
      </c>
      <c r="V21">
        <v>0.75641025641025605</v>
      </c>
      <c r="W21">
        <v>0.58119658119658102</v>
      </c>
      <c r="X21">
        <v>0.61206896551724099</v>
      </c>
      <c r="Y21">
        <v>0.98275862068965503</v>
      </c>
      <c r="Z21">
        <v>0.98275862068965503</v>
      </c>
      <c r="AA21" s="52">
        <f t="shared" si="0"/>
        <v>0.7938213406091138</v>
      </c>
      <c r="AB21" s="26">
        <f t="shared" si="1"/>
        <v>0.72121698407712476</v>
      </c>
      <c r="AC21" s="26">
        <f t="shared" si="2"/>
        <v>0.96576082151232079</v>
      </c>
      <c r="AD21" s="26">
        <f t="shared" si="3"/>
        <v>0.66391430579964905</v>
      </c>
      <c r="AF21" s="50">
        <v>2016</v>
      </c>
      <c r="AG21" s="34">
        <f t="shared" si="6"/>
        <v>-2.3440526927548508</v>
      </c>
      <c r="AH21" s="34">
        <f t="shared" si="7"/>
        <v>10.444444444444507</v>
      </c>
      <c r="AI21" s="52">
        <f t="shared" si="8"/>
        <v>0.89574353448282595</v>
      </c>
      <c r="AJ21" s="34">
        <f t="shared" si="9"/>
        <v>4.584040747028892</v>
      </c>
      <c r="AK21" s="34">
        <f t="shared" si="10"/>
        <v>-2.9626032054395197</v>
      </c>
      <c r="AL21" s="34">
        <f t="shared" si="11"/>
        <v>1.5019762845849913</v>
      </c>
      <c r="AM21" s="34">
        <f t="shared" si="12"/>
        <v>0.89458867688457044</v>
      </c>
      <c r="AN21" s="34">
        <f t="shared" si="13"/>
        <v>-0.86717823944106653</v>
      </c>
      <c r="AO21" s="34">
        <f t="shared" si="14"/>
        <v>-6.2068965517241637</v>
      </c>
      <c r="AP21" s="34">
        <f t="shared" si="15"/>
        <v>-0.77707625060708618</v>
      </c>
      <c r="AQ21" s="34">
        <f t="shared" si="16"/>
        <v>-0.1996419566786479</v>
      </c>
      <c r="AR21" s="34">
        <f t="shared" si="17"/>
        <v>-6.4235624123422488</v>
      </c>
      <c r="AS21" s="34">
        <f t="shared" si="18"/>
        <v>15.702479338842846</v>
      </c>
      <c r="AT21" s="34">
        <f t="shared" si="19"/>
        <v>8.6341463414634649</v>
      </c>
      <c r="AU21" s="34">
        <f t="shared" si="20"/>
        <v>0.82840236686385293</v>
      </c>
      <c r="AV21" s="34">
        <f t="shared" si="21"/>
        <v>9.8565761367103395</v>
      </c>
      <c r="AW21" s="34">
        <f t="shared" si="22"/>
        <v>-0.16879672052086817</v>
      </c>
      <c r="AX21" s="34">
        <f t="shared" si="23"/>
        <v>8.9473684210526709</v>
      </c>
      <c r="AY21" s="34">
        <f t="shared" si="24"/>
        <v>10.190369540873407</v>
      </c>
      <c r="AZ21" s="34">
        <f t="shared" si="25"/>
        <v>5.4945054945056189</v>
      </c>
      <c r="BA21" s="34">
        <f t="shared" si="26"/>
        <v>12.291831879460704</v>
      </c>
      <c r="BB21" s="34">
        <f t="shared" si="27"/>
        <v>-0.56636803624756549</v>
      </c>
      <c r="BC21" s="34">
        <f t="shared" si="28"/>
        <v>-2.3440526927548508</v>
      </c>
      <c r="BD21" s="34">
        <f t="shared" si="29"/>
        <v>0.366837857666866</v>
      </c>
      <c r="BE21" s="34">
        <f t="shared" si="30"/>
        <v>1.0837438423645414</v>
      </c>
    </row>
    <row r="22" spans="1:57" x14ac:dyDescent="0.25">
      <c r="A22">
        <v>2017</v>
      </c>
      <c r="B22" s="34">
        <v>0.66666666666666696</v>
      </c>
      <c r="C22">
        <v>0.69672131147541005</v>
      </c>
      <c r="D22">
        <v>0.90082644628099195</v>
      </c>
      <c r="E22">
        <v>0.669421487603306</v>
      </c>
      <c r="F22">
        <v>0.98770491803278704</v>
      </c>
      <c r="G22">
        <v>0.93032786885245899</v>
      </c>
      <c r="H22">
        <v>0.98770491803278704</v>
      </c>
      <c r="I22">
        <v>0.98360655737704905</v>
      </c>
      <c r="J22">
        <v>0.62809917355371903</v>
      </c>
      <c r="K22">
        <v>0.97131147540983598</v>
      </c>
      <c r="L22">
        <v>0.98770491803278704</v>
      </c>
      <c r="M22">
        <v>0.61538461538461497</v>
      </c>
      <c r="N22">
        <v>0.65517241379310298</v>
      </c>
      <c r="O22">
        <v>0.64705882352941202</v>
      </c>
      <c r="P22">
        <v>0.93032786885245899</v>
      </c>
      <c r="Q22">
        <v>0.57920792079207895</v>
      </c>
      <c r="R22">
        <v>0.99180327868852503</v>
      </c>
      <c r="S22">
        <v>0.69827586206896597</v>
      </c>
      <c r="T22">
        <v>0.65966386554621803</v>
      </c>
      <c r="U22">
        <v>0.65289256198347101</v>
      </c>
      <c r="V22">
        <v>0.68442622950819698</v>
      </c>
      <c r="W22">
        <v>0.6</v>
      </c>
      <c r="X22">
        <v>0.66666666666666696</v>
      </c>
      <c r="Y22">
        <v>0.98360655737704905</v>
      </c>
      <c r="Z22">
        <v>0.97950819672131195</v>
      </c>
      <c r="AA22" s="52">
        <f t="shared" si="0"/>
        <v>0.79016362408919494</v>
      </c>
      <c r="AB22" s="26">
        <f t="shared" si="1"/>
        <v>0.71713094898831609</v>
      </c>
      <c r="AC22" s="26">
        <f t="shared" si="2"/>
        <v>0.97336065573770492</v>
      </c>
      <c r="AD22" s="26">
        <f t="shared" si="3"/>
        <v>0.6501782044454143</v>
      </c>
      <c r="AF22" s="50">
        <v>2017</v>
      </c>
      <c r="AG22" s="34">
        <f t="shared" si="6"/>
        <v>8.9201877934273472</v>
      </c>
      <c r="AH22" s="34">
        <f t="shared" si="7"/>
        <v>-0.46838407494141443</v>
      </c>
      <c r="AI22" s="52">
        <f t="shared" si="8"/>
        <v>-0.95178410559712479</v>
      </c>
      <c r="AJ22" s="34">
        <f t="shared" si="9"/>
        <v>-0.89084469249753584</v>
      </c>
      <c r="AK22" s="34">
        <f t="shared" si="10"/>
        <v>3.2196130556786371</v>
      </c>
      <c r="AL22" s="34">
        <f t="shared" si="11"/>
        <v>-1.1490730810525053E-2</v>
      </c>
      <c r="AM22" s="34">
        <f t="shared" si="12"/>
        <v>1.4161299765807962</v>
      </c>
      <c r="AN22" s="34">
        <f t="shared" si="13"/>
        <v>1.3938037119953768</v>
      </c>
      <c r="AO22" s="34">
        <f t="shared" si="14"/>
        <v>7.1463296062226869</v>
      </c>
      <c r="AP22" s="34">
        <f t="shared" si="15"/>
        <v>-0.72939987000795126</v>
      </c>
      <c r="AQ22" s="34">
        <f t="shared" si="16"/>
        <v>0.71662613904081873</v>
      </c>
      <c r="AR22" s="34">
        <f t="shared" si="17"/>
        <v>1.8262313226342153</v>
      </c>
      <c r="AS22" s="34">
        <f t="shared" si="18"/>
        <v>-9.9137931034483007</v>
      </c>
      <c r="AT22" s="34">
        <f t="shared" si="19"/>
        <v>-1.2123933542882452</v>
      </c>
      <c r="AU22" s="34">
        <f t="shared" si="20"/>
        <v>2.2050334795659441</v>
      </c>
      <c r="AV22" s="34">
        <f t="shared" si="21"/>
        <v>-12.73267326732676</v>
      </c>
      <c r="AW22" s="34">
        <f t="shared" si="22"/>
        <v>4.2765502494660712E-2</v>
      </c>
      <c r="AX22" s="34">
        <f t="shared" si="23"/>
        <v>-2.8485757121438651</v>
      </c>
      <c r="AY22" s="34">
        <f t="shared" si="24"/>
        <v>-8.2906333265013821</v>
      </c>
      <c r="AZ22" s="34">
        <f t="shared" si="25"/>
        <v>-2.0661157024793919</v>
      </c>
      <c r="BA22" s="34">
        <f t="shared" si="26"/>
        <v>-9.5165323701027287</v>
      </c>
      <c r="BB22" s="34">
        <f t="shared" si="27"/>
        <v>3.2352941176470864</v>
      </c>
      <c r="BC22" s="34">
        <f t="shared" si="28"/>
        <v>8.9201877934273472</v>
      </c>
      <c r="BD22" s="34">
        <f t="shared" si="29"/>
        <v>8.6281276962900708E-2</v>
      </c>
      <c r="BE22" s="34">
        <f t="shared" si="30"/>
        <v>-0.33074489502438309</v>
      </c>
    </row>
    <row r="23" spans="1:57" x14ac:dyDescent="0.25">
      <c r="A23">
        <v>2018</v>
      </c>
      <c r="B23" s="34">
        <v>0.66666666666666696</v>
      </c>
      <c r="C23">
        <v>0.71052631578947401</v>
      </c>
      <c r="D23">
        <v>0.89893617021276595</v>
      </c>
      <c r="E23">
        <v>0.70652173913043503</v>
      </c>
      <c r="F23">
        <v>0.96315789473684199</v>
      </c>
      <c r="G23">
        <v>0.91578947368421004</v>
      </c>
      <c r="H23">
        <v>0.98947368421052595</v>
      </c>
      <c r="I23">
        <v>0.97368421052631604</v>
      </c>
      <c r="J23">
        <v>0.68421052631578905</v>
      </c>
      <c r="K23">
        <v>0.96808510638297895</v>
      </c>
      <c r="L23">
        <v>0.97368421052631593</v>
      </c>
      <c r="M23">
        <v>0.69354838709677402</v>
      </c>
      <c r="N23">
        <v>0.67204301075268802</v>
      </c>
      <c r="O23">
        <v>0.680851063829787</v>
      </c>
      <c r="P23">
        <v>0.90526315789473699</v>
      </c>
      <c r="Q23">
        <v>0.58904109589041098</v>
      </c>
      <c r="R23">
        <v>0.97894736842105301</v>
      </c>
      <c r="S23">
        <v>0.71978021978022</v>
      </c>
      <c r="T23">
        <v>0.70212765957446799</v>
      </c>
      <c r="U23">
        <v>0.68421052631578905</v>
      </c>
      <c r="V23">
        <v>0.72631578947368403</v>
      </c>
      <c r="W23">
        <v>0.63297872340425498</v>
      </c>
      <c r="X23">
        <v>0.66666666666666696</v>
      </c>
      <c r="Y23">
        <v>0.94680851063829796</v>
      </c>
      <c r="Z23">
        <v>0.96842105263157896</v>
      </c>
      <c r="AA23" s="52">
        <f t="shared" si="0"/>
        <v>0.80070956922210923</v>
      </c>
      <c r="AB23" s="26">
        <f t="shared" si="1"/>
        <v>0.73955421313191905</v>
      </c>
      <c r="AC23" s="26">
        <f t="shared" si="2"/>
        <v>0.95833146696528559</v>
      </c>
      <c r="AD23" s="26">
        <f t="shared" si="3"/>
        <v>0.67965524621565443</v>
      </c>
      <c r="AF23" s="50">
        <v>2018</v>
      </c>
      <c r="AG23" s="34">
        <f t="shared" si="6"/>
        <v>0</v>
      </c>
      <c r="AH23" s="34">
        <f t="shared" si="7"/>
        <v>1.9814241486068251</v>
      </c>
      <c r="AI23" s="52">
        <f t="shared" si="8"/>
        <v>-0.20983798555536376</v>
      </c>
      <c r="AJ23" s="34">
        <f t="shared" si="9"/>
        <v>5.5421363392377927</v>
      </c>
      <c r="AK23" s="34">
        <f t="shared" si="10"/>
        <v>-2.4852587901288756</v>
      </c>
      <c r="AL23" s="34">
        <f t="shared" si="11"/>
        <v>-1.5627173661025304</v>
      </c>
      <c r="AM23" s="34">
        <f t="shared" si="12"/>
        <v>0.17907840139763254</v>
      </c>
      <c r="AN23" s="34">
        <f t="shared" si="13"/>
        <v>-1.008771929824523</v>
      </c>
      <c r="AO23" s="34">
        <f t="shared" si="14"/>
        <v>8.933518005540094</v>
      </c>
      <c r="AP23" s="34">
        <f t="shared" si="15"/>
        <v>-0.3321662626806387</v>
      </c>
      <c r="AQ23" s="34">
        <f t="shared" si="16"/>
        <v>-1.4195239135182365</v>
      </c>
      <c r="AR23" s="34">
        <f t="shared" si="17"/>
        <v>12.701612903225854</v>
      </c>
      <c r="AS23" s="34">
        <f t="shared" si="18"/>
        <v>2.5749858517261393</v>
      </c>
      <c r="AT23" s="34">
        <f t="shared" si="19"/>
        <v>5.2224371373306759</v>
      </c>
      <c r="AU23" s="34">
        <f t="shared" si="20"/>
        <v>-2.6941803848828938</v>
      </c>
      <c r="AV23" s="34">
        <f t="shared" si="21"/>
        <v>1.6976934785154465</v>
      </c>
      <c r="AW23" s="34">
        <f t="shared" si="22"/>
        <v>-1.2962157459765167</v>
      </c>
      <c r="AX23" s="34">
        <f t="shared" si="23"/>
        <v>3.0796364129697111</v>
      </c>
      <c r="AY23" s="34">
        <f t="shared" si="24"/>
        <v>6.4371866106519082</v>
      </c>
      <c r="AZ23" s="34">
        <f t="shared" si="25"/>
        <v>4.7968021319120036</v>
      </c>
      <c r="BA23" s="34">
        <f t="shared" si="26"/>
        <v>6.1203907973525959</v>
      </c>
      <c r="BB23" s="34">
        <f t="shared" si="27"/>
        <v>5.4964539007091684</v>
      </c>
      <c r="BC23" s="34">
        <f t="shared" si="28"/>
        <v>0</v>
      </c>
      <c r="BD23" s="34">
        <f t="shared" si="29"/>
        <v>-3.741134751773028</v>
      </c>
      <c r="BE23" s="34">
        <f t="shared" si="30"/>
        <v>-1.1319092710857106</v>
      </c>
    </row>
    <row r="24" spans="1:57" x14ac:dyDescent="0.25">
      <c r="A24">
        <v>2019</v>
      </c>
      <c r="B24" s="34">
        <v>0.61797752808988804</v>
      </c>
      <c r="C24">
        <v>0.659340659340659</v>
      </c>
      <c r="D24">
        <v>0.88888888888888895</v>
      </c>
      <c r="E24">
        <v>0.65730337078651702</v>
      </c>
      <c r="F24">
        <v>0.98901098901098905</v>
      </c>
      <c r="G24">
        <v>0.94505494505494503</v>
      </c>
      <c r="H24">
        <v>0.99450549450549497</v>
      </c>
      <c r="I24">
        <v>0.98351648351648302</v>
      </c>
      <c r="J24">
        <v>0.64285714285714302</v>
      </c>
      <c r="K24">
        <v>0.97802197802197799</v>
      </c>
      <c r="L24">
        <v>0.98901098901098905</v>
      </c>
      <c r="M24">
        <v>0.67777777777777803</v>
      </c>
      <c r="N24">
        <v>0.61235955056179803</v>
      </c>
      <c r="O24">
        <v>0.62359550561797705</v>
      </c>
      <c r="P24">
        <v>0.90659340659340704</v>
      </c>
      <c r="Q24">
        <v>0.54861111111111105</v>
      </c>
      <c r="R24">
        <v>0.98901098901098905</v>
      </c>
      <c r="S24">
        <v>0.64444444444444404</v>
      </c>
      <c r="T24">
        <v>0.65384615384615397</v>
      </c>
      <c r="U24">
        <v>0.64285714285714302</v>
      </c>
      <c r="V24">
        <v>0.66483516483516503</v>
      </c>
      <c r="W24">
        <v>0.60989010989011005</v>
      </c>
      <c r="X24">
        <v>0.61797752808988804</v>
      </c>
      <c r="Y24">
        <v>0.97252747252747296</v>
      </c>
      <c r="Z24">
        <v>0.96703296703296704</v>
      </c>
      <c r="AA24" s="52">
        <f t="shared" si="0"/>
        <v>0.7790739117312151</v>
      </c>
      <c r="AB24" s="26">
        <f t="shared" si="1"/>
        <v>0.70013170350248999</v>
      </c>
      <c r="AC24" s="26">
        <f t="shared" si="2"/>
        <v>0.97142857142857153</v>
      </c>
      <c r="AD24" s="26">
        <f t="shared" si="3"/>
        <v>0.63291229681679129</v>
      </c>
      <c r="AF24" s="50">
        <v>2019</v>
      </c>
      <c r="AG24" s="34">
        <f t="shared" si="6"/>
        <v>-7.3033707865168358</v>
      </c>
      <c r="AH24" s="34">
        <f t="shared" si="7"/>
        <v>-7.2039072039072947</v>
      </c>
      <c r="AI24" s="52">
        <f t="shared" si="8"/>
        <v>-1.1176857330703407</v>
      </c>
      <c r="AJ24" s="34">
        <f t="shared" si="9"/>
        <v>-6.9662921348314715</v>
      </c>
      <c r="AK24" s="34">
        <f t="shared" si="10"/>
        <v>2.684201044856799</v>
      </c>
      <c r="AL24" s="34">
        <f t="shared" si="11"/>
        <v>3.1956549197929021</v>
      </c>
      <c r="AM24" s="34">
        <f t="shared" si="12"/>
        <v>0.50853401917240104</v>
      </c>
      <c r="AN24" s="34">
        <f t="shared" si="13"/>
        <v>1.0098010098009327</v>
      </c>
      <c r="AO24" s="34">
        <f t="shared" si="14"/>
        <v>-6.0439560439559621</v>
      </c>
      <c r="AP24" s="34">
        <f t="shared" si="15"/>
        <v>1.0264460813911087</v>
      </c>
      <c r="AQ24" s="34">
        <f t="shared" si="16"/>
        <v>1.5741015741015634</v>
      </c>
      <c r="AR24" s="34">
        <f t="shared" si="17"/>
        <v>-2.2739018087854683</v>
      </c>
      <c r="AS24" s="34">
        <f t="shared" si="18"/>
        <v>-8.8808988764044337</v>
      </c>
      <c r="AT24" s="34">
        <f t="shared" si="19"/>
        <v>-8.4094101123595895</v>
      </c>
      <c r="AU24" s="34">
        <f t="shared" si="20"/>
        <v>0.1469460771786677</v>
      </c>
      <c r="AV24" s="34">
        <f t="shared" si="21"/>
        <v>-6.8636950904392906</v>
      </c>
      <c r="AW24" s="34">
        <f t="shared" si="22"/>
        <v>1.0280042538106704</v>
      </c>
      <c r="AX24" s="34">
        <f t="shared" si="23"/>
        <v>-10.466497031382611</v>
      </c>
      <c r="AY24" s="34">
        <f t="shared" si="24"/>
        <v>-6.8764568764568459</v>
      </c>
      <c r="AZ24" s="34">
        <f t="shared" si="25"/>
        <v>-6.0439560439559621</v>
      </c>
      <c r="BA24" s="34">
        <f t="shared" si="26"/>
        <v>-8.4647236821149363</v>
      </c>
      <c r="BB24" s="34">
        <f t="shared" si="27"/>
        <v>-3.6476128913102932</v>
      </c>
      <c r="BC24" s="34">
        <f t="shared" si="28"/>
        <v>-7.3033707865168358</v>
      </c>
      <c r="BD24" s="34">
        <f t="shared" si="29"/>
        <v>2.7163847388566849</v>
      </c>
      <c r="BE24" s="34">
        <f t="shared" si="30"/>
        <v>-0.14333492594362229</v>
      </c>
    </row>
    <row r="25" spans="1:57" x14ac:dyDescent="0.25">
      <c r="A25">
        <v>2020</v>
      </c>
      <c r="B25" s="34">
        <v>0.659574468085106</v>
      </c>
      <c r="C25">
        <v>0.71052631578947401</v>
      </c>
      <c r="D25">
        <v>0.91578947368421004</v>
      </c>
      <c r="E25">
        <v>0.71505376344086002</v>
      </c>
      <c r="F25">
        <v>0.97395833333333304</v>
      </c>
      <c r="G25">
        <v>0.921875</v>
      </c>
      <c r="H25">
        <v>0.984375</v>
      </c>
      <c r="I25">
        <v>0.953125</v>
      </c>
      <c r="J25">
        <v>0.72395833333333304</v>
      </c>
      <c r="K25">
        <v>0.953125</v>
      </c>
      <c r="L25">
        <v>0.96875</v>
      </c>
      <c r="M25">
        <v>0.73404255319148903</v>
      </c>
      <c r="N25">
        <v>0.68817204301075297</v>
      </c>
      <c r="O25">
        <v>0.69473684210526299</v>
      </c>
      <c r="P25">
        <v>0.90625</v>
      </c>
      <c r="Q25">
        <v>0.63157894736842102</v>
      </c>
      <c r="R25">
        <v>0.95833333333333304</v>
      </c>
      <c r="S25">
        <v>0.72872340425531901</v>
      </c>
      <c r="T25">
        <v>0.72395833333333304</v>
      </c>
      <c r="U25">
        <v>0.703125</v>
      </c>
      <c r="V25">
        <v>0.73958333333333304</v>
      </c>
      <c r="W25">
        <v>0.67708333333333304</v>
      </c>
      <c r="X25">
        <v>0.659574468085106</v>
      </c>
      <c r="Y25">
        <v>0.94791666666666696</v>
      </c>
      <c r="Z25">
        <v>0.95833333333333304</v>
      </c>
      <c r="AA25" s="52">
        <f t="shared" si="0"/>
        <v>0.80926089116063993</v>
      </c>
      <c r="AB25" s="26">
        <f t="shared" si="1"/>
        <v>0.75916249367843047</v>
      </c>
      <c r="AC25" s="26">
        <f t="shared" si="2"/>
        <v>0.95260416666666647</v>
      </c>
      <c r="AD25" s="26">
        <f t="shared" si="3"/>
        <v>0.69716642160323739</v>
      </c>
      <c r="AF25" s="50">
        <v>2020</v>
      </c>
      <c r="AG25" s="34">
        <f t="shared" ref="AG25:AP28" si="31">((B25-B24)/B24)*100</f>
        <v>6.7311411992261743</v>
      </c>
      <c r="AH25" s="34">
        <f t="shared" si="31"/>
        <v>7.7631578947369464</v>
      </c>
      <c r="AI25" s="52">
        <f t="shared" si="31"/>
        <v>3.0263157894736223</v>
      </c>
      <c r="AJ25" s="34">
        <f t="shared" si="31"/>
        <v>8.785957173053891</v>
      </c>
      <c r="AK25" s="34">
        <f t="shared" si="31"/>
        <v>-1.5219907407407747</v>
      </c>
      <c r="AL25" s="34">
        <f t="shared" si="31"/>
        <v>-2.4527616279069737</v>
      </c>
      <c r="AM25" s="34">
        <f t="shared" si="31"/>
        <v>-1.018646408839825</v>
      </c>
      <c r="AN25" s="34">
        <f t="shared" si="31"/>
        <v>-3.0900837988826328</v>
      </c>
      <c r="AO25" s="34">
        <f t="shared" si="31"/>
        <v>12.615740740740666</v>
      </c>
      <c r="AP25" s="34">
        <f t="shared" si="31"/>
        <v>-2.5456460674157273</v>
      </c>
      <c r="AQ25" s="34">
        <f t="shared" ref="AQ25:AZ28" si="32">((L25-L24)/L24)*100</f>
        <v>-2.0486111111111152</v>
      </c>
      <c r="AR25" s="34">
        <f t="shared" si="32"/>
        <v>8.3013603069409641</v>
      </c>
      <c r="AS25" s="34">
        <f t="shared" si="32"/>
        <v>12.380388675150433</v>
      </c>
      <c r="AT25" s="34">
        <f t="shared" si="32"/>
        <v>11.408250355618835</v>
      </c>
      <c r="AU25" s="34">
        <f t="shared" si="32"/>
        <v>-3.7878787878836709E-2</v>
      </c>
      <c r="AV25" s="34">
        <f t="shared" si="32"/>
        <v>15.123251165889414</v>
      </c>
      <c r="AW25" s="34">
        <f t="shared" si="32"/>
        <v>-3.1018518518518854</v>
      </c>
      <c r="AX25" s="34">
        <f t="shared" si="32"/>
        <v>13.077769625825434</v>
      </c>
      <c r="AY25" s="34">
        <f t="shared" si="32"/>
        <v>10.723039215686208</v>
      </c>
      <c r="AZ25" s="34">
        <f t="shared" si="32"/>
        <v>9.3749999999999734</v>
      </c>
      <c r="BA25" s="34">
        <f t="shared" ref="BA25:BE28" si="33">((V25-V24)/V24)*100</f>
        <v>11.243112947658325</v>
      </c>
      <c r="BB25" s="34">
        <f t="shared" si="33"/>
        <v>11.017267267267188</v>
      </c>
      <c r="BC25" s="34">
        <f t="shared" si="33"/>
        <v>6.7311411992261743</v>
      </c>
      <c r="BD25" s="34">
        <f t="shared" si="33"/>
        <v>-2.5306026365348528</v>
      </c>
      <c r="BE25" s="34">
        <f t="shared" si="33"/>
        <v>-0.89962121212124346</v>
      </c>
    </row>
    <row r="26" spans="1:57" x14ac:dyDescent="0.25">
      <c r="A26">
        <v>2021</v>
      </c>
      <c r="B26" s="34">
        <v>0.64285714285714302</v>
      </c>
      <c r="C26">
        <v>0.65584415584415601</v>
      </c>
      <c r="D26">
        <v>0.93421052631578905</v>
      </c>
      <c r="E26">
        <v>0.66891891891891897</v>
      </c>
      <c r="F26">
        <v>0.97222222222222199</v>
      </c>
      <c r="G26">
        <v>0.92</v>
      </c>
      <c r="H26">
        <v>0.98051948051948101</v>
      </c>
      <c r="I26">
        <v>0.96103896103896103</v>
      </c>
      <c r="J26">
        <v>0.63815789473684204</v>
      </c>
      <c r="K26">
        <v>0.94155844155844204</v>
      </c>
      <c r="L26">
        <v>0.95779220779220808</v>
      </c>
      <c r="M26">
        <v>0.66666666666666696</v>
      </c>
      <c r="N26">
        <v>0.62162162162162204</v>
      </c>
      <c r="O26">
        <v>0.63815789473684204</v>
      </c>
      <c r="P26">
        <v>0.85714285714285698</v>
      </c>
      <c r="Q26">
        <v>0.60769230769230798</v>
      </c>
      <c r="R26">
        <v>0.94805194805194803</v>
      </c>
      <c r="S26">
        <v>0.65131578947368396</v>
      </c>
      <c r="T26">
        <v>0.64935064935064901</v>
      </c>
      <c r="U26">
        <v>0.63636363636363602</v>
      </c>
      <c r="V26">
        <v>0.68181818181818199</v>
      </c>
      <c r="W26">
        <v>0.61038961038961004</v>
      </c>
      <c r="X26">
        <v>0.64285714285714302</v>
      </c>
      <c r="Y26">
        <v>0.94155844155844204</v>
      </c>
      <c r="Z26">
        <v>0.94805194805194803</v>
      </c>
      <c r="AA26" s="52">
        <f t="shared" si="0"/>
        <v>0.77496634590318803</v>
      </c>
      <c r="AB26" s="26">
        <f t="shared" si="1"/>
        <v>0.71620871127450048</v>
      </c>
      <c r="AC26" s="26">
        <f t="shared" si="2"/>
        <v>0.94279365079365074</v>
      </c>
      <c r="AD26" s="26">
        <f t="shared" si="3"/>
        <v>0.64376248132228997</v>
      </c>
      <c r="AF26" s="50">
        <v>2021</v>
      </c>
      <c r="AG26" s="34">
        <f t="shared" si="31"/>
        <v>-2.5345622119814863</v>
      </c>
      <c r="AH26" s="34">
        <f t="shared" si="31"/>
        <v>-7.6960076960077144</v>
      </c>
      <c r="AI26" s="52">
        <f t="shared" si="31"/>
        <v>2.0114942528735704</v>
      </c>
      <c r="AJ26" s="34">
        <f t="shared" si="31"/>
        <v>-6.4519406624669458</v>
      </c>
      <c r="AK26" s="34">
        <f t="shared" si="31"/>
        <v>-0.17825311942958375</v>
      </c>
      <c r="AL26" s="34">
        <f t="shared" si="31"/>
        <v>-0.20338983050847023</v>
      </c>
      <c r="AM26" s="34">
        <f t="shared" si="31"/>
        <v>-0.39167182024319874</v>
      </c>
      <c r="AN26" s="34">
        <f t="shared" si="31"/>
        <v>0.8303172237598454</v>
      </c>
      <c r="AO26" s="34">
        <f t="shared" si="31"/>
        <v>-11.851571374479338</v>
      </c>
      <c r="AP26" s="34">
        <f t="shared" si="31"/>
        <v>-1.2135405578028025</v>
      </c>
      <c r="AQ26" s="34">
        <f t="shared" si="32"/>
        <v>-1.1311269375785205</v>
      </c>
      <c r="AR26" s="34">
        <f t="shared" si="32"/>
        <v>-9.1787439613525752</v>
      </c>
      <c r="AS26" s="34">
        <f t="shared" si="32"/>
        <v>-9.6706081081080839</v>
      </c>
      <c r="AT26" s="34">
        <f t="shared" si="32"/>
        <v>-8.1439393939393803</v>
      </c>
      <c r="AU26" s="34">
        <f t="shared" si="32"/>
        <v>-5.4187192118226779</v>
      </c>
      <c r="AV26" s="34">
        <f t="shared" si="32"/>
        <v>-3.7820512820512318</v>
      </c>
      <c r="AW26" s="34">
        <f t="shared" si="32"/>
        <v>-1.0728402032749571</v>
      </c>
      <c r="AX26" s="34">
        <f t="shared" si="32"/>
        <v>-10.622358816749921</v>
      </c>
      <c r="AY26" s="34">
        <f t="shared" si="32"/>
        <v>-10.305521816313194</v>
      </c>
      <c r="AZ26" s="34">
        <f t="shared" si="32"/>
        <v>-9.4949494949495428</v>
      </c>
      <c r="BA26" s="34">
        <f t="shared" si="33"/>
        <v>-7.8104993597950738</v>
      </c>
      <c r="BB26" s="34">
        <f t="shared" si="33"/>
        <v>-9.8501498501498634</v>
      </c>
      <c r="BC26" s="34">
        <f t="shared" si="33"/>
        <v>-2.5345622119814863</v>
      </c>
      <c r="BD26" s="34">
        <f t="shared" si="33"/>
        <v>-0.6707578136149368</v>
      </c>
      <c r="BE26" s="34">
        <f t="shared" si="33"/>
        <v>-1.0728402032749571</v>
      </c>
    </row>
    <row r="27" spans="1:57" x14ac:dyDescent="0.25">
      <c r="A27">
        <v>2022</v>
      </c>
      <c r="B27" s="34">
        <v>0.56395348837209303</v>
      </c>
      <c r="C27">
        <v>0.64534883720930203</v>
      </c>
      <c r="D27">
        <v>0.90476190476190499</v>
      </c>
      <c r="E27">
        <v>0.66867469879518104</v>
      </c>
      <c r="F27">
        <v>0.96551724137931005</v>
      </c>
      <c r="G27">
        <v>0.94827586206896597</v>
      </c>
      <c r="H27">
        <v>0.97701149425287404</v>
      </c>
      <c r="I27">
        <v>0.95977011494252895</v>
      </c>
      <c r="J27">
        <v>0.63793103448275901</v>
      </c>
      <c r="K27">
        <v>0.96511627906976705</v>
      </c>
      <c r="L27">
        <v>0.96264367816091956</v>
      </c>
      <c r="M27">
        <v>0.61494252873563204</v>
      </c>
      <c r="N27">
        <v>0.66071428571428603</v>
      </c>
      <c r="O27">
        <v>0.61728395061728403</v>
      </c>
      <c r="P27">
        <v>0.912790697674419</v>
      </c>
      <c r="Q27">
        <v>0.71341463414634099</v>
      </c>
      <c r="R27">
        <v>0.96551724137931005</v>
      </c>
      <c r="S27">
        <v>0.64285714285714302</v>
      </c>
      <c r="T27">
        <v>0.65517241379310298</v>
      </c>
      <c r="U27">
        <v>0.62068965517241403</v>
      </c>
      <c r="V27">
        <v>0.68965517241379304</v>
      </c>
      <c r="W27">
        <v>0.59770114942528696</v>
      </c>
      <c r="X27">
        <v>0.56395348837209303</v>
      </c>
      <c r="Y27">
        <v>0.94186046511627897</v>
      </c>
      <c r="Z27">
        <v>0.94827586206896597</v>
      </c>
      <c r="AA27" s="52">
        <f t="shared" si="0"/>
        <v>0.77375333283927805</v>
      </c>
      <c r="AB27" s="26">
        <f t="shared" si="1"/>
        <v>0.70349872395987911</v>
      </c>
      <c r="AC27" s="26">
        <f t="shared" si="2"/>
        <v>0.95467789361133393</v>
      </c>
      <c r="AD27" s="26">
        <f t="shared" si="3"/>
        <v>0.63482358991173626</v>
      </c>
      <c r="AF27" s="50">
        <v>2022</v>
      </c>
      <c r="AG27" s="34">
        <f t="shared" si="31"/>
        <v>-12.273901808785551</v>
      </c>
      <c r="AH27" s="34">
        <f t="shared" si="31"/>
        <v>-1.6002763067005072</v>
      </c>
      <c r="AI27" s="52">
        <f t="shared" si="31"/>
        <v>-3.1522468142185769</v>
      </c>
      <c r="AJ27" s="34">
        <f t="shared" si="31"/>
        <v>-3.6509675063851561E-2</v>
      </c>
      <c r="AK27" s="34">
        <f t="shared" si="31"/>
        <v>-0.68965517241379903</v>
      </c>
      <c r="AL27" s="34">
        <f t="shared" si="31"/>
        <v>3.0734632683658618</v>
      </c>
      <c r="AM27" s="34">
        <f t="shared" si="31"/>
        <v>-0.35776813579965178</v>
      </c>
      <c r="AN27" s="34">
        <f t="shared" si="31"/>
        <v>-0.13202858030441858</v>
      </c>
      <c r="AO27" s="34">
        <f t="shared" si="31"/>
        <v>-3.5549235691361057E-2</v>
      </c>
      <c r="AP27" s="34">
        <f t="shared" si="31"/>
        <v>2.5020048115476206</v>
      </c>
      <c r="AQ27" s="34">
        <f t="shared" si="32"/>
        <v>0.50652639781801145</v>
      </c>
      <c r="AR27" s="34">
        <f t="shared" si="32"/>
        <v>-7.7586206896552348</v>
      </c>
      <c r="AS27" s="34">
        <f t="shared" si="32"/>
        <v>6.288819875776376</v>
      </c>
      <c r="AT27" s="34">
        <f t="shared" si="32"/>
        <v>-3.2709685630647605</v>
      </c>
      <c r="AU27" s="34">
        <f t="shared" si="32"/>
        <v>6.4922480620155714</v>
      </c>
      <c r="AV27" s="34">
        <f t="shared" si="32"/>
        <v>17.397344859524409</v>
      </c>
      <c r="AW27" s="34">
        <f t="shared" si="32"/>
        <v>1.8422295701464049</v>
      </c>
      <c r="AX27" s="34">
        <f t="shared" si="32"/>
        <v>-1.2987012987012363</v>
      </c>
      <c r="AY27" s="34">
        <f t="shared" si="32"/>
        <v>0.89655172413791173</v>
      </c>
      <c r="AZ27" s="34">
        <f t="shared" si="32"/>
        <v>-2.4630541871920277</v>
      </c>
      <c r="BA27" s="34">
        <f t="shared" si="33"/>
        <v>1.1494252873562867</v>
      </c>
      <c r="BB27" s="34">
        <f t="shared" si="33"/>
        <v>-2.0787478601125056</v>
      </c>
      <c r="BC27" s="34">
        <f t="shared" si="33"/>
        <v>-12.273901808785551</v>
      </c>
      <c r="BD27" s="34">
        <f t="shared" si="33"/>
        <v>3.2076984763370259E-2</v>
      </c>
      <c r="BE27" s="34">
        <f t="shared" si="33"/>
        <v>2.3618327822439653E-2</v>
      </c>
    </row>
    <row r="28" spans="1:57" x14ac:dyDescent="0.25">
      <c r="A28">
        <v>2023</v>
      </c>
      <c r="B28" s="34">
        <v>0.56976744186046502</v>
      </c>
      <c r="C28">
        <v>0.63953488372093004</v>
      </c>
      <c r="D28">
        <v>0.75</v>
      </c>
      <c r="E28">
        <v>0.65432098765432101</v>
      </c>
      <c r="F28">
        <v>0.95977011494252895</v>
      </c>
      <c r="G28">
        <v>0.91954022988505701</v>
      </c>
      <c r="H28">
        <v>0.97126436781609204</v>
      </c>
      <c r="I28">
        <v>0.94827586206896597</v>
      </c>
      <c r="J28">
        <v>0.61046511627906996</v>
      </c>
      <c r="K28">
        <v>0.92857142857142905</v>
      </c>
      <c r="L28">
        <v>0.96264367816091956</v>
      </c>
      <c r="M28">
        <v>0.62068965517241403</v>
      </c>
      <c r="N28">
        <v>0.63095238095238104</v>
      </c>
      <c r="O28">
        <v>0.61764705882352899</v>
      </c>
      <c r="P28">
        <v>0.87209302325581395</v>
      </c>
      <c r="Q28">
        <v>0.68823529411764695</v>
      </c>
      <c r="R28">
        <v>0.96551724137931005</v>
      </c>
      <c r="S28">
        <v>0.63855421686747005</v>
      </c>
      <c r="T28">
        <v>0.62068965517241403</v>
      </c>
      <c r="U28">
        <v>0.60919540229885105</v>
      </c>
      <c r="V28">
        <v>0.66091954022988497</v>
      </c>
      <c r="W28">
        <v>0.57471264367816099</v>
      </c>
      <c r="X28">
        <v>0.56976744186046502</v>
      </c>
      <c r="Y28">
        <v>0.94827586206896597</v>
      </c>
      <c r="Z28">
        <v>0.93678160919540199</v>
      </c>
      <c r="AA28" s="52">
        <f t="shared" si="0"/>
        <v>0.75472740544129946</v>
      </c>
      <c r="AB28" s="26">
        <f t="shared" si="1"/>
        <v>0.65439696204998798</v>
      </c>
      <c r="AC28" s="26">
        <f t="shared" si="2"/>
        <v>0.94127334173444832</v>
      </c>
      <c r="AD28" s="26">
        <f t="shared" si="3"/>
        <v>0.62162398822618636</v>
      </c>
      <c r="AF28" s="50">
        <v>2023</v>
      </c>
      <c r="AG28" s="34">
        <f t="shared" si="31"/>
        <v>1.0309278350515285</v>
      </c>
      <c r="AH28" s="34">
        <f t="shared" si="31"/>
        <v>-0.90090090090088559</v>
      </c>
      <c r="AI28" s="52">
        <f t="shared" si="31"/>
        <v>-17.105263157894758</v>
      </c>
      <c r="AJ28" s="34">
        <f t="shared" si="31"/>
        <v>-2.1465910354799682</v>
      </c>
      <c r="AK28" s="34">
        <f t="shared" si="31"/>
        <v>-0.59523809523804294</v>
      </c>
      <c r="AL28" s="34">
        <f t="shared" si="31"/>
        <v>-3.0303030303031249</v>
      </c>
      <c r="AM28" s="34">
        <f t="shared" si="31"/>
        <v>-0.58823529411768583</v>
      </c>
      <c r="AN28" s="34">
        <f t="shared" si="31"/>
        <v>-1.1976047904191367</v>
      </c>
      <c r="AO28" s="34">
        <f t="shared" si="31"/>
        <v>-4.3054682589566582</v>
      </c>
      <c r="AP28" s="34">
        <f t="shared" si="31"/>
        <v>-3.7865748709121316</v>
      </c>
      <c r="AQ28" s="34">
        <f t="shared" si="32"/>
        <v>0</v>
      </c>
      <c r="AR28" s="34">
        <f t="shared" si="32"/>
        <v>0.93457943925239861</v>
      </c>
      <c r="AS28" s="34">
        <f t="shared" si="32"/>
        <v>-4.5045045045045367</v>
      </c>
      <c r="AT28" s="34">
        <f t="shared" si="32"/>
        <v>5.8823529411684554E-2</v>
      </c>
      <c r="AU28" s="34">
        <f t="shared" si="32"/>
        <v>-4.4585987261146922</v>
      </c>
      <c r="AV28" s="34">
        <f t="shared" si="32"/>
        <v>-3.5294117647058338</v>
      </c>
      <c r="AW28" s="34">
        <f t="shared" si="32"/>
        <v>0</v>
      </c>
      <c r="AX28" s="34">
        <f t="shared" si="32"/>
        <v>-0.66934404283801696</v>
      </c>
      <c r="AY28" s="34">
        <f t="shared" si="32"/>
        <v>-5.2631578947367377</v>
      </c>
      <c r="AZ28" s="34">
        <f t="shared" si="32"/>
        <v>-1.8518518518518132</v>
      </c>
      <c r="BA28" s="34">
        <f t="shared" si="33"/>
        <v>-4.1666666666666696</v>
      </c>
      <c r="BB28" s="34">
        <f t="shared" si="33"/>
        <v>-3.8461538461537699</v>
      </c>
      <c r="BC28" s="34">
        <f t="shared" si="33"/>
        <v>1.0309278350515285</v>
      </c>
      <c r="BD28" s="34">
        <f t="shared" si="33"/>
        <v>0.68114091102602747</v>
      </c>
      <c r="BE28" s="34">
        <f t="shared" si="33"/>
        <v>-1.2121212121212921</v>
      </c>
    </row>
    <row r="29" spans="1:57" x14ac:dyDescent="0.25">
      <c r="A29" t="s">
        <v>383</v>
      </c>
      <c r="B29" s="34">
        <f>AVERAGE(B4:B28)</f>
        <v>0.66245040984747239</v>
      </c>
      <c r="C29" s="34">
        <f t="shared" ref="C29:Z29" si="34">AVERAGE(C4:C28)</f>
        <v>0.69189395827073052</v>
      </c>
      <c r="D29" s="34">
        <f t="shared" si="34"/>
        <v>0.90427089834019014</v>
      </c>
      <c r="E29" s="34">
        <f t="shared" si="34"/>
        <v>0.69004172298993882</v>
      </c>
      <c r="F29" s="34">
        <f t="shared" si="34"/>
        <v>0.97789576982359394</v>
      </c>
      <c r="G29" s="34">
        <f t="shared" si="34"/>
        <v>0.92177627762301084</v>
      </c>
      <c r="H29" s="34">
        <f t="shared" si="34"/>
        <v>0.9853507673538705</v>
      </c>
      <c r="I29" s="34">
        <f t="shared" si="34"/>
        <v>0.96869551930558173</v>
      </c>
      <c r="J29" s="34">
        <f t="shared" si="34"/>
        <v>0.63694750846300086</v>
      </c>
      <c r="K29" s="34">
        <f t="shared" si="34"/>
        <v>0.96765706721563016</v>
      </c>
      <c r="L29" s="34">
        <f t="shared" si="34"/>
        <v>0.97543595513449444</v>
      </c>
      <c r="M29" s="34">
        <f t="shared" si="34"/>
        <v>0.64557065995265805</v>
      </c>
      <c r="N29" s="34">
        <f t="shared" si="34"/>
        <v>0.70191613509320461</v>
      </c>
      <c r="O29" s="34">
        <f t="shared" si="34"/>
        <v>0.66111308630197585</v>
      </c>
      <c r="P29" s="34">
        <f t="shared" si="34"/>
        <v>0.89731470406897873</v>
      </c>
      <c r="Q29" s="34">
        <f t="shared" si="34"/>
        <v>0.62877720195546738</v>
      </c>
      <c r="R29" s="34">
        <f t="shared" si="34"/>
        <v>0.97649545203128507</v>
      </c>
      <c r="S29" s="34">
        <f t="shared" si="34"/>
        <v>0.69245182885682732</v>
      </c>
      <c r="T29" s="34">
        <f t="shared" si="34"/>
        <v>0.68907450529416825</v>
      </c>
      <c r="U29" s="34">
        <f t="shared" si="34"/>
        <v>0.68116444057090009</v>
      </c>
      <c r="V29" s="34">
        <f t="shared" si="34"/>
        <v>0.73065469378500614</v>
      </c>
      <c r="W29" s="34">
        <f t="shared" si="34"/>
        <v>0.64151106198455832</v>
      </c>
      <c r="X29" s="34">
        <f t="shared" si="34"/>
        <v>0.66245040984747239</v>
      </c>
      <c r="Y29" s="34">
        <f t="shared" si="34"/>
        <v>0.97048969187093759</v>
      </c>
      <c r="Z29" s="34">
        <f t="shared" si="34"/>
        <v>0.97309541263235488</v>
      </c>
    </row>
    <row r="30" spans="1:57" s="61" customFormat="1" x14ac:dyDescent="0.25">
      <c r="B30" s="34"/>
      <c r="C30" s="34"/>
      <c r="D30" s="34"/>
      <c r="E30" s="34"/>
      <c r="F30" s="34"/>
      <c r="G30" s="34"/>
      <c r="H30" s="34"/>
      <c r="I30" s="34"/>
      <c r="J30" s="34"/>
      <c r="K30" s="34"/>
      <c r="L30" s="34"/>
      <c r="M30" s="34"/>
      <c r="N30" s="34"/>
      <c r="O30" s="34"/>
      <c r="P30" s="34"/>
      <c r="Q30" s="34"/>
      <c r="R30" s="34"/>
      <c r="S30" s="34"/>
      <c r="T30" s="34"/>
      <c r="U30" s="34"/>
      <c r="V30" s="34"/>
      <c r="W30" s="34"/>
      <c r="X30" s="34"/>
      <c r="Y30" s="34"/>
      <c r="Z30" s="34"/>
      <c r="AI30" s="26"/>
    </row>
    <row r="31" spans="1:57" x14ac:dyDescent="0.25">
      <c r="A31" t="s">
        <v>369</v>
      </c>
      <c r="I31" s="34" t="s">
        <v>390</v>
      </c>
    </row>
    <row r="32" spans="1:57" x14ac:dyDescent="0.25">
      <c r="A32" t="s">
        <v>342</v>
      </c>
      <c r="B32" t="s">
        <v>341</v>
      </c>
      <c r="C32" t="s">
        <v>368</v>
      </c>
      <c r="D32" t="s">
        <v>410</v>
      </c>
      <c r="E32" t="s">
        <v>341</v>
      </c>
      <c r="F32" s="34" t="s">
        <v>409</v>
      </c>
      <c r="I32" s="34"/>
      <c r="K32" t="s">
        <v>388</v>
      </c>
      <c r="AI32"/>
    </row>
    <row r="33" spans="1:35" x14ac:dyDescent="0.25">
      <c r="A33" t="s">
        <v>346</v>
      </c>
      <c r="B33">
        <v>1999</v>
      </c>
      <c r="C33">
        <v>9.0256000000000003E-2</v>
      </c>
      <c r="D33" s="33">
        <f t="shared" ref="D33:D57" si="35">C33+C58+C83+C108+C133+C158+C183+C208+C233+C258+C283+C308+C333+C358+C383+C408+C433+C458+C483+C508+C533+C558+C583+C608+C633</f>
        <v>0.75283400000000023</v>
      </c>
      <c r="E33">
        <v>1999</v>
      </c>
      <c r="I33" s="49">
        <v>1999</v>
      </c>
      <c r="J33" s="33">
        <f t="shared" ref="J33:J57" si="36">C83+C108+C458+C558</f>
        <v>6.3009000000000009E-2</v>
      </c>
      <c r="AI33"/>
    </row>
    <row r="34" spans="1:35" x14ac:dyDescent="0.25">
      <c r="A34">
        <v>1</v>
      </c>
      <c r="B34">
        <v>2000</v>
      </c>
      <c r="C34">
        <v>9.8763000000000004E-2</v>
      </c>
      <c r="D34" s="33">
        <f t="shared" si="35"/>
        <v>0.77457399999999998</v>
      </c>
      <c r="E34">
        <v>2000</v>
      </c>
      <c r="F34">
        <f>(D34-D33)/D33*100</f>
        <v>2.8877548038478276</v>
      </c>
      <c r="I34" s="49">
        <v>2000</v>
      </c>
      <c r="J34" s="33">
        <f t="shared" si="36"/>
        <v>7.4105000000000004E-2</v>
      </c>
      <c r="K34">
        <f>(J34-J33)/J33*100</f>
        <v>17.610182672316643</v>
      </c>
      <c r="AI34"/>
    </row>
    <row r="35" spans="1:35" x14ac:dyDescent="0.25">
      <c r="A35">
        <v>1</v>
      </c>
      <c r="B35">
        <v>2001</v>
      </c>
      <c r="C35">
        <v>9.4639000000000001E-2</v>
      </c>
      <c r="D35" s="33">
        <f t="shared" si="35"/>
        <v>0.77999799999999986</v>
      </c>
      <c r="E35">
        <v>2001</v>
      </c>
      <c r="F35">
        <f t="shared" ref="F35:F57" si="37">(D35-D34)/D34*100</f>
        <v>0.70025588258834837</v>
      </c>
      <c r="I35" s="49">
        <v>2001</v>
      </c>
      <c r="J35" s="33">
        <f t="shared" si="36"/>
        <v>8.9135999999999993E-2</v>
      </c>
      <c r="K35" s="57">
        <f t="shared" ref="K35:K57" si="38">(J35-J34)/J34*100</f>
        <v>20.283381688145184</v>
      </c>
      <c r="AI35"/>
    </row>
    <row r="36" spans="1:35" x14ac:dyDescent="0.25">
      <c r="A36">
        <v>1</v>
      </c>
      <c r="B36">
        <v>2002</v>
      </c>
      <c r="C36">
        <v>8.8830999999999993E-2</v>
      </c>
      <c r="D36" s="33">
        <f t="shared" si="35"/>
        <v>0.76928699999999983</v>
      </c>
      <c r="E36">
        <v>2002</v>
      </c>
      <c r="F36">
        <f t="shared" si="37"/>
        <v>-1.3732086492529505</v>
      </c>
      <c r="I36" s="49">
        <v>2002</v>
      </c>
      <c r="J36" s="33">
        <f t="shared" si="36"/>
        <v>9.5347000000000001E-2</v>
      </c>
      <c r="K36" s="57">
        <f t="shared" si="38"/>
        <v>6.96800394902173</v>
      </c>
      <c r="AI36"/>
    </row>
    <row r="37" spans="1:35" x14ac:dyDescent="0.25">
      <c r="A37">
        <v>1</v>
      </c>
      <c r="B37">
        <v>2003</v>
      </c>
      <c r="C37">
        <v>9.5247999999999999E-2</v>
      </c>
      <c r="D37" s="33">
        <f t="shared" si="35"/>
        <v>0.77029300000000001</v>
      </c>
      <c r="E37">
        <v>2003</v>
      </c>
      <c r="F37">
        <f t="shared" si="37"/>
        <v>0.13077044068080881</v>
      </c>
      <c r="I37" s="49">
        <v>2003</v>
      </c>
      <c r="J37" s="33">
        <f t="shared" si="36"/>
        <v>0.11357900000000001</v>
      </c>
      <c r="K37" s="57">
        <f t="shared" si="38"/>
        <v>19.121734296831587</v>
      </c>
      <c r="AI37"/>
    </row>
    <row r="38" spans="1:35" x14ac:dyDescent="0.25">
      <c r="A38">
        <v>1</v>
      </c>
      <c r="B38">
        <v>2004</v>
      </c>
      <c r="C38">
        <v>0.103035</v>
      </c>
      <c r="D38" s="33">
        <f t="shared" si="35"/>
        <v>0.76922600000000008</v>
      </c>
      <c r="E38">
        <v>2004</v>
      </c>
      <c r="F38">
        <f t="shared" si="37"/>
        <v>-0.13851871950023292</v>
      </c>
      <c r="G38" s="33"/>
      <c r="I38" s="49">
        <v>2004</v>
      </c>
      <c r="J38" s="33">
        <f t="shared" si="36"/>
        <v>0.12078599999999999</v>
      </c>
      <c r="K38" s="57">
        <f t="shared" si="38"/>
        <v>6.3453631393127043</v>
      </c>
      <c r="AI38"/>
    </row>
    <row r="39" spans="1:35" x14ac:dyDescent="0.25">
      <c r="A39">
        <v>1</v>
      </c>
      <c r="B39">
        <v>2005</v>
      </c>
      <c r="C39">
        <v>0.14035900000000001</v>
      </c>
      <c r="D39" s="33">
        <f t="shared" si="35"/>
        <v>0.79264599999999996</v>
      </c>
      <c r="E39">
        <v>2005</v>
      </c>
      <c r="F39">
        <f t="shared" si="37"/>
        <v>3.0446188766370197</v>
      </c>
      <c r="I39" s="49">
        <v>2005</v>
      </c>
      <c r="J39" s="33">
        <f t="shared" si="36"/>
        <v>0.12470500000000001</v>
      </c>
      <c r="K39" s="57">
        <f t="shared" si="38"/>
        <v>3.2445813256503406</v>
      </c>
      <c r="AI39"/>
    </row>
    <row r="40" spans="1:35" x14ac:dyDescent="0.25">
      <c r="A40">
        <v>1</v>
      </c>
      <c r="B40">
        <v>2006</v>
      </c>
      <c r="C40">
        <v>0.12959200000000001</v>
      </c>
      <c r="D40" s="33">
        <f t="shared" si="35"/>
        <v>0.77954000000000001</v>
      </c>
      <c r="E40">
        <v>2006</v>
      </c>
      <c r="F40">
        <f t="shared" si="37"/>
        <v>-1.6534493329935371</v>
      </c>
      <c r="I40" s="49">
        <v>2006</v>
      </c>
      <c r="J40" s="33">
        <f t="shared" si="36"/>
        <v>0.133326</v>
      </c>
      <c r="K40" s="57">
        <f t="shared" si="38"/>
        <v>6.9131149512850234</v>
      </c>
      <c r="AI40"/>
    </row>
    <row r="41" spans="1:35" x14ac:dyDescent="0.25">
      <c r="A41">
        <v>1</v>
      </c>
      <c r="B41">
        <v>2007</v>
      </c>
      <c r="C41">
        <v>0.14091799999999999</v>
      </c>
      <c r="D41" s="33">
        <f t="shared" si="35"/>
        <v>0.80683300000000002</v>
      </c>
      <c r="E41">
        <v>2007</v>
      </c>
      <c r="F41">
        <f t="shared" si="37"/>
        <v>3.5011673551068592</v>
      </c>
      <c r="I41" s="49">
        <v>2007</v>
      </c>
      <c r="J41" s="33">
        <f t="shared" si="36"/>
        <v>0.148226</v>
      </c>
      <c r="K41" s="57">
        <f t="shared" si="38"/>
        <v>11.175614658806232</v>
      </c>
      <c r="AI41"/>
    </row>
    <row r="42" spans="1:35" x14ac:dyDescent="0.25">
      <c r="A42">
        <v>1</v>
      </c>
      <c r="B42">
        <v>2008</v>
      </c>
      <c r="C42">
        <v>0.13780000000000001</v>
      </c>
      <c r="D42" s="33">
        <f t="shared" si="35"/>
        <v>0.8016009999999999</v>
      </c>
      <c r="E42">
        <v>2008</v>
      </c>
      <c r="F42">
        <f t="shared" si="37"/>
        <v>-0.64846132966798886</v>
      </c>
      <c r="I42" s="49">
        <v>2008</v>
      </c>
      <c r="J42" s="33">
        <f t="shared" si="36"/>
        <v>0.13392299999999999</v>
      </c>
      <c r="K42" s="57">
        <f t="shared" si="38"/>
        <v>-9.649454211811701</v>
      </c>
      <c r="AI42"/>
    </row>
    <row r="43" spans="1:35" x14ac:dyDescent="0.25">
      <c r="A43">
        <v>1</v>
      </c>
      <c r="B43">
        <v>2009</v>
      </c>
      <c r="C43">
        <v>0.162215</v>
      </c>
      <c r="D43" s="33">
        <f t="shared" si="35"/>
        <v>0.78178800000000004</v>
      </c>
      <c r="E43">
        <v>2009</v>
      </c>
      <c r="F43">
        <f t="shared" si="37"/>
        <v>-2.4716785532952006</v>
      </c>
      <c r="I43" s="49">
        <v>2009</v>
      </c>
      <c r="J43" s="33">
        <f t="shared" si="36"/>
        <v>0.139042</v>
      </c>
      <c r="K43" s="57">
        <f t="shared" si="38"/>
        <v>3.8223456762468087</v>
      </c>
      <c r="AI43"/>
    </row>
    <row r="44" spans="1:35" x14ac:dyDescent="0.25">
      <c r="A44">
        <v>1</v>
      </c>
      <c r="B44">
        <v>2010</v>
      </c>
      <c r="C44">
        <v>0.17289199999999999</v>
      </c>
      <c r="D44" s="33">
        <f t="shared" si="35"/>
        <v>0.79598300000000011</v>
      </c>
      <c r="E44">
        <v>2010</v>
      </c>
      <c r="F44">
        <f t="shared" si="37"/>
        <v>1.8157096297205979</v>
      </c>
      <c r="I44" s="49">
        <v>2010</v>
      </c>
      <c r="J44" s="33">
        <f t="shared" si="36"/>
        <v>0.15595199999999998</v>
      </c>
      <c r="K44" s="57">
        <f t="shared" si="38"/>
        <v>12.161792839573641</v>
      </c>
      <c r="AI44"/>
    </row>
    <row r="45" spans="1:35" x14ac:dyDescent="0.25">
      <c r="A45">
        <v>1</v>
      </c>
      <c r="B45">
        <v>2011</v>
      </c>
      <c r="C45">
        <v>0.153336</v>
      </c>
      <c r="D45" s="33">
        <f t="shared" si="35"/>
        <v>0.78239100000000006</v>
      </c>
      <c r="E45">
        <v>2011</v>
      </c>
      <c r="F45">
        <f t="shared" si="37"/>
        <v>-1.7075741567345089</v>
      </c>
      <c r="I45" s="49">
        <v>2011</v>
      </c>
      <c r="J45" s="33">
        <f t="shared" si="36"/>
        <v>0.157387</v>
      </c>
      <c r="K45" s="57">
        <f t="shared" si="38"/>
        <v>0.92015491946241135</v>
      </c>
      <c r="AI45"/>
    </row>
    <row r="46" spans="1:35" x14ac:dyDescent="0.25">
      <c r="A46">
        <v>1</v>
      </c>
      <c r="B46">
        <v>2012</v>
      </c>
      <c r="C46">
        <v>0.154978</v>
      </c>
      <c r="D46" s="33">
        <f t="shared" si="35"/>
        <v>0.80249800000000004</v>
      </c>
      <c r="E46">
        <v>2012</v>
      </c>
      <c r="F46">
        <f t="shared" si="37"/>
        <v>2.5699426501582949</v>
      </c>
      <c r="I46" s="49">
        <v>2012</v>
      </c>
      <c r="J46" s="33">
        <f t="shared" si="36"/>
        <v>0.16947000000000001</v>
      </c>
      <c r="K46" s="57">
        <f t="shared" si="38"/>
        <v>7.677254156950708</v>
      </c>
      <c r="AI46"/>
    </row>
    <row r="47" spans="1:35" x14ac:dyDescent="0.25">
      <c r="A47">
        <v>1</v>
      </c>
      <c r="B47">
        <v>2013</v>
      </c>
      <c r="C47">
        <v>0.13905500000000001</v>
      </c>
      <c r="D47" s="33">
        <f t="shared" si="35"/>
        <v>0.76728700000000005</v>
      </c>
      <c r="E47">
        <v>2013</v>
      </c>
      <c r="F47">
        <f t="shared" si="37"/>
        <v>-4.3876744864161639</v>
      </c>
      <c r="I47" s="49">
        <v>2013</v>
      </c>
      <c r="J47" s="33">
        <f t="shared" si="36"/>
        <v>0.16139200000000001</v>
      </c>
      <c r="K47" s="57">
        <f t="shared" si="38"/>
        <v>-4.7666253614209015</v>
      </c>
      <c r="AI47"/>
    </row>
    <row r="48" spans="1:35" x14ac:dyDescent="0.25">
      <c r="A48">
        <v>1</v>
      </c>
      <c r="B48">
        <v>2014</v>
      </c>
      <c r="C48">
        <v>0.13935600000000001</v>
      </c>
      <c r="D48" s="33">
        <f t="shared" si="35"/>
        <v>0.76418099999999989</v>
      </c>
      <c r="E48">
        <v>2014</v>
      </c>
      <c r="F48">
        <f t="shared" si="37"/>
        <v>-0.40480289643903311</v>
      </c>
      <c r="I48" s="49">
        <v>2014</v>
      </c>
      <c r="J48" s="33">
        <f t="shared" si="36"/>
        <v>0.160607</v>
      </c>
      <c r="K48" s="57">
        <f t="shared" si="38"/>
        <v>-0.48639337761475654</v>
      </c>
      <c r="AI48"/>
    </row>
    <row r="49" spans="1:35" x14ac:dyDescent="0.25">
      <c r="A49">
        <v>1</v>
      </c>
      <c r="B49">
        <v>2015</v>
      </c>
      <c r="C49">
        <v>0.132184</v>
      </c>
      <c r="D49" s="33">
        <f t="shared" si="35"/>
        <v>0.74384600000000012</v>
      </c>
      <c r="E49">
        <v>2015</v>
      </c>
      <c r="F49">
        <f t="shared" si="37"/>
        <v>-2.6610187900510183</v>
      </c>
      <c r="I49" s="49">
        <v>2015</v>
      </c>
      <c r="J49" s="33">
        <f t="shared" si="36"/>
        <v>0.15377999999999997</v>
      </c>
      <c r="K49" s="57">
        <f t="shared" si="38"/>
        <v>-4.2507487220357936</v>
      </c>
      <c r="AI49"/>
    </row>
    <row r="50" spans="1:35" x14ac:dyDescent="0.25">
      <c r="A50">
        <v>1</v>
      </c>
      <c r="B50">
        <v>2016</v>
      </c>
      <c r="C50">
        <v>0.116844</v>
      </c>
      <c r="D50" s="33">
        <f t="shared" si="35"/>
        <v>0.75586600000000004</v>
      </c>
      <c r="E50">
        <v>2016</v>
      </c>
      <c r="F50">
        <f t="shared" si="37"/>
        <v>1.6159258771304703</v>
      </c>
      <c r="I50" s="49">
        <v>2016</v>
      </c>
      <c r="J50" s="33">
        <f t="shared" si="36"/>
        <v>0.165544</v>
      </c>
      <c r="K50" s="57">
        <f t="shared" si="38"/>
        <v>7.6498894524645769</v>
      </c>
      <c r="AI50"/>
    </row>
    <row r="51" spans="1:35" x14ac:dyDescent="0.25">
      <c r="A51">
        <v>1</v>
      </c>
      <c r="B51">
        <v>2017</v>
      </c>
      <c r="C51">
        <v>0.12446699999999999</v>
      </c>
      <c r="D51" s="33">
        <f t="shared" si="35"/>
        <v>0.76459900000000003</v>
      </c>
      <c r="E51">
        <v>2017</v>
      </c>
      <c r="F51">
        <f t="shared" si="37"/>
        <v>1.1553635168138254</v>
      </c>
      <c r="I51" s="49">
        <v>2017</v>
      </c>
      <c r="J51" s="33">
        <f t="shared" si="36"/>
        <v>0.18301300000000001</v>
      </c>
      <c r="K51" s="57">
        <f t="shared" si="38"/>
        <v>10.552481515488337</v>
      </c>
      <c r="AI51"/>
    </row>
    <row r="52" spans="1:35" x14ac:dyDescent="0.25">
      <c r="A52">
        <v>1</v>
      </c>
      <c r="B52">
        <v>2018</v>
      </c>
      <c r="C52">
        <v>0.115</v>
      </c>
      <c r="D52" s="33">
        <f t="shared" si="35"/>
        <v>0.77358500000000008</v>
      </c>
      <c r="E52">
        <v>2018</v>
      </c>
      <c r="F52">
        <f t="shared" si="37"/>
        <v>1.1752565723993948</v>
      </c>
      <c r="I52" s="49">
        <v>2018</v>
      </c>
      <c r="J52" s="33">
        <f t="shared" si="36"/>
        <v>0.19627600000000001</v>
      </c>
      <c r="K52" s="57">
        <f t="shared" si="38"/>
        <v>7.2470261675400094</v>
      </c>
      <c r="AI52"/>
    </row>
    <row r="53" spans="1:35" x14ac:dyDescent="0.25">
      <c r="A53">
        <v>1</v>
      </c>
      <c r="B53">
        <v>2019</v>
      </c>
      <c r="C53">
        <v>0.10091600000000001</v>
      </c>
      <c r="D53" s="33">
        <f t="shared" si="35"/>
        <v>0.75028499999999998</v>
      </c>
      <c r="E53">
        <v>2019</v>
      </c>
      <c r="F53">
        <f t="shared" si="37"/>
        <v>-3.011950852201128</v>
      </c>
      <c r="I53" s="49">
        <v>2019</v>
      </c>
      <c r="J53" s="33">
        <f t="shared" si="36"/>
        <v>0.17994399999999999</v>
      </c>
      <c r="K53" s="57">
        <f t="shared" si="38"/>
        <v>-8.3209358250626746</v>
      </c>
      <c r="AI53"/>
    </row>
    <row r="54" spans="1:35" x14ac:dyDescent="0.25">
      <c r="A54">
        <v>1</v>
      </c>
      <c r="B54">
        <v>2020</v>
      </c>
      <c r="C54">
        <v>0.116547</v>
      </c>
      <c r="D54" s="33">
        <f t="shared" si="35"/>
        <v>0.78143099999999999</v>
      </c>
      <c r="E54">
        <v>2020</v>
      </c>
      <c r="F54">
        <f t="shared" si="37"/>
        <v>4.1512225354365349</v>
      </c>
      <c r="I54" s="49">
        <v>2020</v>
      </c>
      <c r="J54" s="33">
        <f t="shared" si="36"/>
        <v>0.17660899999999999</v>
      </c>
      <c r="K54" s="57">
        <f t="shared" si="38"/>
        <v>-1.853354376917266</v>
      </c>
      <c r="AI54"/>
    </row>
    <row r="55" spans="1:35" x14ac:dyDescent="0.25">
      <c r="A55">
        <v>1</v>
      </c>
      <c r="B55">
        <v>2021</v>
      </c>
      <c r="C55">
        <v>9.8679000000000003E-2</v>
      </c>
      <c r="D55" s="33">
        <f t="shared" si="35"/>
        <v>0.76102900000000007</v>
      </c>
      <c r="E55">
        <v>2021</v>
      </c>
      <c r="F55">
        <f t="shared" si="37"/>
        <v>-2.6108511180129685</v>
      </c>
      <c r="I55" s="49">
        <v>2021</v>
      </c>
      <c r="J55" s="33">
        <f t="shared" si="36"/>
        <v>0.20132100000000003</v>
      </c>
      <c r="K55" s="57">
        <f t="shared" si="38"/>
        <v>13.99249188886186</v>
      </c>
      <c r="AI55"/>
    </row>
    <row r="56" spans="1:35" x14ac:dyDescent="0.25">
      <c r="A56">
        <v>1</v>
      </c>
      <c r="B56">
        <v>2022</v>
      </c>
      <c r="C56">
        <v>9.0176000000000006E-2</v>
      </c>
      <c r="D56" s="33">
        <f t="shared" si="35"/>
        <v>0.74060300000000001</v>
      </c>
      <c r="E56">
        <v>2022</v>
      </c>
      <c r="F56">
        <f t="shared" si="37"/>
        <v>-2.6839975874769628</v>
      </c>
      <c r="I56" s="49">
        <v>2022</v>
      </c>
      <c r="J56" s="33">
        <f t="shared" si="36"/>
        <v>0.16474900000000001</v>
      </c>
      <c r="K56" s="57">
        <f t="shared" si="38"/>
        <v>-18.166013480958281</v>
      </c>
      <c r="AI56"/>
    </row>
    <row r="57" spans="1:35" x14ac:dyDescent="0.25">
      <c r="A57">
        <v>1</v>
      </c>
      <c r="B57">
        <v>2023</v>
      </c>
      <c r="C57">
        <v>8.8827000000000003E-2</v>
      </c>
      <c r="D57" s="33">
        <f t="shared" si="35"/>
        <v>0.72026400000000002</v>
      </c>
      <c r="E57">
        <v>2023</v>
      </c>
      <c r="F57">
        <f t="shared" si="37"/>
        <v>-2.7462756699608284</v>
      </c>
      <c r="I57" s="49">
        <v>2023</v>
      </c>
      <c r="J57" s="33">
        <f t="shared" si="36"/>
        <v>0.11111799999999999</v>
      </c>
      <c r="K57" s="57">
        <f t="shared" si="38"/>
        <v>-32.553156620070538</v>
      </c>
      <c r="AI57"/>
    </row>
    <row r="58" spans="1:35" x14ac:dyDescent="0.25">
      <c r="A58" t="s">
        <v>381</v>
      </c>
      <c r="B58">
        <v>1999</v>
      </c>
      <c r="C58">
        <v>1.2626E-2</v>
      </c>
      <c r="D58" s="33"/>
      <c r="E58" s="33"/>
      <c r="H58" s="57"/>
      <c r="I58" s="57"/>
      <c r="J58" s="57"/>
      <c r="AI58"/>
    </row>
    <row r="59" spans="1:35" x14ac:dyDescent="0.25">
      <c r="A59">
        <v>2</v>
      </c>
      <c r="B59">
        <v>2000</v>
      </c>
      <c r="C59">
        <v>1.5140000000000001E-2</v>
      </c>
      <c r="E59" s="34"/>
      <c r="AI59"/>
    </row>
    <row r="60" spans="1:35" x14ac:dyDescent="0.25">
      <c r="A60">
        <v>2</v>
      </c>
      <c r="B60">
        <v>2001</v>
      </c>
      <c r="C60">
        <v>1.592E-2</v>
      </c>
      <c r="E60" s="34"/>
      <c r="AI60"/>
    </row>
    <row r="61" spans="1:35" x14ac:dyDescent="0.25">
      <c r="A61">
        <v>2</v>
      </c>
      <c r="B61">
        <v>2002</v>
      </c>
      <c r="C61">
        <v>1.7448999999999999E-2</v>
      </c>
      <c r="E61" s="34"/>
      <c r="AI61"/>
    </row>
    <row r="62" spans="1:35" x14ac:dyDescent="0.25">
      <c r="A62">
        <v>2</v>
      </c>
      <c r="B62">
        <v>2003</v>
      </c>
      <c r="C62">
        <v>2.3096999999999999E-2</v>
      </c>
      <c r="E62" s="34"/>
      <c r="AI62"/>
    </row>
    <row r="63" spans="1:35" x14ac:dyDescent="0.25">
      <c r="A63">
        <v>2</v>
      </c>
      <c r="B63">
        <v>2004</v>
      </c>
      <c r="C63">
        <v>2.6731000000000001E-2</v>
      </c>
      <c r="E63" s="34"/>
      <c r="AI63"/>
    </row>
    <row r="64" spans="1:35" x14ac:dyDescent="0.25">
      <c r="A64">
        <v>2</v>
      </c>
      <c r="B64">
        <v>2005</v>
      </c>
      <c r="C64">
        <v>2.7328999999999999E-2</v>
      </c>
      <c r="E64" s="34"/>
      <c r="AI64"/>
    </row>
    <row r="65" spans="1:35" x14ac:dyDescent="0.25">
      <c r="A65">
        <v>2</v>
      </c>
      <c r="B65">
        <v>2006</v>
      </c>
      <c r="C65">
        <v>2.8174000000000001E-2</v>
      </c>
      <c r="E65" s="34"/>
      <c r="AI65"/>
    </row>
    <row r="66" spans="1:35" x14ac:dyDescent="0.25">
      <c r="A66">
        <v>2</v>
      </c>
      <c r="B66">
        <v>2007</v>
      </c>
      <c r="C66">
        <v>2.4510000000000001E-2</v>
      </c>
      <c r="E66" s="34"/>
      <c r="AI66"/>
    </row>
    <row r="67" spans="1:35" x14ac:dyDescent="0.25">
      <c r="A67">
        <v>2</v>
      </c>
      <c r="B67">
        <v>2008</v>
      </c>
      <c r="C67">
        <v>2.6974999999999999E-2</v>
      </c>
      <c r="E67" s="34"/>
      <c r="AI67"/>
    </row>
    <row r="68" spans="1:35" x14ac:dyDescent="0.25">
      <c r="A68">
        <v>2</v>
      </c>
      <c r="B68">
        <v>2009</v>
      </c>
      <c r="C68">
        <v>3.2217000000000003E-2</v>
      </c>
      <c r="E68" s="34"/>
      <c r="AI68"/>
    </row>
    <row r="69" spans="1:35" x14ac:dyDescent="0.25">
      <c r="A69">
        <v>2</v>
      </c>
      <c r="B69">
        <v>2010</v>
      </c>
      <c r="C69">
        <v>3.773E-2</v>
      </c>
      <c r="E69" s="34"/>
      <c r="AI69"/>
    </row>
    <row r="70" spans="1:35" x14ac:dyDescent="0.25">
      <c r="A70">
        <v>2</v>
      </c>
      <c r="B70">
        <v>2011</v>
      </c>
      <c r="C70">
        <v>4.7528000000000001E-2</v>
      </c>
      <c r="E70" s="34"/>
      <c r="AI70"/>
    </row>
    <row r="71" spans="1:35" x14ac:dyDescent="0.25">
      <c r="A71">
        <v>2</v>
      </c>
      <c r="B71">
        <v>2012</v>
      </c>
      <c r="C71">
        <v>6.2356000000000002E-2</v>
      </c>
      <c r="E71" s="34"/>
      <c r="AI71"/>
    </row>
    <row r="72" spans="1:35" x14ac:dyDescent="0.25">
      <c r="A72">
        <v>2</v>
      </c>
      <c r="B72">
        <v>2013</v>
      </c>
      <c r="C72">
        <v>6.0458999999999999E-2</v>
      </c>
      <c r="E72" s="34"/>
      <c r="AI72"/>
    </row>
    <row r="73" spans="1:35" x14ac:dyDescent="0.25">
      <c r="A73">
        <v>2</v>
      </c>
      <c r="B73">
        <v>2014</v>
      </c>
      <c r="C73">
        <v>6.5013000000000001E-2</v>
      </c>
      <c r="E73" s="34"/>
      <c r="AI73"/>
    </row>
    <row r="74" spans="1:35" x14ac:dyDescent="0.25">
      <c r="A74">
        <v>2</v>
      </c>
      <c r="B74">
        <v>2015</v>
      </c>
      <c r="C74">
        <v>7.0668999999999996E-2</v>
      </c>
      <c r="E74" s="34"/>
      <c r="AI74"/>
    </row>
    <row r="75" spans="1:35" x14ac:dyDescent="0.25">
      <c r="A75">
        <v>2</v>
      </c>
      <c r="B75">
        <v>2016</v>
      </c>
      <c r="C75">
        <v>8.4070000000000006E-2</v>
      </c>
      <c r="E75" s="34"/>
      <c r="AI75"/>
    </row>
    <row r="76" spans="1:35" x14ac:dyDescent="0.25">
      <c r="A76">
        <v>2</v>
      </c>
      <c r="B76">
        <v>2017</v>
      </c>
      <c r="C76">
        <v>8.7787000000000004E-2</v>
      </c>
      <c r="E76" s="34"/>
      <c r="AI76"/>
    </row>
    <row r="77" spans="1:35" x14ac:dyDescent="0.25">
      <c r="A77">
        <v>2</v>
      </c>
      <c r="B77">
        <v>2018</v>
      </c>
      <c r="C77">
        <v>9.5921000000000006E-2</v>
      </c>
      <c r="E77" s="34"/>
      <c r="AI77"/>
    </row>
    <row r="78" spans="1:35" x14ac:dyDescent="0.25">
      <c r="A78">
        <v>2</v>
      </c>
      <c r="B78">
        <v>2019</v>
      </c>
      <c r="C78">
        <v>9.1451000000000005E-2</v>
      </c>
      <c r="E78" s="34"/>
      <c r="AI78"/>
    </row>
    <row r="79" spans="1:35" x14ac:dyDescent="0.25">
      <c r="A79">
        <v>2</v>
      </c>
      <c r="B79">
        <v>2020</v>
      </c>
      <c r="C79">
        <v>9.6631999999999996E-2</v>
      </c>
      <c r="E79" s="34"/>
      <c r="AI79"/>
    </row>
    <row r="80" spans="1:35" x14ac:dyDescent="0.25">
      <c r="A80">
        <v>2</v>
      </c>
      <c r="B80">
        <v>2021</v>
      </c>
      <c r="C80">
        <v>9.3981999999999996E-2</v>
      </c>
      <c r="E80" s="34"/>
      <c r="AI80"/>
    </row>
    <row r="81" spans="1:35" x14ac:dyDescent="0.25">
      <c r="A81">
        <v>2</v>
      </c>
      <c r="B81">
        <v>2022</v>
      </c>
      <c r="C81">
        <v>9.9060999999999996E-2</v>
      </c>
      <c r="E81" s="34"/>
      <c r="AI81"/>
    </row>
    <row r="82" spans="1:35" x14ac:dyDescent="0.25">
      <c r="A82">
        <v>2</v>
      </c>
      <c r="B82">
        <v>2023</v>
      </c>
      <c r="C82">
        <v>9.5354999999999995E-2</v>
      </c>
      <c r="E82" s="34"/>
      <c r="AI82"/>
    </row>
    <row r="83" spans="1:35" x14ac:dyDescent="0.25">
      <c r="A83" t="s">
        <v>382</v>
      </c>
      <c r="B83">
        <v>1999</v>
      </c>
      <c r="C83">
        <v>2.1586000000000001E-2</v>
      </c>
      <c r="AI83"/>
    </row>
    <row r="84" spans="1:35" x14ac:dyDescent="0.25">
      <c r="A84">
        <v>3</v>
      </c>
      <c r="B84">
        <v>2000</v>
      </c>
      <c r="C84">
        <v>2.1527000000000001E-2</v>
      </c>
      <c r="AI84"/>
    </row>
    <row r="85" spans="1:35" x14ac:dyDescent="0.25">
      <c r="A85">
        <v>3</v>
      </c>
      <c r="B85">
        <v>2001</v>
      </c>
      <c r="C85">
        <v>2.1058E-2</v>
      </c>
      <c r="AI85"/>
    </row>
    <row r="86" spans="1:35" x14ac:dyDescent="0.25">
      <c r="A86">
        <v>3</v>
      </c>
      <c r="B86">
        <v>2002</v>
      </c>
      <c r="C86">
        <v>2.7785000000000001E-2</v>
      </c>
      <c r="AI86"/>
    </row>
    <row r="87" spans="1:35" x14ac:dyDescent="0.25">
      <c r="A87">
        <v>3</v>
      </c>
      <c r="B87">
        <v>2003</v>
      </c>
      <c r="C87">
        <v>3.7621000000000002E-2</v>
      </c>
      <c r="AI87"/>
    </row>
    <row r="88" spans="1:35" x14ac:dyDescent="0.25">
      <c r="A88">
        <v>3</v>
      </c>
      <c r="B88">
        <v>2004</v>
      </c>
      <c r="C88">
        <v>4.9880000000000001E-2</v>
      </c>
      <c r="AI88"/>
    </row>
    <row r="89" spans="1:35" x14ac:dyDescent="0.25">
      <c r="A89">
        <v>3</v>
      </c>
      <c r="B89">
        <v>2005</v>
      </c>
      <c r="C89">
        <v>5.7468999999999999E-2</v>
      </c>
      <c r="AI89"/>
    </row>
    <row r="90" spans="1:35" x14ac:dyDescent="0.25">
      <c r="A90">
        <v>3</v>
      </c>
      <c r="B90">
        <v>2006</v>
      </c>
      <c r="C90">
        <v>6.2280000000000002E-2</v>
      </c>
      <c r="AI90"/>
    </row>
    <row r="91" spans="1:35" x14ac:dyDescent="0.25">
      <c r="A91">
        <v>3</v>
      </c>
      <c r="B91">
        <v>2007</v>
      </c>
      <c r="C91">
        <v>7.1080000000000004E-2</v>
      </c>
      <c r="AI91"/>
    </row>
    <row r="92" spans="1:35" x14ac:dyDescent="0.25">
      <c r="A92">
        <v>3</v>
      </c>
      <c r="B92">
        <v>2008</v>
      </c>
      <c r="C92">
        <v>6.4971000000000001E-2</v>
      </c>
      <c r="AI92"/>
    </row>
    <row r="93" spans="1:35" x14ac:dyDescent="0.25">
      <c r="A93">
        <v>3</v>
      </c>
      <c r="B93">
        <v>2009</v>
      </c>
      <c r="C93">
        <v>7.3410000000000003E-2</v>
      </c>
      <c r="AI93"/>
    </row>
    <row r="94" spans="1:35" x14ac:dyDescent="0.25">
      <c r="A94">
        <v>3</v>
      </c>
      <c r="B94">
        <v>2010</v>
      </c>
      <c r="C94">
        <v>7.7946000000000001E-2</v>
      </c>
      <c r="AI94"/>
    </row>
    <row r="95" spans="1:35" x14ac:dyDescent="0.25">
      <c r="A95">
        <v>3</v>
      </c>
      <c r="B95">
        <v>2011</v>
      </c>
      <c r="C95">
        <v>8.8549000000000003E-2</v>
      </c>
      <c r="AI95"/>
    </row>
    <row r="96" spans="1:35" x14ac:dyDescent="0.25">
      <c r="A96">
        <v>3</v>
      </c>
      <c r="B96">
        <v>2012</v>
      </c>
      <c r="C96">
        <v>9.1897000000000006E-2</v>
      </c>
      <c r="AI96"/>
    </row>
    <row r="97" spans="1:35" x14ac:dyDescent="0.25">
      <c r="A97">
        <v>3</v>
      </c>
      <c r="B97">
        <v>2013</v>
      </c>
      <c r="C97">
        <v>9.529E-2</v>
      </c>
      <c r="AI97"/>
    </row>
    <row r="98" spans="1:35" x14ac:dyDescent="0.25">
      <c r="A98">
        <v>3</v>
      </c>
      <c r="B98">
        <v>2014</v>
      </c>
      <c r="C98">
        <v>8.8714000000000001E-2</v>
      </c>
      <c r="AI98"/>
    </row>
    <row r="99" spans="1:35" x14ac:dyDescent="0.25">
      <c r="A99">
        <v>3</v>
      </c>
      <c r="B99">
        <v>2015</v>
      </c>
      <c r="C99">
        <v>9.3565999999999996E-2</v>
      </c>
      <c r="AI99"/>
    </row>
    <row r="100" spans="1:35" x14ac:dyDescent="0.25">
      <c r="A100">
        <v>3</v>
      </c>
      <c r="B100">
        <v>2016</v>
      </c>
      <c r="C100">
        <v>9.5495999999999998E-2</v>
      </c>
      <c r="AI100"/>
    </row>
    <row r="101" spans="1:35" x14ac:dyDescent="0.25">
      <c r="A101">
        <v>3</v>
      </c>
      <c r="B101">
        <v>2017</v>
      </c>
      <c r="C101">
        <v>0.10981100000000001</v>
      </c>
      <c r="AI101"/>
    </row>
    <row r="102" spans="1:35" x14ac:dyDescent="0.25">
      <c r="A102">
        <v>3</v>
      </c>
      <c r="B102">
        <v>2018</v>
      </c>
      <c r="C102">
        <v>0.118839</v>
      </c>
      <c r="AI102"/>
    </row>
    <row r="103" spans="1:35" x14ac:dyDescent="0.25">
      <c r="A103">
        <v>3</v>
      </c>
      <c r="B103">
        <v>2019</v>
      </c>
      <c r="C103">
        <v>0.112978</v>
      </c>
      <c r="AI103"/>
    </row>
    <row r="104" spans="1:35" x14ac:dyDescent="0.25">
      <c r="A104">
        <v>3</v>
      </c>
      <c r="B104">
        <v>2020</v>
      </c>
      <c r="C104">
        <v>0.11282499999999999</v>
      </c>
      <c r="AI104"/>
    </row>
    <row r="105" spans="1:35" x14ac:dyDescent="0.25">
      <c r="A105">
        <v>3</v>
      </c>
      <c r="B105">
        <v>2021</v>
      </c>
      <c r="C105">
        <v>0.12920100000000001</v>
      </c>
      <c r="AI105"/>
    </row>
    <row r="106" spans="1:35" x14ac:dyDescent="0.25">
      <c r="A106">
        <v>3</v>
      </c>
      <c r="B106">
        <v>2022</v>
      </c>
      <c r="C106">
        <v>0.102962</v>
      </c>
      <c r="AI106"/>
    </row>
    <row r="107" spans="1:35" x14ac:dyDescent="0.25">
      <c r="A107">
        <v>3</v>
      </c>
      <c r="B107">
        <v>2023</v>
      </c>
      <c r="C107">
        <v>6.0299999999999999E-2</v>
      </c>
      <c r="AI107"/>
    </row>
    <row r="108" spans="1:35" x14ac:dyDescent="0.25">
      <c r="A108">
        <v>4</v>
      </c>
      <c r="B108">
        <v>1999</v>
      </c>
      <c r="C108">
        <v>3.5469000000000001E-2</v>
      </c>
      <c r="AI108"/>
    </row>
    <row r="109" spans="1:35" x14ac:dyDescent="0.25">
      <c r="A109">
        <v>4</v>
      </c>
      <c r="B109">
        <v>2000</v>
      </c>
      <c r="C109">
        <v>4.5378000000000002E-2</v>
      </c>
      <c r="E109" s="34"/>
      <c r="AI109"/>
    </row>
    <row r="110" spans="1:35" x14ac:dyDescent="0.25">
      <c r="A110">
        <v>4</v>
      </c>
      <c r="B110">
        <v>2001</v>
      </c>
      <c r="C110">
        <v>6.2065000000000002E-2</v>
      </c>
      <c r="E110" s="34"/>
      <c r="AI110"/>
    </row>
    <row r="111" spans="1:35" x14ac:dyDescent="0.25">
      <c r="A111">
        <v>4</v>
      </c>
      <c r="B111">
        <v>2002</v>
      </c>
      <c r="C111">
        <v>6.0884000000000001E-2</v>
      </c>
      <c r="E111" s="34"/>
      <c r="AI111"/>
    </row>
    <row r="112" spans="1:35" x14ac:dyDescent="0.25">
      <c r="A112">
        <v>4</v>
      </c>
      <c r="B112">
        <v>2003</v>
      </c>
      <c r="C112">
        <v>6.9165000000000004E-2</v>
      </c>
      <c r="E112" s="34"/>
      <c r="AI112"/>
    </row>
    <row r="113" spans="1:35" x14ac:dyDescent="0.25">
      <c r="A113">
        <v>4</v>
      </c>
      <c r="B113">
        <v>2004</v>
      </c>
      <c r="C113">
        <v>6.2428999999999998E-2</v>
      </c>
      <c r="E113" s="34"/>
      <c r="AI113"/>
    </row>
    <row r="114" spans="1:35" x14ac:dyDescent="0.25">
      <c r="A114">
        <v>4</v>
      </c>
      <c r="B114">
        <v>2005</v>
      </c>
      <c r="C114">
        <v>5.8548000000000003E-2</v>
      </c>
      <c r="E114" s="34"/>
      <c r="AI114"/>
    </row>
    <row r="115" spans="1:35" x14ac:dyDescent="0.25">
      <c r="A115">
        <v>4</v>
      </c>
      <c r="B115">
        <v>2006</v>
      </c>
      <c r="C115">
        <v>6.3216999999999995E-2</v>
      </c>
      <c r="E115" s="34"/>
      <c r="AI115"/>
    </row>
    <row r="116" spans="1:35" x14ac:dyDescent="0.25">
      <c r="A116">
        <v>4</v>
      </c>
      <c r="B116">
        <v>2007</v>
      </c>
      <c r="C116">
        <v>6.8296999999999997E-2</v>
      </c>
      <c r="E116" s="34"/>
      <c r="AI116"/>
    </row>
    <row r="117" spans="1:35" x14ac:dyDescent="0.25">
      <c r="A117">
        <v>4</v>
      </c>
      <c r="B117">
        <v>2008</v>
      </c>
      <c r="C117">
        <v>5.9409000000000003E-2</v>
      </c>
      <c r="E117" s="34"/>
      <c r="AI117"/>
    </row>
    <row r="118" spans="1:35" x14ac:dyDescent="0.25">
      <c r="A118">
        <v>4</v>
      </c>
      <c r="B118">
        <v>2009</v>
      </c>
      <c r="C118">
        <v>5.5659E-2</v>
      </c>
      <c r="E118" s="34"/>
      <c r="AI118"/>
    </row>
    <row r="119" spans="1:35" x14ac:dyDescent="0.25">
      <c r="A119">
        <v>4</v>
      </c>
      <c r="B119">
        <v>2010</v>
      </c>
      <c r="C119">
        <v>6.5999000000000002E-2</v>
      </c>
      <c r="E119" s="34"/>
      <c r="AI119"/>
    </row>
    <row r="120" spans="1:35" x14ac:dyDescent="0.25">
      <c r="A120">
        <v>4</v>
      </c>
      <c r="B120">
        <v>2011</v>
      </c>
      <c r="C120">
        <v>5.7907E-2</v>
      </c>
      <c r="E120" s="34"/>
      <c r="AI120"/>
    </row>
    <row r="121" spans="1:35" x14ac:dyDescent="0.25">
      <c r="A121">
        <v>4</v>
      </c>
      <c r="B121">
        <v>2012</v>
      </c>
      <c r="C121">
        <v>6.7150000000000001E-2</v>
      </c>
      <c r="E121" s="34"/>
      <c r="AI121"/>
    </row>
    <row r="122" spans="1:35" x14ac:dyDescent="0.25">
      <c r="A122">
        <v>4</v>
      </c>
      <c r="B122">
        <v>2013</v>
      </c>
      <c r="C122">
        <v>5.7994999999999998E-2</v>
      </c>
      <c r="E122" s="34"/>
      <c r="AI122"/>
    </row>
    <row r="123" spans="1:35" x14ac:dyDescent="0.25">
      <c r="A123">
        <v>4</v>
      </c>
      <c r="B123">
        <v>2014</v>
      </c>
      <c r="C123">
        <v>6.3093999999999997E-2</v>
      </c>
      <c r="E123" s="34"/>
      <c r="AI123"/>
    </row>
    <row r="124" spans="1:35" x14ac:dyDescent="0.25">
      <c r="A124">
        <v>4</v>
      </c>
      <c r="B124">
        <v>2015</v>
      </c>
      <c r="C124">
        <v>5.2505999999999997E-2</v>
      </c>
      <c r="E124" s="34"/>
      <c r="AI124"/>
    </row>
    <row r="125" spans="1:35" x14ac:dyDescent="0.25">
      <c r="A125">
        <v>4</v>
      </c>
      <c r="B125">
        <v>2016</v>
      </c>
      <c r="C125">
        <v>6.2477999999999999E-2</v>
      </c>
      <c r="E125" s="34"/>
      <c r="AI125"/>
    </row>
    <row r="126" spans="1:35" x14ac:dyDescent="0.25">
      <c r="A126">
        <v>4</v>
      </c>
      <c r="B126">
        <v>2017</v>
      </c>
      <c r="C126">
        <v>6.4732999999999999E-2</v>
      </c>
      <c r="E126" s="34"/>
      <c r="AI126"/>
    </row>
    <row r="127" spans="1:35" x14ac:dyDescent="0.25">
      <c r="A127">
        <v>4</v>
      </c>
      <c r="B127">
        <v>2018</v>
      </c>
      <c r="C127">
        <v>6.8886000000000003E-2</v>
      </c>
      <c r="E127" s="34"/>
      <c r="AI127"/>
    </row>
    <row r="128" spans="1:35" x14ac:dyDescent="0.25">
      <c r="A128">
        <v>4</v>
      </c>
      <c r="B128">
        <v>2019</v>
      </c>
      <c r="C128">
        <v>5.9617000000000003E-2</v>
      </c>
      <c r="E128" s="34"/>
      <c r="AI128"/>
    </row>
    <row r="129" spans="1:35" x14ac:dyDescent="0.25">
      <c r="A129">
        <v>4</v>
      </c>
      <c r="B129">
        <v>2020</v>
      </c>
      <c r="C129">
        <v>5.6488999999999998E-2</v>
      </c>
      <c r="E129" s="34"/>
      <c r="AI129"/>
    </row>
    <row r="130" spans="1:35" x14ac:dyDescent="0.25">
      <c r="A130">
        <v>4</v>
      </c>
      <c r="B130">
        <v>2021</v>
      </c>
      <c r="C130">
        <v>6.5153000000000003E-2</v>
      </c>
      <c r="E130" s="34"/>
      <c r="AI130"/>
    </row>
    <row r="131" spans="1:35" x14ac:dyDescent="0.25">
      <c r="A131">
        <v>4</v>
      </c>
      <c r="B131">
        <v>2022</v>
      </c>
      <c r="C131">
        <v>5.6770000000000001E-2</v>
      </c>
      <c r="E131" s="34"/>
      <c r="AI131"/>
    </row>
    <row r="132" spans="1:35" x14ac:dyDescent="0.25">
      <c r="A132">
        <v>4</v>
      </c>
      <c r="B132">
        <v>2023</v>
      </c>
      <c r="C132">
        <v>4.5933000000000002E-2</v>
      </c>
      <c r="E132" s="34"/>
      <c r="AI132"/>
    </row>
    <row r="133" spans="1:35" x14ac:dyDescent="0.25">
      <c r="A133">
        <v>5</v>
      </c>
      <c r="B133">
        <v>1999</v>
      </c>
      <c r="C133">
        <v>0.15069399999999999</v>
      </c>
      <c r="E133" s="34"/>
      <c r="AI133"/>
    </row>
    <row r="134" spans="1:35" x14ac:dyDescent="0.25">
      <c r="A134">
        <v>5</v>
      </c>
      <c r="B134">
        <v>2000</v>
      </c>
      <c r="C134">
        <v>0.14488300000000001</v>
      </c>
      <c r="E134" s="34"/>
      <c r="AI134"/>
    </row>
    <row r="135" spans="1:35" x14ac:dyDescent="0.25">
      <c r="A135">
        <v>5</v>
      </c>
      <c r="B135">
        <v>2001</v>
      </c>
      <c r="C135">
        <v>0.14637</v>
      </c>
      <c r="E135" s="34"/>
      <c r="AI135"/>
    </row>
    <row r="136" spans="1:35" x14ac:dyDescent="0.25">
      <c r="A136">
        <v>5</v>
      </c>
      <c r="B136">
        <v>2002</v>
      </c>
      <c r="C136">
        <v>0.126861</v>
      </c>
      <c r="E136" s="34"/>
      <c r="AI136"/>
    </row>
    <row r="137" spans="1:35" x14ac:dyDescent="0.25">
      <c r="A137">
        <v>5</v>
      </c>
      <c r="B137">
        <v>2003</v>
      </c>
      <c r="C137">
        <v>0.122613</v>
      </c>
      <c r="E137" s="34"/>
      <c r="AI137"/>
    </row>
    <row r="138" spans="1:35" x14ac:dyDescent="0.25">
      <c r="A138">
        <v>5</v>
      </c>
      <c r="B138">
        <v>2004</v>
      </c>
      <c r="C138">
        <v>0.125056</v>
      </c>
      <c r="E138" s="34"/>
      <c r="AI138"/>
    </row>
    <row r="139" spans="1:35" x14ac:dyDescent="0.25">
      <c r="A139">
        <v>5</v>
      </c>
      <c r="B139">
        <v>2005</v>
      </c>
      <c r="C139">
        <v>0.11557199999999999</v>
      </c>
      <c r="E139" s="34"/>
      <c r="AI139"/>
    </row>
    <row r="140" spans="1:35" x14ac:dyDescent="0.25">
      <c r="A140">
        <v>5</v>
      </c>
      <c r="B140">
        <v>2006</v>
      </c>
      <c r="C140">
        <v>0.107904</v>
      </c>
      <c r="E140" s="34"/>
      <c r="AI140"/>
    </row>
    <row r="141" spans="1:35" x14ac:dyDescent="0.25">
      <c r="A141">
        <v>5</v>
      </c>
      <c r="B141">
        <v>2007</v>
      </c>
      <c r="C141">
        <v>0.114818</v>
      </c>
      <c r="E141" s="34"/>
      <c r="AI141"/>
    </row>
    <row r="142" spans="1:35" x14ac:dyDescent="0.25">
      <c r="A142">
        <v>5</v>
      </c>
      <c r="B142">
        <v>2008</v>
      </c>
      <c r="C142">
        <v>0.101817</v>
      </c>
      <c r="E142" s="34"/>
      <c r="AI142"/>
    </row>
    <row r="143" spans="1:35" x14ac:dyDescent="0.25">
      <c r="A143">
        <v>5</v>
      </c>
      <c r="B143">
        <v>2009</v>
      </c>
      <c r="C143">
        <v>9.2753000000000002E-2</v>
      </c>
      <c r="E143" s="34"/>
      <c r="AI143"/>
    </row>
    <row r="144" spans="1:35" x14ac:dyDescent="0.25">
      <c r="A144">
        <v>5</v>
      </c>
      <c r="B144">
        <v>2010</v>
      </c>
      <c r="C144">
        <v>8.4318000000000004E-2</v>
      </c>
      <c r="E144" s="34"/>
      <c r="AI144"/>
    </row>
    <row r="145" spans="1:35" x14ac:dyDescent="0.25">
      <c r="A145">
        <v>5</v>
      </c>
      <c r="B145">
        <v>2011</v>
      </c>
      <c r="C145">
        <v>8.1778000000000003E-2</v>
      </c>
      <c r="E145" s="34"/>
      <c r="AI145"/>
    </row>
    <row r="146" spans="1:35" x14ac:dyDescent="0.25">
      <c r="A146">
        <v>5</v>
      </c>
      <c r="B146">
        <v>2012</v>
      </c>
      <c r="C146">
        <v>8.6110000000000006E-2</v>
      </c>
      <c r="E146" s="34"/>
      <c r="AI146"/>
    </row>
    <row r="147" spans="1:35" x14ac:dyDescent="0.25">
      <c r="A147">
        <v>5</v>
      </c>
      <c r="B147">
        <v>2013</v>
      </c>
      <c r="C147">
        <v>7.6200000000000004E-2</v>
      </c>
      <c r="E147" s="34"/>
      <c r="AI147"/>
    </row>
    <row r="148" spans="1:35" x14ac:dyDescent="0.25">
      <c r="A148">
        <v>5</v>
      </c>
      <c r="B148">
        <v>2014</v>
      </c>
      <c r="C148">
        <v>7.2006000000000001E-2</v>
      </c>
      <c r="E148" s="34"/>
      <c r="AI148"/>
    </row>
    <row r="149" spans="1:35" x14ac:dyDescent="0.25">
      <c r="A149">
        <v>5</v>
      </c>
      <c r="B149">
        <v>2015</v>
      </c>
      <c r="C149">
        <v>7.0309999999999997E-2</v>
      </c>
      <c r="E149" s="34"/>
      <c r="AI149"/>
    </row>
    <row r="150" spans="1:35" x14ac:dyDescent="0.25">
      <c r="A150">
        <v>5</v>
      </c>
      <c r="B150">
        <v>2016</v>
      </c>
      <c r="C150">
        <v>6.4494999999999997E-2</v>
      </c>
      <c r="E150" s="34"/>
      <c r="AI150"/>
    </row>
    <row r="151" spans="1:35" x14ac:dyDescent="0.25">
      <c r="A151">
        <v>5</v>
      </c>
      <c r="B151">
        <v>2017</v>
      </c>
      <c r="C151">
        <v>6.4200999999999994E-2</v>
      </c>
      <c r="E151" s="34"/>
      <c r="AI151"/>
    </row>
    <row r="152" spans="1:35" x14ac:dyDescent="0.25">
      <c r="A152">
        <v>5</v>
      </c>
      <c r="B152">
        <v>2018</v>
      </c>
      <c r="C152">
        <v>6.2219999999999998E-2</v>
      </c>
      <c r="E152" s="34"/>
      <c r="AI152"/>
    </row>
    <row r="153" spans="1:35" x14ac:dyDescent="0.25">
      <c r="A153">
        <v>5</v>
      </c>
      <c r="B153">
        <v>2019</v>
      </c>
      <c r="C153">
        <v>6.6956000000000002E-2</v>
      </c>
      <c r="E153" s="34"/>
      <c r="AI153"/>
    </row>
    <row r="154" spans="1:35" x14ac:dyDescent="0.25">
      <c r="A154">
        <v>5</v>
      </c>
      <c r="B154">
        <v>2020</v>
      </c>
      <c r="C154">
        <v>6.3307000000000002E-2</v>
      </c>
      <c r="E154" s="34"/>
      <c r="AI154"/>
    </row>
    <row r="155" spans="1:35" x14ac:dyDescent="0.25">
      <c r="A155">
        <v>5</v>
      </c>
      <c r="B155">
        <v>2021</v>
      </c>
      <c r="C155">
        <v>6.5625000000000003E-2</v>
      </c>
      <c r="E155" s="34"/>
      <c r="AI155"/>
    </row>
    <row r="156" spans="1:35" x14ac:dyDescent="0.25">
      <c r="A156">
        <v>5</v>
      </c>
      <c r="B156">
        <v>2022</v>
      </c>
      <c r="C156">
        <v>6.3628000000000004E-2</v>
      </c>
      <c r="E156" s="34"/>
      <c r="AI156"/>
    </row>
    <row r="157" spans="1:35" x14ac:dyDescent="0.25">
      <c r="A157">
        <v>5</v>
      </c>
      <c r="B157">
        <v>2023</v>
      </c>
      <c r="C157">
        <v>7.6397999999999994E-2</v>
      </c>
      <c r="E157" s="34"/>
      <c r="AI157"/>
    </row>
    <row r="158" spans="1:35" x14ac:dyDescent="0.25">
      <c r="A158">
        <v>6</v>
      </c>
      <c r="C158">
        <v>9.0297000000000002E-2</v>
      </c>
      <c r="E158" s="34"/>
      <c r="AI158"/>
    </row>
    <row r="159" spans="1:35" x14ac:dyDescent="0.25">
      <c r="A159">
        <v>6</v>
      </c>
      <c r="C159">
        <v>8.5000000000000006E-2</v>
      </c>
      <c r="E159" s="34"/>
      <c r="AI159"/>
    </row>
    <row r="160" spans="1:35" x14ac:dyDescent="0.25">
      <c r="A160">
        <v>6</v>
      </c>
      <c r="C160">
        <v>8.4023E-2</v>
      </c>
      <c r="E160" s="34"/>
      <c r="AI160"/>
    </row>
    <row r="161" spans="1:35" x14ac:dyDescent="0.25">
      <c r="A161">
        <v>6</v>
      </c>
      <c r="C161">
        <v>8.3049999999999999E-2</v>
      </c>
      <c r="E161" s="34"/>
      <c r="AI161"/>
    </row>
    <row r="162" spans="1:35" x14ac:dyDescent="0.25">
      <c r="A162">
        <v>6</v>
      </c>
      <c r="C162">
        <v>8.1469E-2</v>
      </c>
      <c r="E162" s="34"/>
      <c r="AI162"/>
    </row>
    <row r="163" spans="1:35" x14ac:dyDescent="0.25">
      <c r="A163">
        <v>6</v>
      </c>
      <c r="C163">
        <v>8.5614999999999997E-2</v>
      </c>
      <c r="E163" s="34"/>
      <c r="AI163"/>
    </row>
    <row r="164" spans="1:35" x14ac:dyDescent="0.25">
      <c r="A164">
        <v>6</v>
      </c>
      <c r="C164">
        <v>8.6187E-2</v>
      </c>
      <c r="E164" s="34"/>
      <c r="AI164"/>
    </row>
    <row r="165" spans="1:35" x14ac:dyDescent="0.25">
      <c r="A165">
        <v>6</v>
      </c>
      <c r="C165">
        <v>8.3740999999999996E-2</v>
      </c>
      <c r="E165" s="34"/>
      <c r="AI165"/>
    </row>
    <row r="166" spans="1:35" x14ac:dyDescent="0.25">
      <c r="A166">
        <v>6</v>
      </c>
      <c r="C166">
        <v>8.6265999999999995E-2</v>
      </c>
      <c r="E166" s="34"/>
      <c r="AI166"/>
    </row>
    <row r="167" spans="1:35" x14ac:dyDescent="0.25">
      <c r="A167">
        <v>6</v>
      </c>
      <c r="C167">
        <v>0.117434</v>
      </c>
      <c r="E167" s="34"/>
      <c r="AI167"/>
    </row>
    <row r="168" spans="1:35" x14ac:dyDescent="0.25">
      <c r="A168">
        <v>6</v>
      </c>
      <c r="C168">
        <v>7.4682999999999999E-2</v>
      </c>
      <c r="E168" s="34"/>
      <c r="AI168"/>
    </row>
    <row r="169" spans="1:35" x14ac:dyDescent="0.25">
      <c r="A169">
        <v>6</v>
      </c>
      <c r="C169">
        <v>7.1159E-2</v>
      </c>
      <c r="E169" s="34"/>
      <c r="AI169"/>
    </row>
    <row r="170" spans="1:35" x14ac:dyDescent="0.25">
      <c r="A170">
        <v>6</v>
      </c>
      <c r="C170">
        <v>7.0935999999999999E-2</v>
      </c>
      <c r="E170" s="34"/>
      <c r="AI170"/>
    </row>
    <row r="171" spans="1:35" x14ac:dyDescent="0.25">
      <c r="A171">
        <v>6</v>
      </c>
      <c r="C171">
        <v>5.9443999999999997E-2</v>
      </c>
      <c r="E171" s="34"/>
      <c r="AI171"/>
    </row>
    <row r="172" spans="1:35" x14ac:dyDescent="0.25">
      <c r="A172">
        <v>6</v>
      </c>
      <c r="C172">
        <v>5.9091999999999999E-2</v>
      </c>
      <c r="E172" s="34"/>
      <c r="AI172"/>
    </row>
    <row r="173" spans="1:35" x14ac:dyDescent="0.25">
      <c r="A173">
        <v>6</v>
      </c>
      <c r="C173">
        <v>5.6531999999999999E-2</v>
      </c>
      <c r="E173" s="34"/>
      <c r="AI173"/>
    </row>
    <row r="174" spans="1:35" x14ac:dyDescent="0.25">
      <c r="A174">
        <v>6</v>
      </c>
      <c r="C174">
        <v>5.9582999999999997E-2</v>
      </c>
      <c r="E174" s="34"/>
      <c r="AI174"/>
    </row>
    <row r="175" spans="1:35" x14ac:dyDescent="0.25">
      <c r="A175">
        <v>6</v>
      </c>
      <c r="C175">
        <v>6.1967000000000001E-2</v>
      </c>
      <c r="E175" s="34"/>
      <c r="AI175"/>
    </row>
    <row r="176" spans="1:35" x14ac:dyDescent="0.25">
      <c r="A176">
        <v>6</v>
      </c>
      <c r="C176">
        <v>5.8332000000000002E-2</v>
      </c>
      <c r="E176" s="34"/>
      <c r="AI176"/>
    </row>
    <row r="177" spans="1:35" x14ac:dyDescent="0.25">
      <c r="A177">
        <v>6</v>
      </c>
      <c r="C177">
        <v>5.6503999999999999E-2</v>
      </c>
      <c r="E177" s="34"/>
      <c r="AI177"/>
    </row>
    <row r="178" spans="1:35" x14ac:dyDescent="0.25">
      <c r="A178">
        <v>6</v>
      </c>
      <c r="C178">
        <v>6.4452999999999996E-2</v>
      </c>
      <c r="E178" s="34"/>
      <c r="AI178"/>
    </row>
    <row r="179" spans="1:35" x14ac:dyDescent="0.25">
      <c r="A179">
        <v>6</v>
      </c>
      <c r="C179">
        <v>6.2226999999999998E-2</v>
      </c>
      <c r="E179" s="34"/>
      <c r="AI179"/>
    </row>
    <row r="180" spans="1:35" x14ac:dyDescent="0.25">
      <c r="A180">
        <v>6</v>
      </c>
      <c r="C180">
        <v>6.4584000000000003E-2</v>
      </c>
      <c r="E180" s="34"/>
      <c r="AI180"/>
    </row>
    <row r="181" spans="1:35" x14ac:dyDescent="0.25">
      <c r="A181">
        <v>6</v>
      </c>
      <c r="C181">
        <v>6.2112000000000001E-2</v>
      </c>
      <c r="E181" s="34"/>
      <c r="AI181"/>
    </row>
    <row r="182" spans="1:35" x14ac:dyDescent="0.25">
      <c r="A182">
        <v>6</v>
      </c>
      <c r="C182">
        <v>5.9678000000000002E-2</v>
      </c>
      <c r="E182" s="34"/>
      <c r="AI182"/>
    </row>
    <row r="183" spans="1:35" x14ac:dyDescent="0.25">
      <c r="A183">
        <v>7</v>
      </c>
      <c r="C183">
        <v>9.3699000000000005E-2</v>
      </c>
      <c r="E183" s="34"/>
      <c r="AI183"/>
    </row>
    <row r="184" spans="1:35" x14ac:dyDescent="0.25">
      <c r="A184">
        <v>7</v>
      </c>
      <c r="C184">
        <v>9.9946999999999994E-2</v>
      </c>
      <c r="E184" s="34"/>
      <c r="AI184"/>
    </row>
    <row r="185" spans="1:35" x14ac:dyDescent="0.25">
      <c r="A185">
        <v>7</v>
      </c>
      <c r="C185">
        <v>0.100491</v>
      </c>
      <c r="E185" s="34"/>
      <c r="AI185"/>
    </row>
    <row r="186" spans="1:35" x14ac:dyDescent="0.25">
      <c r="A186">
        <v>7</v>
      </c>
      <c r="C186">
        <v>0.10147</v>
      </c>
      <c r="E186" s="34"/>
      <c r="AI186"/>
    </row>
    <row r="187" spans="1:35" x14ac:dyDescent="0.25">
      <c r="A187">
        <v>7</v>
      </c>
      <c r="C187">
        <v>0.105059</v>
      </c>
      <c r="E187" s="34"/>
      <c r="AI187"/>
    </row>
    <row r="188" spans="1:35" x14ac:dyDescent="0.25">
      <c r="A188">
        <v>7</v>
      </c>
      <c r="C188">
        <v>8.8288000000000005E-2</v>
      </c>
      <c r="E188" s="34"/>
      <c r="AI188"/>
    </row>
    <row r="189" spans="1:35" x14ac:dyDescent="0.25">
      <c r="A189">
        <v>7</v>
      </c>
      <c r="C189">
        <v>8.0593999999999999E-2</v>
      </c>
      <c r="E189" s="34"/>
      <c r="AI189"/>
    </row>
    <row r="190" spans="1:35" x14ac:dyDescent="0.25">
      <c r="A190">
        <v>7</v>
      </c>
      <c r="C190">
        <v>7.2089E-2</v>
      </c>
      <c r="E190" s="34"/>
      <c r="AI190"/>
    </row>
    <row r="191" spans="1:35" x14ac:dyDescent="0.25">
      <c r="A191">
        <v>7</v>
      </c>
      <c r="C191">
        <v>7.5591000000000005E-2</v>
      </c>
      <c r="E191" s="34"/>
      <c r="AI191"/>
    </row>
    <row r="192" spans="1:35" x14ac:dyDescent="0.25">
      <c r="A192">
        <v>7</v>
      </c>
      <c r="C192">
        <v>6.6846000000000003E-2</v>
      </c>
      <c r="E192" s="34"/>
      <c r="AI192"/>
    </row>
    <row r="193" spans="1:35" x14ac:dyDescent="0.25">
      <c r="A193">
        <v>7</v>
      </c>
      <c r="C193">
        <v>7.1779999999999997E-2</v>
      </c>
      <c r="E193" s="34"/>
      <c r="AI193"/>
    </row>
    <row r="194" spans="1:35" x14ac:dyDescent="0.25">
      <c r="A194">
        <v>7</v>
      </c>
      <c r="C194">
        <v>6.7613999999999994E-2</v>
      </c>
      <c r="E194" s="34"/>
      <c r="AI194"/>
    </row>
    <row r="195" spans="1:35" x14ac:dyDescent="0.25">
      <c r="A195">
        <v>7</v>
      </c>
      <c r="C195">
        <v>6.6309000000000007E-2</v>
      </c>
      <c r="E195" s="34"/>
      <c r="AI195"/>
    </row>
    <row r="196" spans="1:35" x14ac:dyDescent="0.25">
      <c r="A196">
        <v>7</v>
      </c>
      <c r="C196">
        <v>7.2654999999999997E-2</v>
      </c>
      <c r="E196" s="34"/>
      <c r="AI196"/>
    </row>
    <row r="197" spans="1:35" x14ac:dyDescent="0.25">
      <c r="A197">
        <v>7</v>
      </c>
      <c r="C197">
        <v>7.7299999999999994E-2</v>
      </c>
      <c r="E197" s="34"/>
      <c r="AI197"/>
    </row>
    <row r="198" spans="1:35" x14ac:dyDescent="0.25">
      <c r="A198">
        <v>7</v>
      </c>
      <c r="C198">
        <v>7.2446999999999998E-2</v>
      </c>
      <c r="E198" s="34"/>
      <c r="AI198"/>
    </row>
    <row r="199" spans="1:35" x14ac:dyDescent="0.25">
      <c r="A199">
        <v>7</v>
      </c>
      <c r="C199">
        <v>6.6217999999999999E-2</v>
      </c>
      <c r="E199" s="34"/>
      <c r="AI199"/>
    </row>
    <row r="200" spans="1:35" x14ac:dyDescent="0.25">
      <c r="A200">
        <v>7</v>
      </c>
      <c r="C200">
        <v>6.5934000000000006E-2</v>
      </c>
      <c r="E200" s="34"/>
      <c r="AI200"/>
    </row>
    <row r="201" spans="1:35" x14ac:dyDescent="0.25">
      <c r="A201">
        <v>7</v>
      </c>
      <c r="C201">
        <v>4.3755000000000002E-2</v>
      </c>
      <c r="E201" s="34"/>
      <c r="AI201"/>
    </row>
    <row r="202" spans="1:35" x14ac:dyDescent="0.25">
      <c r="A202">
        <v>7</v>
      </c>
      <c r="C202">
        <v>3.1068999999999999E-2</v>
      </c>
      <c r="E202" s="34"/>
      <c r="AI202"/>
    </row>
    <row r="203" spans="1:35" x14ac:dyDescent="0.25">
      <c r="A203">
        <v>7</v>
      </c>
      <c r="C203">
        <v>2.8443E-2</v>
      </c>
      <c r="E203" s="34"/>
      <c r="AI203"/>
    </row>
    <row r="204" spans="1:35" x14ac:dyDescent="0.25">
      <c r="A204">
        <v>7</v>
      </c>
      <c r="C204">
        <v>3.8981000000000002E-2</v>
      </c>
      <c r="E204" s="34"/>
      <c r="AI204"/>
    </row>
    <row r="205" spans="1:35" x14ac:dyDescent="0.25">
      <c r="A205">
        <v>7</v>
      </c>
      <c r="C205">
        <v>2.3924999999999998E-2</v>
      </c>
      <c r="E205" s="34"/>
      <c r="AI205"/>
    </row>
    <row r="206" spans="1:35" x14ac:dyDescent="0.25">
      <c r="A206">
        <v>7</v>
      </c>
      <c r="C206">
        <v>3.0384999999999999E-2</v>
      </c>
      <c r="E206" s="34"/>
      <c r="AI206"/>
    </row>
    <row r="207" spans="1:35" x14ac:dyDescent="0.25">
      <c r="A207">
        <v>7</v>
      </c>
      <c r="C207">
        <v>3.4576999999999997E-2</v>
      </c>
      <c r="E207" s="34"/>
      <c r="AI207"/>
    </row>
    <row r="208" spans="1:35" x14ac:dyDescent="0.25">
      <c r="A208">
        <v>8</v>
      </c>
      <c r="C208">
        <v>4.5068999999999998E-2</v>
      </c>
      <c r="E208" s="34"/>
      <c r="AI208"/>
    </row>
    <row r="209" spans="1:35" x14ac:dyDescent="0.25">
      <c r="A209">
        <v>8</v>
      </c>
      <c r="C209">
        <v>4.6150999999999998E-2</v>
      </c>
      <c r="E209" s="34"/>
      <c r="AI209"/>
    </row>
    <row r="210" spans="1:35" x14ac:dyDescent="0.25">
      <c r="A210">
        <v>8</v>
      </c>
      <c r="C210">
        <v>5.1429999999999997E-2</v>
      </c>
      <c r="E210" s="34"/>
      <c r="AI210"/>
    </row>
    <row r="211" spans="1:35" x14ac:dyDescent="0.25">
      <c r="A211">
        <v>8</v>
      </c>
      <c r="C211">
        <v>4.5400999999999997E-2</v>
      </c>
      <c r="E211" s="34"/>
      <c r="AI211"/>
    </row>
    <row r="212" spans="1:35" x14ac:dyDescent="0.25">
      <c r="A212">
        <v>8</v>
      </c>
      <c r="C212">
        <v>4.5914000000000003E-2</v>
      </c>
      <c r="E212" s="34"/>
      <c r="AI212"/>
    </row>
    <row r="213" spans="1:35" x14ac:dyDescent="0.25">
      <c r="A213">
        <v>8</v>
      </c>
      <c r="C213">
        <v>5.1487999999999999E-2</v>
      </c>
      <c r="E213" s="34"/>
      <c r="AI213"/>
    </row>
    <row r="214" spans="1:35" x14ac:dyDescent="0.25">
      <c r="A214">
        <v>8</v>
      </c>
      <c r="C214">
        <v>5.0965000000000003E-2</v>
      </c>
      <c r="E214" s="34"/>
      <c r="AI214"/>
    </row>
    <row r="215" spans="1:35" x14ac:dyDescent="0.25">
      <c r="A215">
        <v>8</v>
      </c>
      <c r="C215">
        <v>5.4358999999999998E-2</v>
      </c>
      <c r="E215" s="34"/>
      <c r="AI215"/>
    </row>
    <row r="216" spans="1:35" x14ac:dyDescent="0.25">
      <c r="A216">
        <v>8</v>
      </c>
      <c r="C216">
        <v>5.5100999999999997E-2</v>
      </c>
      <c r="E216" s="34"/>
      <c r="AI216"/>
    </row>
    <row r="217" spans="1:35" x14ac:dyDescent="0.25">
      <c r="A217">
        <v>8</v>
      </c>
      <c r="C217">
        <v>5.3432E-2</v>
      </c>
      <c r="E217" s="34"/>
      <c r="AI217"/>
    </row>
    <row r="218" spans="1:35" x14ac:dyDescent="0.25">
      <c r="A218">
        <v>8</v>
      </c>
      <c r="C218">
        <v>4.5321E-2</v>
      </c>
      <c r="E218" s="34"/>
      <c r="AI218"/>
    </row>
    <row r="219" spans="1:35" x14ac:dyDescent="0.25">
      <c r="A219">
        <v>8</v>
      </c>
      <c r="C219">
        <v>4.4387000000000003E-2</v>
      </c>
      <c r="E219" s="34"/>
      <c r="AI219"/>
    </row>
    <row r="220" spans="1:35" x14ac:dyDescent="0.25">
      <c r="A220">
        <v>8</v>
      </c>
      <c r="C220">
        <v>4.1764999999999997E-2</v>
      </c>
      <c r="E220" s="34"/>
      <c r="AI220"/>
    </row>
    <row r="221" spans="1:35" x14ac:dyDescent="0.25">
      <c r="A221">
        <v>8</v>
      </c>
      <c r="C221">
        <v>3.6061000000000003E-2</v>
      </c>
      <c r="E221" s="34"/>
      <c r="AI221"/>
    </row>
    <row r="222" spans="1:35" x14ac:dyDescent="0.25">
      <c r="A222">
        <v>8</v>
      </c>
      <c r="C222">
        <v>3.6108000000000001E-2</v>
      </c>
      <c r="E222" s="34"/>
      <c r="AI222"/>
    </row>
    <row r="223" spans="1:35" x14ac:dyDescent="0.25">
      <c r="A223">
        <v>8</v>
      </c>
      <c r="C223">
        <v>3.5970000000000002E-2</v>
      </c>
      <c r="E223" s="34"/>
      <c r="AI223"/>
    </row>
    <row r="224" spans="1:35" x14ac:dyDescent="0.25">
      <c r="A224">
        <v>8</v>
      </c>
      <c r="C224">
        <v>3.6599E-2</v>
      </c>
      <c r="E224" s="34"/>
      <c r="AI224"/>
    </row>
    <row r="225" spans="1:35" x14ac:dyDescent="0.25">
      <c r="A225">
        <v>8</v>
      </c>
      <c r="C225">
        <v>3.5602000000000002E-2</v>
      </c>
      <c r="E225" s="34"/>
      <c r="AI225"/>
    </row>
    <row r="226" spans="1:35" x14ac:dyDescent="0.25">
      <c r="A226">
        <v>8</v>
      </c>
      <c r="C226">
        <v>3.8360999999999999E-2</v>
      </c>
      <c r="E226" s="34"/>
      <c r="AI226"/>
    </row>
    <row r="227" spans="1:35" x14ac:dyDescent="0.25">
      <c r="A227">
        <v>8</v>
      </c>
      <c r="C227">
        <v>3.8266000000000001E-2</v>
      </c>
      <c r="E227" s="34"/>
      <c r="AI227"/>
    </row>
    <row r="228" spans="1:35" x14ac:dyDescent="0.25">
      <c r="A228">
        <v>8</v>
      </c>
      <c r="C228">
        <v>3.9341000000000001E-2</v>
      </c>
      <c r="E228" s="34"/>
      <c r="AI228"/>
    </row>
    <row r="229" spans="1:35" x14ac:dyDescent="0.25">
      <c r="A229">
        <v>8</v>
      </c>
      <c r="C229">
        <v>3.8316000000000003E-2</v>
      </c>
      <c r="E229" s="34"/>
      <c r="AI229"/>
    </row>
    <row r="230" spans="1:35" x14ac:dyDescent="0.25">
      <c r="A230">
        <v>8</v>
      </c>
      <c r="C230">
        <v>4.6609999999999999E-2</v>
      </c>
      <c r="E230" s="34"/>
      <c r="AI230"/>
    </row>
    <row r="231" spans="1:35" x14ac:dyDescent="0.25">
      <c r="A231">
        <v>8</v>
      </c>
      <c r="C231">
        <v>4.5685000000000003E-2</v>
      </c>
      <c r="E231" s="34"/>
      <c r="AI231"/>
    </row>
    <row r="232" spans="1:35" x14ac:dyDescent="0.25">
      <c r="A232">
        <v>8</v>
      </c>
      <c r="C232">
        <v>5.1871E-2</v>
      </c>
      <c r="E232" s="34"/>
      <c r="AI232"/>
    </row>
    <row r="233" spans="1:35" x14ac:dyDescent="0.25">
      <c r="A233">
        <v>9</v>
      </c>
      <c r="C233">
        <v>1.7295999999999999E-2</v>
      </c>
      <c r="E233" s="34"/>
      <c r="AI233"/>
    </row>
    <row r="234" spans="1:35" x14ac:dyDescent="0.25">
      <c r="A234">
        <v>9</v>
      </c>
      <c r="C234">
        <v>2.1364000000000001E-2</v>
      </c>
      <c r="E234" s="34"/>
      <c r="AI234"/>
    </row>
    <row r="235" spans="1:35" x14ac:dyDescent="0.25">
      <c r="A235">
        <v>9</v>
      </c>
      <c r="C235">
        <v>1.9049E-2</v>
      </c>
      <c r="E235" s="34"/>
      <c r="AI235"/>
    </row>
    <row r="236" spans="1:35" x14ac:dyDescent="0.25">
      <c r="A236">
        <v>9</v>
      </c>
      <c r="C236">
        <v>2.3276999999999999E-2</v>
      </c>
      <c r="E236" s="34"/>
      <c r="AI236"/>
    </row>
    <row r="237" spans="1:35" x14ac:dyDescent="0.25">
      <c r="A237">
        <v>9</v>
      </c>
      <c r="C237">
        <v>2.4400000000000002E-2</v>
      </c>
      <c r="E237" s="34"/>
      <c r="AI237"/>
    </row>
    <row r="238" spans="1:35" x14ac:dyDescent="0.25">
      <c r="A238">
        <v>9</v>
      </c>
      <c r="C238">
        <v>2.1937000000000002E-2</v>
      </c>
      <c r="E238" s="34"/>
      <c r="AI238"/>
    </row>
    <row r="239" spans="1:35" x14ac:dyDescent="0.25">
      <c r="A239">
        <v>9</v>
      </c>
      <c r="C239">
        <v>3.2947999999999998E-2</v>
      </c>
      <c r="E239" s="34"/>
      <c r="AI239"/>
    </row>
    <row r="240" spans="1:35" x14ac:dyDescent="0.25">
      <c r="A240">
        <v>9</v>
      </c>
      <c r="C240">
        <v>2.5361999999999999E-2</v>
      </c>
      <c r="E240" s="34"/>
      <c r="AI240"/>
    </row>
    <row r="241" spans="1:35" x14ac:dyDescent="0.25">
      <c r="A241">
        <v>9</v>
      </c>
      <c r="C241">
        <v>2.0830000000000001E-2</v>
      </c>
      <c r="E241" s="34"/>
      <c r="AI241"/>
    </row>
    <row r="242" spans="1:35" x14ac:dyDescent="0.25">
      <c r="A242">
        <v>9</v>
      </c>
      <c r="C242">
        <v>2.2582999999999999E-2</v>
      </c>
      <c r="E242" s="34"/>
      <c r="AI242"/>
    </row>
    <row r="243" spans="1:35" x14ac:dyDescent="0.25">
      <c r="A243">
        <v>9</v>
      </c>
      <c r="C243">
        <v>2.9397E-2</v>
      </c>
      <c r="E243" s="34"/>
      <c r="AI243"/>
    </row>
    <row r="244" spans="1:35" x14ac:dyDescent="0.25">
      <c r="A244">
        <v>9</v>
      </c>
      <c r="C244">
        <v>2.9930999999999999E-2</v>
      </c>
      <c r="E244" s="34"/>
      <c r="AI244"/>
    </row>
    <row r="245" spans="1:35" x14ac:dyDescent="0.25">
      <c r="A245">
        <v>9</v>
      </c>
      <c r="C245">
        <v>2.7418999999999999E-2</v>
      </c>
      <c r="E245" s="34"/>
      <c r="AI245"/>
    </row>
    <row r="246" spans="1:35" x14ac:dyDescent="0.25">
      <c r="A246">
        <v>9</v>
      </c>
      <c r="C246">
        <v>2.6724000000000001E-2</v>
      </c>
      <c r="E246" s="34"/>
      <c r="AI246"/>
    </row>
    <row r="247" spans="1:35" x14ac:dyDescent="0.25">
      <c r="A247">
        <v>9</v>
      </c>
      <c r="C247">
        <v>2.4131E-2</v>
      </c>
      <c r="E247" s="34"/>
      <c r="AI247"/>
    </row>
    <row r="248" spans="1:35" x14ac:dyDescent="0.25">
      <c r="A248">
        <v>9</v>
      </c>
      <c r="C248">
        <v>2.494E-2</v>
      </c>
      <c r="E248" s="34"/>
      <c r="AI248"/>
    </row>
    <row r="249" spans="1:35" x14ac:dyDescent="0.25">
      <c r="A249">
        <v>9</v>
      </c>
      <c r="C249">
        <v>2.7063E-2</v>
      </c>
      <c r="E249" s="34"/>
      <c r="AI249"/>
    </row>
    <row r="250" spans="1:35" x14ac:dyDescent="0.25">
      <c r="A250">
        <v>9</v>
      </c>
      <c r="C250">
        <v>2.5793E-2</v>
      </c>
      <c r="E250" s="34"/>
      <c r="AI250"/>
    </row>
    <row r="251" spans="1:35" x14ac:dyDescent="0.25">
      <c r="A251">
        <v>9</v>
      </c>
      <c r="C251">
        <v>2.8139000000000001E-2</v>
      </c>
      <c r="E251" s="34"/>
      <c r="AI251"/>
    </row>
    <row r="252" spans="1:35" x14ac:dyDescent="0.25">
      <c r="A252">
        <v>9</v>
      </c>
      <c r="C252">
        <v>2.8188999999999999E-2</v>
      </c>
      <c r="E252" s="34"/>
      <c r="AI252"/>
    </row>
    <row r="253" spans="1:35" x14ac:dyDescent="0.25">
      <c r="A253">
        <v>9</v>
      </c>
      <c r="C253">
        <v>2.4813999999999999E-2</v>
      </c>
      <c r="E253" s="34"/>
      <c r="AI253"/>
    </row>
    <row r="254" spans="1:35" x14ac:dyDescent="0.25">
      <c r="A254">
        <v>9</v>
      </c>
      <c r="C254">
        <v>2.2443000000000001E-2</v>
      </c>
      <c r="E254" s="34"/>
      <c r="AI254"/>
    </row>
    <row r="255" spans="1:35" x14ac:dyDescent="0.25">
      <c r="A255">
        <v>9</v>
      </c>
      <c r="C255">
        <v>1.7932E-2</v>
      </c>
      <c r="E255" s="34"/>
      <c r="AI255"/>
    </row>
    <row r="256" spans="1:35" x14ac:dyDescent="0.25">
      <c r="A256">
        <v>9</v>
      </c>
      <c r="C256">
        <v>1.7798000000000001E-2</v>
      </c>
      <c r="E256" s="34"/>
      <c r="AI256"/>
    </row>
    <row r="257" spans="1:35" x14ac:dyDescent="0.25">
      <c r="A257">
        <v>9</v>
      </c>
      <c r="C257">
        <v>1.6848999999999999E-2</v>
      </c>
      <c r="E257" s="34"/>
      <c r="AI257"/>
    </row>
    <row r="258" spans="1:35" x14ac:dyDescent="0.25">
      <c r="A258">
        <v>10</v>
      </c>
      <c r="C258">
        <v>3.0339999999999999E-2</v>
      </c>
      <c r="E258" s="34"/>
      <c r="AI258"/>
    </row>
    <row r="259" spans="1:35" x14ac:dyDescent="0.25">
      <c r="A259">
        <v>10</v>
      </c>
      <c r="C259">
        <v>2.5812000000000002E-2</v>
      </c>
      <c r="E259" s="34"/>
      <c r="AI259"/>
    </row>
    <row r="260" spans="1:35" x14ac:dyDescent="0.25">
      <c r="A260">
        <v>10</v>
      </c>
      <c r="C260">
        <v>2.8496E-2</v>
      </c>
      <c r="E260" s="34"/>
      <c r="AI260"/>
    </row>
    <row r="261" spans="1:35" x14ac:dyDescent="0.25">
      <c r="A261">
        <v>10</v>
      </c>
      <c r="C261">
        <v>2.5576999999999999E-2</v>
      </c>
      <c r="E261" s="34"/>
      <c r="AI261"/>
    </row>
    <row r="262" spans="1:35" x14ac:dyDescent="0.25">
      <c r="A262">
        <v>10</v>
      </c>
      <c r="C262">
        <v>2.6221999999999999E-2</v>
      </c>
      <c r="E262" s="34"/>
      <c r="AI262"/>
    </row>
    <row r="263" spans="1:35" x14ac:dyDescent="0.25">
      <c r="A263">
        <v>10</v>
      </c>
      <c r="C263">
        <v>2.0202000000000001E-2</v>
      </c>
      <c r="E263" s="34"/>
      <c r="AI263"/>
    </row>
    <row r="264" spans="1:35" x14ac:dyDescent="0.25">
      <c r="A264">
        <v>10</v>
      </c>
      <c r="C264">
        <v>1.9778E-2</v>
      </c>
      <c r="E264" s="34"/>
      <c r="AI264"/>
    </row>
    <row r="265" spans="1:35" x14ac:dyDescent="0.25">
      <c r="A265">
        <v>10</v>
      </c>
      <c r="C265">
        <v>2.0531000000000001E-2</v>
      </c>
      <c r="E265" s="34"/>
      <c r="AI265"/>
    </row>
    <row r="266" spans="1:35" x14ac:dyDescent="0.25">
      <c r="A266">
        <v>10</v>
      </c>
      <c r="C266">
        <v>2.3022999999999998E-2</v>
      </c>
      <c r="E266" s="34"/>
      <c r="AI266"/>
    </row>
    <row r="267" spans="1:35" x14ac:dyDescent="0.25">
      <c r="A267">
        <v>10</v>
      </c>
      <c r="C267">
        <v>2.3098E-2</v>
      </c>
      <c r="E267" s="34"/>
      <c r="AI267"/>
    </row>
    <row r="268" spans="1:35" x14ac:dyDescent="0.25">
      <c r="A268">
        <v>10</v>
      </c>
      <c r="C268">
        <v>2.3788E-2</v>
      </c>
      <c r="E268" s="34"/>
      <c r="AI268"/>
    </row>
    <row r="269" spans="1:35" x14ac:dyDescent="0.25">
      <c r="A269">
        <v>10</v>
      </c>
      <c r="C269">
        <v>2.2266999999999999E-2</v>
      </c>
      <c r="E269" s="34"/>
      <c r="AI269"/>
    </row>
    <row r="270" spans="1:35" x14ac:dyDescent="0.25">
      <c r="A270">
        <v>10</v>
      </c>
      <c r="C270">
        <v>2.7661000000000002E-2</v>
      </c>
      <c r="E270" s="34"/>
      <c r="AI270"/>
    </row>
    <row r="271" spans="1:35" x14ac:dyDescent="0.25">
      <c r="A271">
        <v>10</v>
      </c>
      <c r="C271">
        <v>2.7335000000000002E-2</v>
      </c>
      <c r="E271" s="34"/>
      <c r="AI271"/>
    </row>
    <row r="272" spans="1:35" x14ac:dyDescent="0.25">
      <c r="A272">
        <v>10</v>
      </c>
      <c r="C272">
        <v>2.6270000000000002E-2</v>
      </c>
      <c r="E272" s="34"/>
      <c r="AI272"/>
    </row>
    <row r="273" spans="1:35" x14ac:dyDescent="0.25">
      <c r="A273">
        <v>10</v>
      </c>
      <c r="C273">
        <v>2.231E-2</v>
      </c>
      <c r="E273" s="34"/>
      <c r="AI273"/>
    </row>
    <row r="274" spans="1:35" x14ac:dyDescent="0.25">
      <c r="A274">
        <v>10</v>
      </c>
      <c r="C274">
        <v>2.2483E-2</v>
      </c>
      <c r="E274" s="34"/>
      <c r="AI274"/>
    </row>
    <row r="275" spans="1:35" x14ac:dyDescent="0.25">
      <c r="A275">
        <v>10</v>
      </c>
      <c r="C275">
        <v>2.6907E-2</v>
      </c>
      <c r="E275" s="34"/>
      <c r="AI275"/>
    </row>
    <row r="276" spans="1:35" x14ac:dyDescent="0.25">
      <c r="A276">
        <v>10</v>
      </c>
      <c r="C276">
        <v>2.3893999999999999E-2</v>
      </c>
      <c r="E276" s="34"/>
      <c r="AI276"/>
    </row>
    <row r="277" spans="1:35" x14ac:dyDescent="0.25">
      <c r="A277">
        <v>10</v>
      </c>
      <c r="C277">
        <v>2.7687E-2</v>
      </c>
      <c r="E277" s="34"/>
      <c r="AI277"/>
    </row>
    <row r="278" spans="1:35" x14ac:dyDescent="0.25">
      <c r="A278">
        <v>10</v>
      </c>
      <c r="C278">
        <v>2.9047E-2</v>
      </c>
      <c r="E278" s="34"/>
      <c r="AI278"/>
    </row>
    <row r="279" spans="1:35" x14ac:dyDescent="0.25">
      <c r="A279">
        <v>10</v>
      </c>
      <c r="C279">
        <v>2.6116E-2</v>
      </c>
      <c r="E279" s="34"/>
      <c r="AI279"/>
    </row>
    <row r="280" spans="1:35" x14ac:dyDescent="0.25">
      <c r="A280">
        <v>10</v>
      </c>
      <c r="C280">
        <v>2.9281999999999999E-2</v>
      </c>
      <c r="E280" s="34"/>
      <c r="AI280"/>
    </row>
    <row r="281" spans="1:35" x14ac:dyDescent="0.25">
      <c r="A281">
        <v>10</v>
      </c>
      <c r="C281">
        <v>3.6288000000000001E-2</v>
      </c>
      <c r="E281" s="34"/>
      <c r="AI281"/>
    </row>
    <row r="282" spans="1:35" x14ac:dyDescent="0.25">
      <c r="A282">
        <v>10</v>
      </c>
      <c r="C282">
        <v>4.3829E-2</v>
      </c>
      <c r="E282" s="34"/>
      <c r="AI282"/>
    </row>
    <row r="283" spans="1:35" x14ac:dyDescent="0.25">
      <c r="A283">
        <v>11</v>
      </c>
      <c r="C283">
        <v>5.2745E-2</v>
      </c>
      <c r="E283" s="34"/>
      <c r="AI283"/>
    </row>
    <row r="284" spans="1:35" x14ac:dyDescent="0.25">
      <c r="A284">
        <v>11</v>
      </c>
      <c r="C284">
        <v>4.3929000000000003E-2</v>
      </c>
      <c r="E284" s="34"/>
      <c r="AI284"/>
    </row>
    <row r="285" spans="1:35" x14ac:dyDescent="0.25">
      <c r="A285">
        <v>11</v>
      </c>
      <c r="C285">
        <v>4.428E-2</v>
      </c>
      <c r="E285" s="34"/>
      <c r="AI285"/>
    </row>
    <row r="286" spans="1:35" x14ac:dyDescent="0.25">
      <c r="A286">
        <v>11</v>
      </c>
      <c r="C286">
        <v>4.9657E-2</v>
      </c>
      <c r="E286" s="34"/>
      <c r="AI286"/>
    </row>
    <row r="287" spans="1:35" x14ac:dyDescent="0.25">
      <c r="A287">
        <v>11</v>
      </c>
      <c r="C287">
        <v>4.6940000000000003E-2</v>
      </c>
      <c r="E287" s="34"/>
      <c r="AI287"/>
    </row>
    <row r="288" spans="1:35" x14ac:dyDescent="0.25">
      <c r="A288">
        <v>11</v>
      </c>
      <c r="C288">
        <v>4.1415E-2</v>
      </c>
      <c r="E288" s="34"/>
      <c r="AI288"/>
    </row>
    <row r="289" spans="1:35" x14ac:dyDescent="0.25">
      <c r="A289">
        <v>11</v>
      </c>
      <c r="C289">
        <v>4.2257000000000003E-2</v>
      </c>
      <c r="E289" s="34"/>
      <c r="AI289"/>
    </row>
    <row r="290" spans="1:35" x14ac:dyDescent="0.25">
      <c r="A290">
        <v>11</v>
      </c>
      <c r="C290">
        <v>4.2125999999999997E-2</v>
      </c>
      <c r="E290" s="34"/>
      <c r="AI290"/>
    </row>
    <row r="291" spans="1:35" x14ac:dyDescent="0.25">
      <c r="A291">
        <v>11</v>
      </c>
      <c r="C291">
        <v>4.4297000000000003E-2</v>
      </c>
      <c r="E291" s="34"/>
      <c r="AI291"/>
    </row>
    <row r="292" spans="1:35" x14ac:dyDescent="0.25">
      <c r="A292">
        <v>11</v>
      </c>
      <c r="C292">
        <v>4.2261E-2</v>
      </c>
      <c r="E292" s="34"/>
      <c r="AI292"/>
    </row>
    <row r="293" spans="1:35" x14ac:dyDescent="0.25">
      <c r="A293">
        <v>11</v>
      </c>
      <c r="C293">
        <v>3.7468000000000001E-2</v>
      </c>
      <c r="E293" s="34"/>
      <c r="AI293"/>
    </row>
    <row r="294" spans="1:35" x14ac:dyDescent="0.25">
      <c r="A294">
        <v>11</v>
      </c>
      <c r="C294">
        <v>3.0891999999999999E-2</v>
      </c>
      <c r="E294" s="34"/>
      <c r="AI294"/>
    </row>
    <row r="295" spans="1:35" x14ac:dyDescent="0.25">
      <c r="A295">
        <v>11</v>
      </c>
      <c r="C295">
        <v>2.8922E-2</v>
      </c>
      <c r="E295" s="34"/>
      <c r="AI295"/>
    </row>
    <row r="296" spans="1:35" x14ac:dyDescent="0.25">
      <c r="A296">
        <v>11</v>
      </c>
      <c r="C296">
        <v>2.5186E-2</v>
      </c>
      <c r="E296" s="34"/>
      <c r="AI296"/>
    </row>
    <row r="297" spans="1:35" x14ac:dyDescent="0.25">
      <c r="A297">
        <v>11</v>
      </c>
      <c r="C297">
        <v>2.1957999999999998E-2</v>
      </c>
      <c r="E297" s="34"/>
      <c r="AI297"/>
    </row>
    <row r="298" spans="1:35" x14ac:dyDescent="0.25">
      <c r="A298">
        <v>11</v>
      </c>
      <c r="C298">
        <v>1.6348999999999999E-2</v>
      </c>
      <c r="E298" s="34"/>
      <c r="AI298"/>
    </row>
    <row r="299" spans="1:35" x14ac:dyDescent="0.25">
      <c r="A299">
        <v>11</v>
      </c>
      <c r="C299">
        <v>1.4347E-2</v>
      </c>
      <c r="E299" s="34"/>
      <c r="AI299"/>
    </row>
    <row r="300" spans="1:35" x14ac:dyDescent="0.25">
      <c r="A300">
        <v>11</v>
      </c>
      <c r="C300">
        <v>1.4514000000000001E-2</v>
      </c>
      <c r="E300" s="34"/>
      <c r="AI300"/>
    </row>
    <row r="301" spans="1:35" x14ac:dyDescent="0.25">
      <c r="A301">
        <v>11</v>
      </c>
      <c r="C301">
        <v>1.7384E-2</v>
      </c>
      <c r="E301" s="34"/>
      <c r="AI301"/>
    </row>
    <row r="302" spans="1:35" x14ac:dyDescent="0.25">
      <c r="A302">
        <v>11</v>
      </c>
      <c r="C302">
        <v>1.8499999999999999E-2</v>
      </c>
      <c r="E302" s="34"/>
      <c r="AI302"/>
    </row>
    <row r="303" spans="1:35" x14ac:dyDescent="0.25">
      <c r="A303">
        <v>11</v>
      </c>
      <c r="C303">
        <v>1.9879000000000001E-2</v>
      </c>
      <c r="E303" s="34"/>
      <c r="AI303"/>
    </row>
    <row r="304" spans="1:35" x14ac:dyDescent="0.25">
      <c r="A304">
        <v>11</v>
      </c>
      <c r="C304">
        <v>2.0538000000000001E-2</v>
      </c>
      <c r="E304" s="34"/>
      <c r="AI304"/>
    </row>
    <row r="305" spans="1:35" x14ac:dyDescent="0.25">
      <c r="A305">
        <v>11</v>
      </c>
      <c r="C305">
        <v>2.3274E-2</v>
      </c>
      <c r="E305" s="34"/>
      <c r="AI305"/>
    </row>
    <row r="306" spans="1:35" x14ac:dyDescent="0.25">
      <c r="A306">
        <v>11</v>
      </c>
      <c r="C306">
        <v>2.7628E-2</v>
      </c>
      <c r="E306" s="34"/>
      <c r="AI306"/>
    </row>
    <row r="307" spans="1:35" x14ac:dyDescent="0.25">
      <c r="A307">
        <v>11</v>
      </c>
      <c r="C307">
        <v>2.8878999999999998E-2</v>
      </c>
      <c r="E307" s="34"/>
      <c r="AI307"/>
    </row>
    <row r="308" spans="1:35" x14ac:dyDescent="0.25">
      <c r="A308">
        <v>12</v>
      </c>
      <c r="C308">
        <v>6.9230000000000003E-3</v>
      </c>
      <c r="E308" s="34"/>
      <c r="AI308"/>
    </row>
    <row r="309" spans="1:35" x14ac:dyDescent="0.25">
      <c r="A309">
        <v>12</v>
      </c>
      <c r="C309">
        <v>7.404E-3</v>
      </c>
      <c r="E309" s="34"/>
      <c r="AI309"/>
    </row>
    <row r="310" spans="1:35" x14ac:dyDescent="0.25">
      <c r="A310">
        <v>12</v>
      </c>
      <c r="C310">
        <v>8.3689999999999997E-3</v>
      </c>
      <c r="E310" s="34"/>
      <c r="AI310"/>
    </row>
    <row r="311" spans="1:35" x14ac:dyDescent="0.25">
      <c r="A311">
        <v>12</v>
      </c>
      <c r="C311">
        <v>6.9670000000000001E-3</v>
      </c>
      <c r="E311" s="34"/>
      <c r="AI311"/>
    </row>
    <row r="312" spans="1:35" x14ac:dyDescent="0.25">
      <c r="A312">
        <v>12</v>
      </c>
      <c r="C312">
        <v>8.2620000000000002E-3</v>
      </c>
      <c r="E312" s="34"/>
      <c r="AI312"/>
    </row>
    <row r="313" spans="1:35" x14ac:dyDescent="0.25">
      <c r="A313">
        <v>12</v>
      </c>
      <c r="C313">
        <v>8.4329999999999995E-3</v>
      </c>
      <c r="E313" s="34"/>
      <c r="AI313"/>
    </row>
    <row r="314" spans="1:35" x14ac:dyDescent="0.25">
      <c r="A314">
        <v>12</v>
      </c>
      <c r="C314">
        <v>8.8330000000000006E-3</v>
      </c>
      <c r="E314" s="34"/>
      <c r="AI314"/>
    </row>
    <row r="315" spans="1:35" x14ac:dyDescent="0.25">
      <c r="A315">
        <v>12</v>
      </c>
      <c r="C315">
        <v>8.7849999999999994E-3</v>
      </c>
      <c r="E315" s="34"/>
      <c r="AI315"/>
    </row>
    <row r="316" spans="1:35" x14ac:dyDescent="0.25">
      <c r="A316">
        <v>12</v>
      </c>
      <c r="C316">
        <v>8.7290000000000006E-3</v>
      </c>
      <c r="E316" s="34"/>
      <c r="AI316"/>
    </row>
    <row r="317" spans="1:35" x14ac:dyDescent="0.25">
      <c r="A317">
        <v>12</v>
      </c>
      <c r="C317">
        <v>7.5890000000000003E-3</v>
      </c>
      <c r="E317" s="34"/>
      <c r="AI317"/>
    </row>
    <row r="318" spans="1:35" x14ac:dyDescent="0.25">
      <c r="A318">
        <v>12</v>
      </c>
      <c r="C318">
        <v>8.9449999999999998E-3</v>
      </c>
      <c r="E318" s="34"/>
      <c r="AI318"/>
    </row>
    <row r="319" spans="1:35" x14ac:dyDescent="0.25">
      <c r="A319">
        <v>12</v>
      </c>
      <c r="C319">
        <v>8.2240000000000004E-3</v>
      </c>
      <c r="E319" s="34"/>
      <c r="AI319"/>
    </row>
    <row r="320" spans="1:35" x14ac:dyDescent="0.25">
      <c r="A320">
        <v>12</v>
      </c>
      <c r="C320">
        <v>8.8350000000000008E-3</v>
      </c>
      <c r="E320" s="34"/>
      <c r="AI320"/>
    </row>
    <row r="321" spans="1:35" x14ac:dyDescent="0.25">
      <c r="A321">
        <v>12</v>
      </c>
      <c r="C321">
        <v>1.0583E-2</v>
      </c>
      <c r="E321" s="34"/>
      <c r="AI321"/>
    </row>
    <row r="322" spans="1:35" x14ac:dyDescent="0.25">
      <c r="A322">
        <v>12</v>
      </c>
      <c r="C322">
        <v>1.2234999999999999E-2</v>
      </c>
      <c r="E322" s="34"/>
      <c r="AI322"/>
    </row>
    <row r="323" spans="1:35" x14ac:dyDescent="0.25">
      <c r="A323">
        <v>12</v>
      </c>
      <c r="C323">
        <v>1.8513999999999999E-2</v>
      </c>
      <c r="E323" s="34"/>
      <c r="AI323"/>
    </row>
    <row r="324" spans="1:35" x14ac:dyDescent="0.25">
      <c r="A324">
        <v>12</v>
      </c>
      <c r="C324">
        <v>2.0601999999999999E-2</v>
      </c>
      <c r="E324" s="34"/>
      <c r="AI324"/>
    </row>
    <row r="325" spans="1:35" x14ac:dyDescent="0.25">
      <c r="A325">
        <v>12</v>
      </c>
      <c r="C325">
        <v>1.8856000000000001E-2</v>
      </c>
      <c r="E325" s="34"/>
      <c r="AI325"/>
    </row>
    <row r="326" spans="1:35" x14ac:dyDescent="0.25">
      <c r="A326">
        <v>12</v>
      </c>
      <c r="C326">
        <v>2.0861999999999999E-2</v>
      </c>
      <c r="E326" s="34"/>
      <c r="AI326"/>
    </row>
    <row r="327" spans="1:35" x14ac:dyDescent="0.25">
      <c r="A327">
        <v>12</v>
      </c>
      <c r="C327">
        <v>2.2471000000000001E-2</v>
      </c>
      <c r="E327" s="34"/>
      <c r="AI327"/>
    </row>
    <row r="328" spans="1:35" x14ac:dyDescent="0.25">
      <c r="A328">
        <v>12</v>
      </c>
      <c r="C328">
        <v>2.1281999999999999E-2</v>
      </c>
      <c r="E328" s="34"/>
      <c r="AI328"/>
    </row>
    <row r="329" spans="1:35" x14ac:dyDescent="0.25">
      <c r="A329">
        <v>12</v>
      </c>
      <c r="C329">
        <v>2.1874000000000001E-2</v>
      </c>
      <c r="E329" s="34"/>
      <c r="AI329"/>
    </row>
    <row r="330" spans="1:35" x14ac:dyDescent="0.25">
      <c r="A330">
        <v>12</v>
      </c>
      <c r="C330">
        <v>2.0799999999999999E-2</v>
      </c>
      <c r="E330" s="34"/>
      <c r="AI330"/>
    </row>
    <row r="331" spans="1:35" x14ac:dyDescent="0.25">
      <c r="A331">
        <v>12</v>
      </c>
      <c r="C331">
        <v>2.3244999999999998E-2</v>
      </c>
      <c r="E331" s="34"/>
      <c r="AI331"/>
    </row>
    <row r="332" spans="1:35" x14ac:dyDescent="0.25">
      <c r="A332">
        <v>12</v>
      </c>
      <c r="C332">
        <v>2.3276000000000002E-2</v>
      </c>
      <c r="E332" s="34"/>
      <c r="AI332"/>
    </row>
    <row r="333" spans="1:35" x14ac:dyDescent="0.25">
      <c r="A333">
        <v>13</v>
      </c>
      <c r="C333">
        <v>2.7850000000000001E-3</v>
      </c>
      <c r="E333" s="34"/>
      <c r="AI333"/>
    </row>
    <row r="334" spans="1:35" x14ac:dyDescent="0.25">
      <c r="A334">
        <v>13</v>
      </c>
      <c r="C334">
        <v>1.5889999999999999E-3</v>
      </c>
      <c r="E334" s="34"/>
      <c r="AI334"/>
    </row>
    <row r="335" spans="1:35" x14ac:dyDescent="0.25">
      <c r="A335">
        <v>13</v>
      </c>
      <c r="C335">
        <v>1.4189999999999999E-3</v>
      </c>
      <c r="E335" s="34"/>
      <c r="AI335"/>
    </row>
    <row r="336" spans="1:35" x14ac:dyDescent="0.25">
      <c r="A336">
        <v>13</v>
      </c>
      <c r="C336">
        <v>2.0590000000000001E-3</v>
      </c>
      <c r="E336" s="34"/>
      <c r="AI336"/>
    </row>
    <row r="337" spans="1:35" x14ac:dyDescent="0.25">
      <c r="A337">
        <v>13</v>
      </c>
      <c r="C337">
        <v>2.032E-3</v>
      </c>
      <c r="E337" s="34"/>
      <c r="AI337"/>
    </row>
    <row r="338" spans="1:35" x14ac:dyDescent="0.25">
      <c r="A338">
        <v>13</v>
      </c>
      <c r="C338">
        <v>2.8670000000000002E-3</v>
      </c>
      <c r="E338" s="34"/>
      <c r="AI338"/>
    </row>
    <row r="339" spans="1:35" x14ac:dyDescent="0.25">
      <c r="A339">
        <v>13</v>
      </c>
      <c r="C339">
        <v>3.2330000000000002E-3</v>
      </c>
      <c r="E339" s="34"/>
      <c r="AI339"/>
    </row>
    <row r="340" spans="1:35" x14ac:dyDescent="0.25">
      <c r="A340">
        <v>13</v>
      </c>
      <c r="C340">
        <v>5.7860000000000003E-3</v>
      </c>
      <c r="E340" s="34"/>
      <c r="AI340"/>
    </row>
    <row r="341" spans="1:35" x14ac:dyDescent="0.25">
      <c r="A341">
        <v>13</v>
      </c>
      <c r="C341">
        <v>6.3990000000000002E-3</v>
      </c>
      <c r="E341" s="34"/>
      <c r="AI341"/>
    </row>
    <row r="342" spans="1:35" x14ac:dyDescent="0.25">
      <c r="A342">
        <v>13</v>
      </c>
      <c r="C342">
        <v>7.3119999999999999E-3</v>
      </c>
      <c r="E342" s="34"/>
      <c r="AI342"/>
    </row>
    <row r="343" spans="1:35" x14ac:dyDescent="0.25">
      <c r="A343">
        <v>13</v>
      </c>
      <c r="C343">
        <v>6.6239999999999997E-3</v>
      </c>
      <c r="E343" s="34"/>
      <c r="AI343"/>
    </row>
    <row r="344" spans="1:35" x14ac:dyDescent="0.25">
      <c r="A344">
        <v>13</v>
      </c>
      <c r="C344">
        <v>5.8479999999999999E-3</v>
      </c>
      <c r="E344" s="34"/>
      <c r="AI344"/>
    </row>
    <row r="345" spans="1:35" x14ac:dyDescent="0.25">
      <c r="A345">
        <v>13</v>
      </c>
      <c r="C345">
        <v>7.1180000000000002E-3</v>
      </c>
      <c r="E345" s="34"/>
      <c r="AI345"/>
    </row>
    <row r="346" spans="1:35" x14ac:dyDescent="0.25">
      <c r="A346">
        <v>13</v>
      </c>
      <c r="C346">
        <v>1.018E-2</v>
      </c>
      <c r="E346" s="34"/>
      <c r="AI346"/>
    </row>
    <row r="347" spans="1:35" x14ac:dyDescent="0.25">
      <c r="A347">
        <v>13</v>
      </c>
      <c r="C347">
        <v>1.1617000000000001E-2</v>
      </c>
      <c r="E347" s="34"/>
      <c r="AI347"/>
    </row>
    <row r="348" spans="1:35" x14ac:dyDescent="0.25">
      <c r="A348">
        <v>13</v>
      </c>
      <c r="C348">
        <v>1.4068000000000001E-2</v>
      </c>
      <c r="E348" s="34"/>
      <c r="AI348"/>
    </row>
    <row r="349" spans="1:35" x14ac:dyDescent="0.25">
      <c r="A349">
        <v>13</v>
      </c>
      <c r="C349">
        <v>1.4770999999999999E-2</v>
      </c>
      <c r="E349" s="34"/>
      <c r="AI349"/>
    </row>
    <row r="350" spans="1:35" x14ac:dyDescent="0.25">
      <c r="A350">
        <v>13</v>
      </c>
      <c r="C350">
        <v>2.2036E-2</v>
      </c>
      <c r="E350" s="34"/>
      <c r="AI350"/>
    </row>
    <row r="351" spans="1:35" x14ac:dyDescent="0.25">
      <c r="A351">
        <v>13</v>
      </c>
      <c r="C351">
        <v>2.2669000000000002E-2</v>
      </c>
      <c r="E351" s="34"/>
      <c r="AI351"/>
    </row>
    <row r="352" spans="1:35" x14ac:dyDescent="0.25">
      <c r="A352">
        <v>13</v>
      </c>
      <c r="C352">
        <v>2.5066999999999999E-2</v>
      </c>
      <c r="E352" s="34"/>
      <c r="AI352"/>
    </row>
    <row r="353" spans="1:35" x14ac:dyDescent="0.25">
      <c r="A353">
        <v>13</v>
      </c>
      <c r="C353">
        <v>2.2657E-2</v>
      </c>
      <c r="E353" s="34"/>
      <c r="AI353"/>
    </row>
    <row r="354" spans="1:35" x14ac:dyDescent="0.25">
      <c r="A354">
        <v>13</v>
      </c>
      <c r="C354">
        <v>2.0851999999999999E-2</v>
      </c>
      <c r="E354" s="34"/>
      <c r="AI354"/>
    </row>
    <row r="355" spans="1:35" x14ac:dyDescent="0.25">
      <c r="A355">
        <v>13</v>
      </c>
      <c r="C355">
        <v>1.523E-2</v>
      </c>
      <c r="E355" s="34"/>
      <c r="AI355"/>
    </row>
    <row r="356" spans="1:35" x14ac:dyDescent="0.25">
      <c r="A356">
        <v>13</v>
      </c>
      <c r="C356">
        <v>2.2794999999999999E-2</v>
      </c>
      <c r="E356" s="34"/>
      <c r="AI356"/>
    </row>
    <row r="357" spans="1:35" x14ac:dyDescent="0.25">
      <c r="A357">
        <v>13</v>
      </c>
      <c r="C357">
        <v>2.6436999999999999E-2</v>
      </c>
      <c r="E357" s="34"/>
      <c r="AI357"/>
    </row>
    <row r="358" spans="1:35" x14ac:dyDescent="0.25">
      <c r="A358">
        <v>14</v>
      </c>
      <c r="C358">
        <v>6.6839999999999998E-3</v>
      </c>
      <c r="E358" s="34"/>
      <c r="AI358"/>
    </row>
    <row r="359" spans="1:35" x14ac:dyDescent="0.25">
      <c r="A359">
        <v>14</v>
      </c>
      <c r="C359">
        <v>9.6290000000000004E-3</v>
      </c>
      <c r="E359" s="34"/>
      <c r="AI359"/>
    </row>
    <row r="360" spans="1:35" x14ac:dyDescent="0.25">
      <c r="A360">
        <v>14</v>
      </c>
      <c r="C360">
        <v>9.8670000000000008E-3</v>
      </c>
      <c r="E360" s="34"/>
      <c r="AI360"/>
    </row>
    <row r="361" spans="1:35" x14ac:dyDescent="0.25">
      <c r="A361">
        <v>14</v>
      </c>
      <c r="C361">
        <v>8.5830000000000004E-3</v>
      </c>
      <c r="E361" s="34"/>
      <c r="AI361"/>
    </row>
    <row r="362" spans="1:35" x14ac:dyDescent="0.25">
      <c r="A362">
        <v>14</v>
      </c>
      <c r="C362">
        <v>5.2830000000000004E-3</v>
      </c>
      <c r="E362" s="34"/>
      <c r="AI362"/>
    </row>
    <row r="363" spans="1:35" x14ac:dyDescent="0.25">
      <c r="A363">
        <v>14</v>
      </c>
      <c r="C363">
        <v>6.4450000000000002E-3</v>
      </c>
      <c r="E363" s="34"/>
      <c r="AI363"/>
    </row>
    <row r="364" spans="1:35" x14ac:dyDescent="0.25">
      <c r="A364">
        <v>14</v>
      </c>
      <c r="C364">
        <v>5.9230000000000003E-3</v>
      </c>
      <c r="E364" s="34"/>
      <c r="AI364"/>
    </row>
    <row r="365" spans="1:35" x14ac:dyDescent="0.25">
      <c r="A365">
        <v>14</v>
      </c>
      <c r="C365">
        <v>6.2230000000000002E-3</v>
      </c>
      <c r="E365" s="34"/>
      <c r="AI365"/>
    </row>
    <row r="366" spans="1:35" x14ac:dyDescent="0.25">
      <c r="A366">
        <v>14</v>
      </c>
      <c r="C366">
        <v>6.9909999999999998E-3</v>
      </c>
      <c r="E366" s="34"/>
      <c r="AI366"/>
    </row>
    <row r="367" spans="1:35" x14ac:dyDescent="0.25">
      <c r="A367">
        <v>14</v>
      </c>
      <c r="C367">
        <v>9.2189999999999998E-3</v>
      </c>
      <c r="E367" s="34"/>
      <c r="AI367"/>
    </row>
    <row r="368" spans="1:35" x14ac:dyDescent="0.25">
      <c r="A368">
        <v>14</v>
      </c>
      <c r="C368">
        <v>1.2736000000000001E-2</v>
      </c>
      <c r="E368" s="34"/>
      <c r="AI368"/>
    </row>
    <row r="369" spans="1:35" x14ac:dyDescent="0.25">
      <c r="A369">
        <v>14</v>
      </c>
      <c r="C369">
        <v>1.6507999999999998E-2</v>
      </c>
      <c r="E369" s="34"/>
      <c r="AI369"/>
    </row>
    <row r="370" spans="1:35" x14ac:dyDescent="0.25">
      <c r="A370">
        <v>14</v>
      </c>
      <c r="C370">
        <v>1.6E-2</v>
      </c>
      <c r="E370" s="34"/>
      <c r="AI370"/>
    </row>
    <row r="371" spans="1:35" x14ac:dyDescent="0.25">
      <c r="A371">
        <v>14</v>
      </c>
      <c r="C371">
        <v>1.9351E-2</v>
      </c>
      <c r="E371" s="34"/>
      <c r="AI371"/>
    </row>
    <row r="372" spans="1:35" x14ac:dyDescent="0.25">
      <c r="A372">
        <v>14</v>
      </c>
      <c r="C372">
        <v>1.8794000000000002E-2</v>
      </c>
      <c r="E372" s="34"/>
      <c r="AI372"/>
    </row>
    <row r="373" spans="1:35" x14ac:dyDescent="0.25">
      <c r="A373">
        <v>14</v>
      </c>
      <c r="C373">
        <v>2.3569E-2</v>
      </c>
      <c r="E373" s="34"/>
      <c r="AI373"/>
    </row>
    <row r="374" spans="1:35" x14ac:dyDescent="0.25">
      <c r="A374">
        <v>14</v>
      </c>
      <c r="C374">
        <v>1.5977999999999999E-2</v>
      </c>
      <c r="E374" s="34"/>
      <c r="AI374"/>
    </row>
    <row r="375" spans="1:35" x14ac:dyDescent="0.25">
      <c r="A375">
        <v>14</v>
      </c>
      <c r="C375">
        <v>1.3362000000000001E-2</v>
      </c>
      <c r="E375" s="34"/>
      <c r="AI375"/>
    </row>
    <row r="376" spans="1:35" x14ac:dyDescent="0.25">
      <c r="A376">
        <v>14</v>
      </c>
      <c r="C376">
        <v>1.2423999999999999E-2</v>
      </c>
      <c r="E376" s="34"/>
      <c r="AI376"/>
    </row>
    <row r="377" spans="1:35" x14ac:dyDescent="0.25">
      <c r="A377">
        <v>14</v>
      </c>
      <c r="C377">
        <v>1.3957000000000001E-2</v>
      </c>
      <c r="E377" s="34"/>
      <c r="AI377"/>
    </row>
    <row r="378" spans="1:35" x14ac:dyDescent="0.25">
      <c r="A378">
        <v>14</v>
      </c>
      <c r="C378">
        <v>1.1537E-2</v>
      </c>
      <c r="E378" s="34"/>
      <c r="AI378"/>
    </row>
    <row r="379" spans="1:35" x14ac:dyDescent="0.25">
      <c r="A379">
        <v>14</v>
      </c>
      <c r="C379">
        <v>1.0629E-2</v>
      </c>
      <c r="E379" s="34"/>
      <c r="AI379"/>
    </row>
    <row r="380" spans="1:35" x14ac:dyDescent="0.25">
      <c r="A380">
        <v>14</v>
      </c>
      <c r="C380">
        <v>8.4880000000000008E-3</v>
      </c>
      <c r="E380" s="34"/>
      <c r="AI380"/>
    </row>
    <row r="381" spans="1:35" x14ac:dyDescent="0.25">
      <c r="A381">
        <v>14</v>
      </c>
      <c r="C381">
        <v>9.5060000000000006E-3</v>
      </c>
      <c r="E381" s="34"/>
      <c r="AI381"/>
    </row>
    <row r="382" spans="1:35" x14ac:dyDescent="0.25">
      <c r="A382">
        <v>14</v>
      </c>
      <c r="C382">
        <v>1.5193999999999999E-2</v>
      </c>
      <c r="E382" s="34"/>
      <c r="AI382"/>
    </row>
    <row r="383" spans="1:35" x14ac:dyDescent="0.25">
      <c r="A383">
        <v>15</v>
      </c>
      <c r="C383">
        <v>4.0779999999999997E-2</v>
      </c>
      <c r="E383" s="34"/>
      <c r="AI383"/>
    </row>
    <row r="384" spans="1:35" x14ac:dyDescent="0.25">
      <c r="A384">
        <v>15</v>
      </c>
      <c r="C384">
        <v>3.7804999999999998E-2</v>
      </c>
      <c r="E384" s="34"/>
      <c r="AI384"/>
    </row>
    <row r="385" spans="1:35" x14ac:dyDescent="0.25">
      <c r="A385">
        <v>15</v>
      </c>
      <c r="C385">
        <v>3.1201E-2</v>
      </c>
      <c r="E385" s="34"/>
      <c r="AI385"/>
    </row>
    <row r="386" spans="1:35" x14ac:dyDescent="0.25">
      <c r="A386">
        <v>15</v>
      </c>
      <c r="C386">
        <v>2.3040000000000001E-2</v>
      </c>
      <c r="E386" s="34"/>
      <c r="AI386"/>
    </row>
    <row r="387" spans="1:35" x14ac:dyDescent="0.25">
      <c r="A387">
        <v>15</v>
      </c>
      <c r="C387">
        <v>2.0884E-2</v>
      </c>
      <c r="E387" s="34"/>
      <c r="AI387"/>
    </row>
    <row r="388" spans="1:35" x14ac:dyDescent="0.25">
      <c r="A388">
        <v>15</v>
      </c>
      <c r="C388">
        <v>1.9189999999999999E-2</v>
      </c>
      <c r="E388" s="34"/>
      <c r="AI388"/>
    </row>
    <row r="389" spans="1:35" x14ac:dyDescent="0.25">
      <c r="A389">
        <v>15</v>
      </c>
      <c r="C389">
        <v>1.5407000000000001E-2</v>
      </c>
      <c r="E389" s="34"/>
      <c r="AI389"/>
    </row>
    <row r="390" spans="1:35" x14ac:dyDescent="0.25">
      <c r="A390">
        <v>15</v>
      </c>
      <c r="C390">
        <v>1.3584000000000001E-2</v>
      </c>
      <c r="E390" s="34"/>
      <c r="AI390"/>
    </row>
    <row r="391" spans="1:35" x14ac:dyDescent="0.25">
      <c r="A391">
        <v>15</v>
      </c>
      <c r="C391">
        <v>1.3417E-2</v>
      </c>
      <c r="E391" s="34"/>
      <c r="AI391"/>
    </row>
    <row r="392" spans="1:35" x14ac:dyDescent="0.25">
      <c r="A392">
        <v>15</v>
      </c>
      <c r="C392">
        <v>1.6910000000000001E-2</v>
      </c>
      <c r="E392" s="34"/>
      <c r="AI392"/>
    </row>
    <row r="393" spans="1:35" x14ac:dyDescent="0.25">
      <c r="A393">
        <v>15</v>
      </c>
      <c r="C393">
        <v>1.0496999999999999E-2</v>
      </c>
      <c r="E393" s="34"/>
      <c r="AI393"/>
    </row>
    <row r="394" spans="1:35" x14ac:dyDescent="0.25">
      <c r="A394">
        <v>15</v>
      </c>
      <c r="C394">
        <v>9.5910000000000006E-3</v>
      </c>
      <c r="E394" s="34"/>
      <c r="AI394"/>
    </row>
    <row r="395" spans="1:35" x14ac:dyDescent="0.25">
      <c r="A395">
        <v>15</v>
      </c>
      <c r="C395">
        <v>1.1349E-2</v>
      </c>
      <c r="E395" s="34"/>
      <c r="AI395"/>
    </row>
    <row r="396" spans="1:35" x14ac:dyDescent="0.25">
      <c r="A396">
        <v>15</v>
      </c>
      <c r="C396">
        <v>1.051E-2</v>
      </c>
      <c r="E396" s="34"/>
      <c r="AI396"/>
    </row>
    <row r="397" spans="1:35" x14ac:dyDescent="0.25">
      <c r="A397">
        <v>15</v>
      </c>
      <c r="C397">
        <v>1.1813000000000001E-2</v>
      </c>
      <c r="E397" s="34"/>
      <c r="AI397"/>
    </row>
    <row r="398" spans="1:35" x14ac:dyDescent="0.25">
      <c r="A398">
        <v>15</v>
      </c>
      <c r="C398">
        <v>1.32E-2</v>
      </c>
      <c r="E398" s="34"/>
      <c r="AI398"/>
    </row>
    <row r="399" spans="1:35" x14ac:dyDescent="0.25">
      <c r="A399">
        <v>15</v>
      </c>
      <c r="C399">
        <v>1.3450999999999999E-2</v>
      </c>
      <c r="E399" s="34"/>
      <c r="AI399"/>
    </row>
    <row r="400" spans="1:35" x14ac:dyDescent="0.25">
      <c r="A400">
        <v>15</v>
      </c>
      <c r="C400">
        <v>1.3745E-2</v>
      </c>
      <c r="E400" s="34"/>
      <c r="AI400"/>
    </row>
    <row r="401" spans="1:35" x14ac:dyDescent="0.25">
      <c r="A401">
        <v>15</v>
      </c>
      <c r="C401">
        <v>1.4234E-2</v>
      </c>
      <c r="E401" s="34"/>
      <c r="AI401"/>
    </row>
    <row r="402" spans="1:35" x14ac:dyDescent="0.25">
      <c r="A402">
        <v>15</v>
      </c>
      <c r="C402">
        <v>1.2945E-2</v>
      </c>
      <c r="E402" s="34"/>
      <c r="AI402"/>
    </row>
    <row r="403" spans="1:35" x14ac:dyDescent="0.25">
      <c r="A403">
        <v>15</v>
      </c>
      <c r="C403">
        <v>1.4505000000000001E-2</v>
      </c>
      <c r="E403" s="34"/>
      <c r="AI403"/>
    </row>
    <row r="404" spans="1:35" x14ac:dyDescent="0.25">
      <c r="A404">
        <v>15</v>
      </c>
      <c r="C404">
        <v>1.3775000000000001E-2</v>
      </c>
      <c r="E404" s="34"/>
      <c r="AI404"/>
    </row>
    <row r="405" spans="1:35" x14ac:dyDescent="0.25">
      <c r="A405">
        <v>15</v>
      </c>
      <c r="C405">
        <v>3.4290000000000002E-3</v>
      </c>
      <c r="E405" s="34"/>
      <c r="AI405"/>
    </row>
    <row r="406" spans="1:35" x14ac:dyDescent="0.25">
      <c r="A406">
        <v>15</v>
      </c>
      <c r="C406">
        <v>2.5560000000000001E-3</v>
      </c>
      <c r="E406" s="34"/>
      <c r="AI406"/>
    </row>
    <row r="407" spans="1:35" x14ac:dyDescent="0.25">
      <c r="A407">
        <v>15</v>
      </c>
      <c r="C407">
        <v>2.4420000000000002E-3</v>
      </c>
      <c r="E407" s="34"/>
      <c r="AI407"/>
    </row>
    <row r="408" spans="1:35" x14ac:dyDescent="0.25">
      <c r="A408">
        <v>16</v>
      </c>
      <c r="C408">
        <v>1.487E-3</v>
      </c>
      <c r="E408" s="34"/>
      <c r="AI408"/>
    </row>
    <row r="409" spans="1:35" x14ac:dyDescent="0.25">
      <c r="A409">
        <v>16</v>
      </c>
      <c r="C409">
        <v>3.0799999999999998E-3</v>
      </c>
      <c r="E409" s="34"/>
      <c r="AI409"/>
    </row>
    <row r="410" spans="1:35" x14ac:dyDescent="0.25">
      <c r="A410">
        <v>16</v>
      </c>
      <c r="C410">
        <v>4.1330000000000004E-3</v>
      </c>
      <c r="E410" s="34"/>
      <c r="AI410"/>
    </row>
    <row r="411" spans="1:35" x14ac:dyDescent="0.25">
      <c r="A411">
        <v>16</v>
      </c>
      <c r="C411">
        <v>2.6020000000000001E-3</v>
      </c>
      <c r="E411" s="34"/>
      <c r="AI411"/>
    </row>
    <row r="412" spans="1:35" x14ac:dyDescent="0.25">
      <c r="A412">
        <v>16</v>
      </c>
      <c r="C412">
        <v>2.4599999999999999E-3</v>
      </c>
      <c r="E412" s="34"/>
      <c r="AI412"/>
    </row>
    <row r="413" spans="1:35" x14ac:dyDescent="0.25">
      <c r="A413">
        <v>16</v>
      </c>
      <c r="C413">
        <v>3.653E-3</v>
      </c>
      <c r="E413" s="34"/>
      <c r="AI413"/>
    </row>
    <row r="414" spans="1:35" x14ac:dyDescent="0.25">
      <c r="A414">
        <v>16</v>
      </c>
      <c r="C414">
        <v>1.4790000000000001E-3</v>
      </c>
      <c r="E414" s="34"/>
      <c r="AI414"/>
    </row>
    <row r="415" spans="1:35" x14ac:dyDescent="0.25">
      <c r="A415">
        <v>16</v>
      </c>
      <c r="C415">
        <v>2.4510000000000001E-3</v>
      </c>
      <c r="E415" s="34"/>
      <c r="AI415"/>
    </row>
    <row r="416" spans="1:35" x14ac:dyDescent="0.25">
      <c r="A416">
        <v>16</v>
      </c>
      <c r="C416">
        <v>2.3029999999999999E-3</v>
      </c>
      <c r="E416" s="34"/>
      <c r="AI416"/>
    </row>
    <row r="417" spans="1:35" x14ac:dyDescent="0.25">
      <c r="A417">
        <v>16</v>
      </c>
      <c r="C417">
        <v>2.2390000000000001E-3</v>
      </c>
      <c r="E417" s="34"/>
      <c r="AI417"/>
    </row>
    <row r="418" spans="1:35" x14ac:dyDescent="0.25">
      <c r="A418">
        <v>16</v>
      </c>
      <c r="C418">
        <v>2.1519999999999998E-3</v>
      </c>
      <c r="E418" s="34"/>
      <c r="AI418"/>
    </row>
    <row r="419" spans="1:35" x14ac:dyDescent="0.25">
      <c r="A419">
        <v>16</v>
      </c>
      <c r="C419">
        <v>2.4689999999999998E-3</v>
      </c>
      <c r="E419" s="34"/>
      <c r="AI419"/>
    </row>
    <row r="420" spans="1:35" x14ac:dyDescent="0.25">
      <c r="A420">
        <v>16</v>
      </c>
      <c r="C420">
        <v>1.586E-3</v>
      </c>
      <c r="E420" s="34"/>
      <c r="AI420"/>
    </row>
    <row r="421" spans="1:35" x14ac:dyDescent="0.25">
      <c r="A421">
        <v>16</v>
      </c>
      <c r="C421">
        <v>1.65E-3</v>
      </c>
      <c r="E421" s="34"/>
      <c r="AI421"/>
    </row>
    <row r="422" spans="1:35" x14ac:dyDescent="0.25">
      <c r="A422">
        <v>16</v>
      </c>
      <c r="C422">
        <v>1.6410000000000001E-3</v>
      </c>
      <c r="E422" s="34"/>
      <c r="AI422"/>
    </row>
    <row r="423" spans="1:35" x14ac:dyDescent="0.25">
      <c r="A423">
        <v>16</v>
      </c>
      <c r="C423">
        <v>1.933E-3</v>
      </c>
      <c r="E423" s="34"/>
      <c r="AI423"/>
    </row>
    <row r="424" spans="1:35" x14ac:dyDescent="0.25">
      <c r="A424">
        <v>16</v>
      </c>
      <c r="C424">
        <v>2.4169999999999999E-3</v>
      </c>
      <c r="E424" s="34"/>
      <c r="AI424"/>
    </row>
    <row r="425" spans="1:35" x14ac:dyDescent="0.25">
      <c r="A425">
        <v>16</v>
      </c>
      <c r="C425">
        <v>3.3189999999999999E-3</v>
      </c>
      <c r="E425" s="34"/>
      <c r="AI425"/>
    </row>
    <row r="426" spans="1:35" x14ac:dyDescent="0.25">
      <c r="A426">
        <v>16</v>
      </c>
      <c r="C426">
        <v>5.3870000000000003E-3</v>
      </c>
      <c r="E426" s="34"/>
      <c r="AI426"/>
    </row>
    <row r="427" spans="1:35" x14ac:dyDescent="0.25">
      <c r="A427">
        <v>16</v>
      </c>
      <c r="C427">
        <v>1.0014E-2</v>
      </c>
      <c r="E427" s="34"/>
      <c r="AI427"/>
    </row>
    <row r="428" spans="1:35" x14ac:dyDescent="0.25">
      <c r="A428">
        <v>16</v>
      </c>
      <c r="C428">
        <v>1.5965E-2</v>
      </c>
      <c r="E428" s="34"/>
      <c r="AI428"/>
    </row>
    <row r="429" spans="1:35" x14ac:dyDescent="0.25">
      <c r="A429">
        <v>16</v>
      </c>
      <c r="C429">
        <v>2.1410999999999999E-2</v>
      </c>
      <c r="E429" s="34"/>
      <c r="AI429"/>
    </row>
    <row r="430" spans="1:35" x14ac:dyDescent="0.25">
      <c r="A430">
        <v>16</v>
      </c>
      <c r="C430">
        <v>1.5678000000000001E-2</v>
      </c>
      <c r="E430" s="34"/>
      <c r="AI430"/>
    </row>
    <row r="431" spans="1:35" x14ac:dyDescent="0.25">
      <c r="A431">
        <v>16</v>
      </c>
      <c r="C431">
        <v>2.0403999999999999E-2</v>
      </c>
      <c r="E431" s="34"/>
      <c r="AI431"/>
    </row>
    <row r="432" spans="1:35" x14ac:dyDescent="0.25">
      <c r="A432">
        <v>16</v>
      </c>
      <c r="C432">
        <v>1.5692000000000001E-2</v>
      </c>
      <c r="E432" s="34"/>
      <c r="AI432"/>
    </row>
    <row r="433" spans="1:35" x14ac:dyDescent="0.25">
      <c r="A433">
        <v>17</v>
      </c>
      <c r="C433">
        <v>4.4279999999999996E-3</v>
      </c>
      <c r="E433" s="34"/>
      <c r="AI433"/>
    </row>
    <row r="434" spans="1:35" x14ac:dyDescent="0.25">
      <c r="A434">
        <v>17</v>
      </c>
      <c r="C434">
        <v>1.0884E-2</v>
      </c>
      <c r="E434" s="34"/>
      <c r="AI434"/>
    </row>
    <row r="435" spans="1:35" x14ac:dyDescent="0.25">
      <c r="A435">
        <v>17</v>
      </c>
      <c r="C435">
        <v>9.2709999999999997E-3</v>
      </c>
      <c r="E435" s="34"/>
      <c r="AI435"/>
    </row>
    <row r="436" spans="1:35" x14ac:dyDescent="0.25">
      <c r="A436">
        <v>17</v>
      </c>
      <c r="C436">
        <v>3.0502000000000001E-2</v>
      </c>
      <c r="E436" s="34"/>
      <c r="AI436"/>
    </row>
    <row r="437" spans="1:35" x14ac:dyDescent="0.25">
      <c r="A437">
        <v>17</v>
      </c>
      <c r="C437">
        <v>1.1867000000000001E-2</v>
      </c>
      <c r="E437" s="34"/>
      <c r="AI437"/>
    </row>
    <row r="438" spans="1:35" x14ac:dyDescent="0.25">
      <c r="A438">
        <v>17</v>
      </c>
      <c r="C438">
        <v>1.1752E-2</v>
      </c>
      <c r="E438" s="34"/>
      <c r="AI438"/>
    </row>
    <row r="439" spans="1:35" x14ac:dyDescent="0.25">
      <c r="A439">
        <v>17</v>
      </c>
      <c r="C439">
        <v>1.1561E-2</v>
      </c>
      <c r="E439" s="34"/>
      <c r="AI439"/>
    </row>
    <row r="440" spans="1:35" x14ac:dyDescent="0.25">
      <c r="A440">
        <v>17</v>
      </c>
      <c r="C440">
        <v>1.3455E-2</v>
      </c>
      <c r="E440" s="34"/>
      <c r="AI440"/>
    </row>
    <row r="441" spans="1:35" x14ac:dyDescent="0.25">
      <c r="A441">
        <v>17</v>
      </c>
      <c r="C441">
        <v>1.3058E-2</v>
      </c>
      <c r="E441" s="34"/>
      <c r="AI441"/>
    </row>
    <row r="442" spans="1:35" x14ac:dyDescent="0.25">
      <c r="A442">
        <v>17</v>
      </c>
      <c r="C442">
        <v>1.0923E-2</v>
      </c>
      <c r="E442" s="34"/>
      <c r="AI442"/>
    </row>
    <row r="443" spans="1:35" x14ac:dyDescent="0.25">
      <c r="A443">
        <v>17</v>
      </c>
      <c r="C443">
        <v>1.1004999999999999E-2</v>
      </c>
      <c r="E443" s="34"/>
      <c r="AI443"/>
    </row>
    <row r="444" spans="1:35" x14ac:dyDescent="0.25">
      <c r="A444">
        <v>17</v>
      </c>
      <c r="C444">
        <v>1.1941999999999999E-2</v>
      </c>
      <c r="E444" s="34"/>
      <c r="AI444"/>
    </row>
    <row r="445" spans="1:35" x14ac:dyDescent="0.25">
      <c r="A445">
        <v>17</v>
      </c>
      <c r="C445">
        <v>1.1183999999999999E-2</v>
      </c>
      <c r="E445" s="34"/>
      <c r="AI445"/>
    </row>
    <row r="446" spans="1:35" x14ac:dyDescent="0.25">
      <c r="A446">
        <v>17</v>
      </c>
      <c r="C446">
        <v>7.613E-3</v>
      </c>
      <c r="E446" s="34"/>
      <c r="AI446"/>
    </row>
    <row r="447" spans="1:35" x14ac:dyDescent="0.25">
      <c r="A447">
        <v>17</v>
      </c>
      <c r="C447">
        <v>7.9100000000000004E-3</v>
      </c>
      <c r="E447" s="34"/>
      <c r="AI447"/>
    </row>
    <row r="448" spans="1:35" x14ac:dyDescent="0.25">
      <c r="A448">
        <v>17</v>
      </c>
      <c r="C448">
        <v>9.0430000000000007E-3</v>
      </c>
      <c r="E448" s="34"/>
      <c r="AI448"/>
    </row>
    <row r="449" spans="1:35" x14ac:dyDescent="0.25">
      <c r="A449">
        <v>17</v>
      </c>
      <c r="C449">
        <v>8.6400000000000001E-3</v>
      </c>
      <c r="E449" s="34"/>
      <c r="AI449"/>
    </row>
    <row r="450" spans="1:35" x14ac:dyDescent="0.25">
      <c r="A450">
        <v>17</v>
      </c>
      <c r="C450">
        <v>7.9310000000000005E-3</v>
      </c>
      <c r="E450" s="34"/>
      <c r="AI450"/>
    </row>
    <row r="451" spans="1:35" x14ac:dyDescent="0.25">
      <c r="A451">
        <v>17</v>
      </c>
      <c r="C451">
        <v>7.7359999999999998E-3</v>
      </c>
      <c r="E451" s="34"/>
      <c r="AI451"/>
    </row>
    <row r="452" spans="1:35" x14ac:dyDescent="0.25">
      <c r="A452">
        <v>17</v>
      </c>
      <c r="C452">
        <v>7.4400000000000004E-3</v>
      </c>
      <c r="E452" s="34"/>
      <c r="AI452"/>
    </row>
    <row r="453" spans="1:35" x14ac:dyDescent="0.25">
      <c r="A453">
        <v>17</v>
      </c>
      <c r="C453">
        <v>7.1209999999999997E-3</v>
      </c>
      <c r="E453" s="34"/>
      <c r="AI453"/>
    </row>
    <row r="454" spans="1:35" x14ac:dyDescent="0.25">
      <c r="A454">
        <v>17</v>
      </c>
      <c r="C454">
        <v>6.2290000000000002E-3</v>
      </c>
      <c r="E454" s="34"/>
      <c r="AI454"/>
    </row>
    <row r="455" spans="1:35" x14ac:dyDescent="0.25">
      <c r="A455">
        <v>17</v>
      </c>
      <c r="C455">
        <v>7.2049999999999996E-3</v>
      </c>
      <c r="E455" s="34"/>
      <c r="AI455"/>
    </row>
    <row r="456" spans="1:35" x14ac:dyDescent="0.25">
      <c r="A456">
        <v>17</v>
      </c>
      <c r="C456">
        <v>8.0140000000000003E-3</v>
      </c>
      <c r="E456" s="34"/>
      <c r="AI456"/>
    </row>
    <row r="457" spans="1:35" x14ac:dyDescent="0.25">
      <c r="A457">
        <v>17</v>
      </c>
      <c r="C457">
        <v>9.0760000000000007E-3</v>
      </c>
      <c r="E457" s="34"/>
      <c r="AI457"/>
    </row>
    <row r="458" spans="1:35" x14ac:dyDescent="0.25">
      <c r="A458">
        <v>18</v>
      </c>
      <c r="C458">
        <v>5.4349999999999997E-3</v>
      </c>
      <c r="E458" s="34"/>
      <c r="AI458"/>
    </row>
    <row r="459" spans="1:35" x14ac:dyDescent="0.25">
      <c r="A459">
        <v>18</v>
      </c>
      <c r="C459">
        <v>6.3949999999999996E-3</v>
      </c>
      <c r="E459" s="34"/>
      <c r="AI459"/>
    </row>
    <row r="460" spans="1:35" x14ac:dyDescent="0.25">
      <c r="A460">
        <v>18</v>
      </c>
      <c r="C460">
        <v>5.5310000000000003E-3</v>
      </c>
      <c r="E460" s="34"/>
      <c r="AI460"/>
    </row>
    <row r="461" spans="1:35" x14ac:dyDescent="0.25">
      <c r="A461">
        <v>18</v>
      </c>
      <c r="C461">
        <v>6.3029999999999996E-3</v>
      </c>
      <c r="E461" s="34"/>
      <c r="AI461"/>
    </row>
    <row r="462" spans="1:35" x14ac:dyDescent="0.25">
      <c r="A462">
        <v>18</v>
      </c>
      <c r="C462">
        <v>6.4539999999999997E-3</v>
      </c>
      <c r="E462" s="34"/>
      <c r="AI462"/>
    </row>
    <row r="463" spans="1:35" x14ac:dyDescent="0.25">
      <c r="A463">
        <v>18</v>
      </c>
      <c r="C463">
        <v>8.2179999999999996E-3</v>
      </c>
      <c r="E463" s="34"/>
      <c r="AI463"/>
    </row>
    <row r="464" spans="1:35" x14ac:dyDescent="0.25">
      <c r="A464">
        <v>18</v>
      </c>
      <c r="C464">
        <v>8.2869999999999992E-3</v>
      </c>
      <c r="E464" s="34"/>
      <c r="AI464"/>
    </row>
    <row r="465" spans="1:35" x14ac:dyDescent="0.25">
      <c r="A465">
        <v>18</v>
      </c>
      <c r="C465">
        <v>7.2620000000000002E-3</v>
      </c>
      <c r="E465" s="34"/>
      <c r="AI465"/>
    </row>
    <row r="466" spans="1:35" x14ac:dyDescent="0.25">
      <c r="A466">
        <v>18</v>
      </c>
      <c r="C466">
        <v>6.9519999999999998E-3</v>
      </c>
      <c r="E466" s="34"/>
      <c r="AI466"/>
    </row>
    <row r="467" spans="1:35" x14ac:dyDescent="0.25">
      <c r="A467">
        <v>18</v>
      </c>
      <c r="C467">
        <v>6.1890000000000001E-3</v>
      </c>
      <c r="E467" s="34"/>
      <c r="AI467"/>
    </row>
    <row r="468" spans="1:35" x14ac:dyDescent="0.25">
      <c r="A468">
        <v>18</v>
      </c>
      <c r="C468">
        <v>5.6930000000000001E-3</v>
      </c>
      <c r="E468" s="34"/>
      <c r="AI468"/>
    </row>
    <row r="469" spans="1:35" x14ac:dyDescent="0.25">
      <c r="A469">
        <v>18</v>
      </c>
      <c r="C469">
        <v>7.7739999999999997E-3</v>
      </c>
      <c r="E469" s="34"/>
      <c r="AI469"/>
    </row>
    <row r="470" spans="1:35" x14ac:dyDescent="0.25">
      <c r="A470">
        <v>18</v>
      </c>
      <c r="C470">
        <v>6.398E-3</v>
      </c>
      <c r="E470" s="34"/>
      <c r="AI470"/>
    </row>
    <row r="471" spans="1:35" x14ac:dyDescent="0.25">
      <c r="A471">
        <v>18</v>
      </c>
      <c r="C471">
        <v>6.0910000000000001E-3</v>
      </c>
      <c r="E471" s="34"/>
      <c r="AI471"/>
    </row>
    <row r="472" spans="1:35" x14ac:dyDescent="0.25">
      <c r="A472">
        <v>18</v>
      </c>
      <c r="C472">
        <v>5.1330000000000004E-3</v>
      </c>
      <c r="E472" s="34"/>
      <c r="AI472"/>
    </row>
    <row r="473" spans="1:35" x14ac:dyDescent="0.25">
      <c r="A473">
        <v>18</v>
      </c>
      <c r="C473">
        <v>5.5710000000000004E-3</v>
      </c>
      <c r="E473" s="34"/>
      <c r="AI473"/>
    </row>
    <row r="474" spans="1:35" x14ac:dyDescent="0.25">
      <c r="A474">
        <v>18</v>
      </c>
      <c r="C474">
        <v>4.5519999999999996E-3</v>
      </c>
      <c r="E474" s="34"/>
      <c r="AI474"/>
    </row>
    <row r="475" spans="1:35" x14ac:dyDescent="0.25">
      <c r="A475">
        <v>18</v>
      </c>
      <c r="C475">
        <v>4.0249999999999999E-3</v>
      </c>
      <c r="E475" s="34"/>
      <c r="AI475"/>
    </row>
    <row r="476" spans="1:35" x14ac:dyDescent="0.25">
      <c r="A476">
        <v>18</v>
      </c>
      <c r="C476">
        <v>4.3290000000000004E-3</v>
      </c>
      <c r="E476" s="34"/>
      <c r="AI476"/>
    </row>
    <row r="477" spans="1:35" x14ac:dyDescent="0.25">
      <c r="A477">
        <v>18</v>
      </c>
      <c r="C477">
        <v>4.2469999999999999E-3</v>
      </c>
      <c r="E477" s="34"/>
      <c r="AI477"/>
    </row>
    <row r="478" spans="1:35" x14ac:dyDescent="0.25">
      <c r="A478">
        <v>18</v>
      </c>
      <c r="C478">
        <v>2.836E-3</v>
      </c>
      <c r="E478" s="34"/>
      <c r="AI478"/>
    </row>
    <row r="479" spans="1:35" x14ac:dyDescent="0.25">
      <c r="A479">
        <v>18</v>
      </c>
      <c r="C479">
        <v>3.571E-3</v>
      </c>
      <c r="E479" s="34"/>
      <c r="AI479"/>
    </row>
    <row r="480" spans="1:35" x14ac:dyDescent="0.25">
      <c r="A480">
        <v>18</v>
      </c>
      <c r="C480">
        <v>3.0609999999999999E-3</v>
      </c>
      <c r="E480" s="34"/>
      <c r="AI480"/>
    </row>
    <row r="481" spans="1:35" x14ac:dyDescent="0.25">
      <c r="A481">
        <v>18</v>
      </c>
      <c r="C481">
        <v>2.5070000000000001E-3</v>
      </c>
      <c r="E481" s="34"/>
      <c r="AI481"/>
    </row>
    <row r="482" spans="1:35" x14ac:dyDescent="0.25">
      <c r="A482">
        <v>18</v>
      </c>
      <c r="C482">
        <v>2.2989999999999998E-3</v>
      </c>
      <c r="E482" s="34"/>
      <c r="AI482"/>
    </row>
    <row r="483" spans="1:35" x14ac:dyDescent="0.25">
      <c r="A483">
        <v>19</v>
      </c>
      <c r="C483">
        <v>4.3350000000000003E-3</v>
      </c>
      <c r="E483" s="34"/>
      <c r="AI483"/>
    </row>
    <row r="484" spans="1:35" x14ac:dyDescent="0.25">
      <c r="A484">
        <v>19</v>
      </c>
      <c r="C484">
        <v>5.1529999999999996E-3</v>
      </c>
      <c r="E484" s="34"/>
      <c r="AI484"/>
    </row>
    <row r="485" spans="1:35" x14ac:dyDescent="0.25">
      <c r="A485">
        <v>19</v>
      </c>
      <c r="C485">
        <v>4.5110000000000003E-3</v>
      </c>
      <c r="E485" s="34"/>
      <c r="AI485"/>
    </row>
    <row r="486" spans="1:35" x14ac:dyDescent="0.25">
      <c r="A486">
        <v>19</v>
      </c>
      <c r="C486">
        <v>3.516E-3</v>
      </c>
      <c r="E486" s="34"/>
      <c r="AI486"/>
    </row>
    <row r="487" spans="1:35" x14ac:dyDescent="0.25">
      <c r="A487">
        <v>19</v>
      </c>
      <c r="C487">
        <v>3.6189999999999998E-3</v>
      </c>
      <c r="E487" s="34"/>
      <c r="AI487"/>
    </row>
    <row r="488" spans="1:35" x14ac:dyDescent="0.25">
      <c r="A488">
        <v>19</v>
      </c>
      <c r="C488">
        <v>3.0400000000000002E-3</v>
      </c>
      <c r="E488" s="34"/>
      <c r="AI488"/>
    </row>
    <row r="489" spans="1:35" x14ac:dyDescent="0.25">
      <c r="A489">
        <v>19</v>
      </c>
      <c r="C489">
        <v>3.509E-3</v>
      </c>
      <c r="E489" s="34"/>
      <c r="AI489"/>
    </row>
    <row r="490" spans="1:35" x14ac:dyDescent="0.25">
      <c r="A490">
        <v>19</v>
      </c>
      <c r="C490">
        <v>4.6360000000000004E-3</v>
      </c>
      <c r="E490" s="34"/>
      <c r="AI490"/>
    </row>
    <row r="491" spans="1:35" x14ac:dyDescent="0.25">
      <c r="A491">
        <v>19</v>
      </c>
      <c r="C491">
        <v>3.4550000000000002E-3</v>
      </c>
      <c r="E491" s="34"/>
      <c r="AI491"/>
    </row>
    <row r="492" spans="1:35" x14ac:dyDescent="0.25">
      <c r="A492">
        <v>19</v>
      </c>
      <c r="C492">
        <v>3.362E-3</v>
      </c>
      <c r="E492" s="34"/>
      <c r="AI492"/>
    </row>
    <row r="493" spans="1:35" x14ac:dyDescent="0.25">
      <c r="A493">
        <v>19</v>
      </c>
      <c r="C493">
        <v>2.934E-3</v>
      </c>
      <c r="E493" s="34"/>
      <c r="AI493"/>
    </row>
    <row r="494" spans="1:35" x14ac:dyDescent="0.25">
      <c r="A494">
        <v>19</v>
      </c>
      <c r="C494">
        <v>3.7520000000000001E-3</v>
      </c>
      <c r="E494" s="34"/>
      <c r="AI494"/>
    </row>
    <row r="495" spans="1:35" x14ac:dyDescent="0.25">
      <c r="A495">
        <v>19</v>
      </c>
      <c r="C495">
        <v>3.3909999999999999E-3</v>
      </c>
      <c r="E495" s="34"/>
      <c r="AI495"/>
    </row>
    <row r="496" spans="1:35" x14ac:dyDescent="0.25">
      <c r="A496">
        <v>19</v>
      </c>
      <c r="C496">
        <v>3.4759999999999999E-3</v>
      </c>
      <c r="E496" s="34"/>
      <c r="AI496"/>
    </row>
    <row r="497" spans="1:35" x14ac:dyDescent="0.25">
      <c r="A497">
        <v>19</v>
      </c>
      <c r="C497">
        <v>3.506E-3</v>
      </c>
      <c r="E497" s="34"/>
      <c r="AI497"/>
    </row>
    <row r="498" spans="1:35" x14ac:dyDescent="0.25">
      <c r="A498">
        <v>19</v>
      </c>
      <c r="C498">
        <v>3.0349999999999999E-3</v>
      </c>
      <c r="E498" s="34"/>
      <c r="AI498"/>
    </row>
    <row r="499" spans="1:35" x14ac:dyDescent="0.25">
      <c r="A499">
        <v>19</v>
      </c>
      <c r="C499">
        <v>3.1329999999999999E-3</v>
      </c>
      <c r="E499" s="34"/>
      <c r="AI499"/>
    </row>
    <row r="500" spans="1:35" x14ac:dyDescent="0.25">
      <c r="A500">
        <v>19</v>
      </c>
      <c r="C500">
        <v>3.3089999999999999E-3</v>
      </c>
      <c r="E500" s="34"/>
      <c r="AI500"/>
    </row>
    <row r="501" spans="1:35" x14ac:dyDescent="0.25">
      <c r="A501">
        <v>19</v>
      </c>
      <c r="C501">
        <v>3.496E-3</v>
      </c>
      <c r="E501" s="34"/>
      <c r="AI501"/>
    </row>
    <row r="502" spans="1:35" x14ac:dyDescent="0.25">
      <c r="A502">
        <v>19</v>
      </c>
      <c r="C502">
        <v>3.862E-3</v>
      </c>
      <c r="E502" s="34"/>
      <c r="AI502"/>
    </row>
    <row r="503" spans="1:35" x14ac:dyDescent="0.25">
      <c r="A503">
        <v>19</v>
      </c>
      <c r="C503">
        <v>3.2690000000000002E-3</v>
      </c>
      <c r="E503" s="34"/>
      <c r="AI503"/>
    </row>
    <row r="504" spans="1:35" x14ac:dyDescent="0.25">
      <c r="A504">
        <v>19</v>
      </c>
      <c r="C504">
        <v>1.2524E-2</v>
      </c>
      <c r="E504" s="34"/>
      <c r="AI504"/>
    </row>
    <row r="505" spans="1:35" x14ac:dyDescent="0.25">
      <c r="A505">
        <v>19</v>
      </c>
      <c r="C505">
        <v>1.1039E-2</v>
      </c>
      <c r="E505" s="34"/>
      <c r="AI505"/>
    </row>
    <row r="506" spans="1:35" x14ac:dyDescent="0.25">
      <c r="A506">
        <v>19</v>
      </c>
      <c r="C506">
        <v>2.7520000000000001E-3</v>
      </c>
      <c r="E506" s="34"/>
      <c r="AI506"/>
    </row>
    <row r="507" spans="1:35" x14ac:dyDescent="0.25">
      <c r="A507">
        <v>19</v>
      </c>
      <c r="C507">
        <v>1.366E-3</v>
      </c>
      <c r="E507" s="34"/>
      <c r="AI507"/>
    </row>
    <row r="508" spans="1:35" x14ac:dyDescent="0.25">
      <c r="A508">
        <v>20</v>
      </c>
      <c r="C508">
        <v>9.7330000000000003E-3</v>
      </c>
      <c r="E508" s="34"/>
      <c r="AI508"/>
    </row>
    <row r="509" spans="1:35" x14ac:dyDescent="0.25">
      <c r="A509">
        <v>20</v>
      </c>
      <c r="C509">
        <v>1.0758E-2</v>
      </c>
      <c r="E509" s="34"/>
      <c r="AI509"/>
    </row>
    <row r="510" spans="1:35" x14ac:dyDescent="0.25">
      <c r="A510">
        <v>20</v>
      </c>
      <c r="C510">
        <v>9.1459999999999996E-3</v>
      </c>
      <c r="E510" s="34"/>
      <c r="AI510"/>
    </row>
    <row r="511" spans="1:35" x14ac:dyDescent="0.25">
      <c r="A511">
        <v>20</v>
      </c>
      <c r="C511">
        <v>6.6629999999999997E-3</v>
      </c>
      <c r="E511" s="34"/>
      <c r="AI511"/>
    </row>
    <row r="512" spans="1:35" x14ac:dyDescent="0.25">
      <c r="A512">
        <v>20</v>
      </c>
      <c r="C512">
        <v>6.221E-3</v>
      </c>
      <c r="E512" s="34"/>
      <c r="AI512"/>
    </row>
    <row r="513" spans="1:35" x14ac:dyDescent="0.25">
      <c r="A513">
        <v>20</v>
      </c>
      <c r="C513">
        <v>8.2749999999999994E-3</v>
      </c>
      <c r="E513" s="34"/>
      <c r="AI513"/>
    </row>
    <row r="514" spans="1:35" x14ac:dyDescent="0.25">
      <c r="A514">
        <v>20</v>
      </c>
      <c r="C514">
        <v>3.8340000000000002E-3</v>
      </c>
      <c r="E514" s="34"/>
      <c r="AI514"/>
    </row>
    <row r="515" spans="1:35" x14ac:dyDescent="0.25">
      <c r="A515">
        <v>20</v>
      </c>
      <c r="C515">
        <v>4.7499999999999999E-3</v>
      </c>
      <c r="E515" s="34"/>
      <c r="AI515"/>
    </row>
    <row r="516" spans="1:35" x14ac:dyDescent="0.25">
      <c r="A516">
        <v>20</v>
      </c>
      <c r="C516">
        <v>3.9139999999999999E-3</v>
      </c>
      <c r="E516" s="34"/>
      <c r="AI516"/>
    </row>
    <row r="517" spans="1:35" x14ac:dyDescent="0.25">
      <c r="A517">
        <v>20</v>
      </c>
      <c r="C517">
        <v>3.7520000000000001E-3</v>
      </c>
      <c r="E517" s="34"/>
      <c r="AI517"/>
    </row>
    <row r="518" spans="1:35" x14ac:dyDescent="0.25">
      <c r="A518">
        <v>20</v>
      </c>
      <c r="C518">
        <v>4.3220000000000003E-3</v>
      </c>
      <c r="E518" s="34"/>
      <c r="AI518"/>
    </row>
    <row r="519" spans="1:35" x14ac:dyDescent="0.25">
      <c r="A519">
        <v>20</v>
      </c>
      <c r="C519">
        <v>4.8729999999999997E-3</v>
      </c>
      <c r="E519" s="34"/>
      <c r="AI519"/>
    </row>
    <row r="520" spans="1:35" x14ac:dyDescent="0.25">
      <c r="A520">
        <v>20</v>
      </c>
      <c r="C520">
        <v>6.3550000000000004E-3</v>
      </c>
      <c r="E520" s="34"/>
      <c r="AI520"/>
    </row>
    <row r="521" spans="1:35" x14ac:dyDescent="0.25">
      <c r="A521">
        <v>20</v>
      </c>
      <c r="C521">
        <v>6.4009999999999996E-3</v>
      </c>
      <c r="E521" s="34"/>
      <c r="AI521"/>
    </row>
    <row r="522" spans="1:35" x14ac:dyDescent="0.25">
      <c r="A522">
        <v>20</v>
      </c>
      <c r="C522">
        <v>4.4489999999999998E-3</v>
      </c>
      <c r="E522" s="34"/>
      <c r="AI522"/>
    </row>
    <row r="523" spans="1:35" x14ac:dyDescent="0.25">
      <c r="A523">
        <v>20</v>
      </c>
      <c r="C523">
        <v>3.251E-3</v>
      </c>
      <c r="E523" s="34"/>
      <c r="AI523"/>
    </row>
    <row r="524" spans="1:35" x14ac:dyDescent="0.25">
      <c r="A524">
        <v>20</v>
      </c>
      <c r="C524">
        <v>2.7810000000000001E-3</v>
      </c>
      <c r="E524" s="34"/>
      <c r="AI524"/>
    </row>
    <row r="525" spans="1:35" x14ac:dyDescent="0.25">
      <c r="A525">
        <v>20</v>
      </c>
      <c r="C525">
        <v>3.0000000000000001E-3</v>
      </c>
      <c r="E525" s="34"/>
      <c r="AI525"/>
    </row>
    <row r="526" spans="1:35" x14ac:dyDescent="0.25">
      <c r="A526">
        <v>20</v>
      </c>
      <c r="C526">
        <v>3.0690000000000001E-3</v>
      </c>
      <c r="E526" s="34"/>
      <c r="AI526"/>
    </row>
    <row r="527" spans="1:35" x14ac:dyDescent="0.25">
      <c r="A527">
        <v>20</v>
      </c>
      <c r="C527">
        <v>2.8739999999999998E-3</v>
      </c>
      <c r="E527" s="34"/>
      <c r="AI527"/>
    </row>
    <row r="528" spans="1:35" x14ac:dyDescent="0.25">
      <c r="A528">
        <v>20</v>
      </c>
      <c r="C528">
        <v>2.5070000000000001E-3</v>
      </c>
      <c r="E528" s="34"/>
      <c r="AI528"/>
    </row>
    <row r="529" spans="1:35" x14ac:dyDescent="0.25">
      <c r="A529">
        <v>20</v>
      </c>
      <c r="C529">
        <v>2.6020000000000001E-3</v>
      </c>
      <c r="E529" s="34"/>
      <c r="AI529"/>
    </row>
    <row r="530" spans="1:35" x14ac:dyDescent="0.25">
      <c r="A530">
        <v>20</v>
      </c>
      <c r="C530">
        <v>2.418E-3</v>
      </c>
      <c r="E530" s="34"/>
      <c r="AI530"/>
    </row>
    <row r="531" spans="1:35" x14ac:dyDescent="0.25">
      <c r="A531">
        <v>20</v>
      </c>
      <c r="C531">
        <v>2.0479999999999999E-3</v>
      </c>
      <c r="E531" s="34"/>
      <c r="AI531"/>
    </row>
    <row r="532" spans="1:35" x14ac:dyDescent="0.25">
      <c r="A532">
        <v>20</v>
      </c>
      <c r="C532">
        <v>1.949E-3</v>
      </c>
      <c r="E532" s="34"/>
      <c r="AI532"/>
    </row>
    <row r="533" spans="1:35" x14ac:dyDescent="0.25">
      <c r="A533">
        <v>21</v>
      </c>
      <c r="C533">
        <v>9.8340000000000007E-3</v>
      </c>
      <c r="E533" s="34"/>
      <c r="AI533"/>
    </row>
    <row r="534" spans="1:35" x14ac:dyDescent="0.25">
      <c r="A534">
        <v>21</v>
      </c>
      <c r="C534">
        <v>1.1408E-2</v>
      </c>
      <c r="E534" s="34"/>
      <c r="AI534"/>
    </row>
    <row r="535" spans="1:35" x14ac:dyDescent="0.25">
      <c r="A535">
        <v>21</v>
      </c>
      <c r="C535">
        <v>8.7290000000000006E-3</v>
      </c>
      <c r="E535" s="34"/>
      <c r="AI535"/>
    </row>
    <row r="536" spans="1:35" x14ac:dyDescent="0.25">
      <c r="A536">
        <v>21</v>
      </c>
      <c r="C536">
        <v>1.021E-2</v>
      </c>
      <c r="E536" s="34"/>
      <c r="AI536"/>
    </row>
    <row r="537" spans="1:35" x14ac:dyDescent="0.25">
      <c r="A537">
        <v>21</v>
      </c>
      <c r="C537">
        <v>8.3099999999999997E-3</v>
      </c>
      <c r="E537" s="34"/>
      <c r="AI537"/>
    </row>
    <row r="538" spans="1:35" x14ac:dyDescent="0.25">
      <c r="A538">
        <v>21</v>
      </c>
      <c r="C538">
        <v>7.1310000000000002E-3</v>
      </c>
      <c r="E538" s="34"/>
      <c r="AI538"/>
    </row>
    <row r="539" spans="1:35" x14ac:dyDescent="0.25">
      <c r="A539">
        <v>21</v>
      </c>
      <c r="C539">
        <v>4.7410000000000004E-3</v>
      </c>
      <c r="E539" s="34"/>
      <c r="AI539"/>
    </row>
    <row r="540" spans="1:35" x14ac:dyDescent="0.25">
      <c r="A540">
        <v>21</v>
      </c>
      <c r="C540">
        <v>4.4929999999999996E-3</v>
      </c>
      <c r="E540" s="34"/>
      <c r="AI540"/>
    </row>
    <row r="541" spans="1:35" x14ac:dyDescent="0.25">
      <c r="A541">
        <v>21</v>
      </c>
      <c r="C541">
        <v>3.715E-3</v>
      </c>
      <c r="E541" s="34"/>
      <c r="AI541"/>
    </row>
    <row r="542" spans="1:35" x14ac:dyDescent="0.25">
      <c r="A542">
        <v>21</v>
      </c>
      <c r="C542">
        <v>7.5960000000000003E-3</v>
      </c>
      <c r="E542" s="34"/>
      <c r="AI542"/>
    </row>
    <row r="543" spans="1:35" x14ac:dyDescent="0.25">
      <c r="A543">
        <v>21</v>
      </c>
      <c r="C543">
        <v>9.3720000000000001E-3</v>
      </c>
      <c r="E543" s="34"/>
      <c r="AI543"/>
    </row>
    <row r="544" spans="1:35" x14ac:dyDescent="0.25">
      <c r="A544">
        <v>21</v>
      </c>
      <c r="C544">
        <v>1.0943E-2</v>
      </c>
      <c r="E544" s="34"/>
      <c r="AI544"/>
    </row>
    <row r="545" spans="1:35" x14ac:dyDescent="0.25">
      <c r="A545">
        <v>21</v>
      </c>
      <c r="C545">
        <v>8.3879999999999996E-3</v>
      </c>
      <c r="E545" s="34"/>
      <c r="AI545"/>
    </row>
    <row r="546" spans="1:35" x14ac:dyDescent="0.25">
      <c r="A546">
        <v>21</v>
      </c>
      <c r="C546">
        <v>5.862E-3</v>
      </c>
      <c r="E546" s="34"/>
      <c r="AI546"/>
    </row>
    <row r="547" spans="1:35" x14ac:dyDescent="0.25">
      <c r="A547">
        <v>21</v>
      </c>
      <c r="C547">
        <v>4.8520000000000004E-3</v>
      </c>
      <c r="E547" s="34"/>
      <c r="AI547"/>
    </row>
    <row r="548" spans="1:35" x14ac:dyDescent="0.25">
      <c r="A548">
        <v>21</v>
      </c>
      <c r="C548">
        <v>3.6800000000000001E-3</v>
      </c>
      <c r="E548" s="34"/>
      <c r="AI548"/>
    </row>
    <row r="549" spans="1:35" x14ac:dyDescent="0.25">
      <c r="A549">
        <v>21</v>
      </c>
      <c r="C549">
        <v>1.684E-3</v>
      </c>
      <c r="E549" s="34"/>
      <c r="AI549"/>
    </row>
    <row r="550" spans="1:35" x14ac:dyDescent="0.25">
      <c r="A550">
        <v>21</v>
      </c>
      <c r="C550">
        <v>1.588E-3</v>
      </c>
      <c r="E550" s="34"/>
      <c r="AI550"/>
    </row>
    <row r="551" spans="1:35" x14ac:dyDescent="0.25">
      <c r="A551">
        <v>21</v>
      </c>
      <c r="C551">
        <v>1.1640000000000001E-3</v>
      </c>
      <c r="E551" s="34"/>
      <c r="AI551"/>
    </row>
    <row r="552" spans="1:35" x14ac:dyDescent="0.25">
      <c r="A552">
        <v>21</v>
      </c>
      <c r="C552">
        <v>1.1620000000000001E-3</v>
      </c>
      <c r="E552" s="34"/>
      <c r="AI552"/>
    </row>
    <row r="553" spans="1:35" x14ac:dyDescent="0.25">
      <c r="A553">
        <v>21</v>
      </c>
      <c r="C553">
        <v>1.0640000000000001E-3</v>
      </c>
      <c r="E553" s="34"/>
      <c r="AI553"/>
    </row>
    <row r="554" spans="1:35" x14ac:dyDescent="0.25">
      <c r="A554">
        <v>21</v>
      </c>
      <c r="C554">
        <v>1.8489999999999999E-3</v>
      </c>
      <c r="E554" s="34"/>
      <c r="AI554"/>
    </row>
    <row r="555" spans="1:35" x14ac:dyDescent="0.25">
      <c r="A555">
        <v>21</v>
      </c>
      <c r="C555">
        <v>1.5E-3</v>
      </c>
      <c r="E555" s="34"/>
      <c r="AI555"/>
    </row>
    <row r="556" spans="1:35" x14ac:dyDescent="0.25">
      <c r="A556">
        <v>21</v>
      </c>
      <c r="C556">
        <v>8.9700000000000001E-4</v>
      </c>
      <c r="E556" s="34"/>
      <c r="AI556"/>
    </row>
    <row r="557" spans="1:35" x14ac:dyDescent="0.25">
      <c r="A557">
        <v>21</v>
      </c>
      <c r="C557">
        <v>9.9099999999999991E-4</v>
      </c>
      <c r="E557" s="34"/>
      <c r="AI557"/>
    </row>
    <row r="558" spans="1:35" x14ac:dyDescent="0.25">
      <c r="A558">
        <v>22</v>
      </c>
      <c r="C558">
        <v>5.1900000000000004E-4</v>
      </c>
      <c r="E558" s="34"/>
      <c r="AI558"/>
    </row>
    <row r="559" spans="1:35" x14ac:dyDescent="0.25">
      <c r="A559">
        <v>22</v>
      </c>
      <c r="C559">
        <v>8.0500000000000005E-4</v>
      </c>
      <c r="E559" s="34"/>
      <c r="AI559"/>
    </row>
    <row r="560" spans="1:35" x14ac:dyDescent="0.25">
      <c r="A560">
        <v>22</v>
      </c>
      <c r="C560">
        <v>4.8200000000000001E-4</v>
      </c>
      <c r="E560" s="34"/>
      <c r="AI560"/>
    </row>
    <row r="561" spans="1:35" x14ac:dyDescent="0.25">
      <c r="A561">
        <v>22</v>
      </c>
      <c r="C561">
        <v>3.7500000000000001E-4</v>
      </c>
      <c r="E561" s="34"/>
      <c r="AI561"/>
    </row>
    <row r="562" spans="1:35" x14ac:dyDescent="0.25">
      <c r="A562">
        <v>22</v>
      </c>
      <c r="C562">
        <v>3.39E-4</v>
      </c>
      <c r="E562" s="34"/>
      <c r="AI562"/>
    </row>
    <row r="563" spans="1:35" x14ac:dyDescent="0.25">
      <c r="A563">
        <v>22</v>
      </c>
      <c r="C563">
        <v>2.5900000000000001E-4</v>
      </c>
      <c r="E563" s="34"/>
      <c r="AI563"/>
    </row>
    <row r="564" spans="1:35" x14ac:dyDescent="0.25">
      <c r="A564">
        <v>22</v>
      </c>
      <c r="C564">
        <v>4.0099999999999999E-4</v>
      </c>
      <c r="E564" s="34"/>
      <c r="AI564"/>
    </row>
    <row r="565" spans="1:35" x14ac:dyDescent="0.25">
      <c r="A565">
        <v>22</v>
      </c>
      <c r="C565">
        <v>5.6700000000000001E-4</v>
      </c>
      <c r="E565" s="34"/>
      <c r="AI565"/>
    </row>
    <row r="566" spans="1:35" x14ac:dyDescent="0.25">
      <c r="A566">
        <v>22</v>
      </c>
      <c r="C566">
        <v>1.897E-3</v>
      </c>
      <c r="E566" s="34"/>
      <c r="AI566"/>
    </row>
    <row r="567" spans="1:35" x14ac:dyDescent="0.25">
      <c r="A567">
        <v>22</v>
      </c>
      <c r="C567">
        <v>3.3540000000000002E-3</v>
      </c>
      <c r="E567" s="34"/>
      <c r="AI567"/>
    </row>
    <row r="568" spans="1:35" x14ac:dyDescent="0.25">
      <c r="A568">
        <v>22</v>
      </c>
      <c r="C568">
        <v>4.28E-3</v>
      </c>
      <c r="E568" s="34"/>
      <c r="AI568"/>
    </row>
    <row r="569" spans="1:35" x14ac:dyDescent="0.25">
      <c r="A569">
        <v>22</v>
      </c>
      <c r="C569">
        <v>4.2329999999999998E-3</v>
      </c>
      <c r="E569" s="34"/>
      <c r="AI569"/>
    </row>
    <row r="570" spans="1:35" x14ac:dyDescent="0.25">
      <c r="A570">
        <v>22</v>
      </c>
      <c r="C570">
        <v>4.5329999999999997E-3</v>
      </c>
      <c r="E570" s="34"/>
      <c r="AI570"/>
    </row>
    <row r="571" spans="1:35" x14ac:dyDescent="0.25">
      <c r="A571">
        <v>22</v>
      </c>
      <c r="C571">
        <v>4.3319999999999999E-3</v>
      </c>
      <c r="E571" s="34"/>
      <c r="AI571"/>
    </row>
    <row r="572" spans="1:35" x14ac:dyDescent="0.25">
      <c r="A572">
        <v>22</v>
      </c>
      <c r="C572">
        <v>2.9740000000000001E-3</v>
      </c>
      <c r="E572" s="34"/>
      <c r="AI572"/>
    </row>
    <row r="573" spans="1:35" x14ac:dyDescent="0.25">
      <c r="A573">
        <v>22</v>
      </c>
      <c r="C573">
        <v>3.228E-3</v>
      </c>
      <c r="E573" s="34"/>
      <c r="AI573"/>
    </row>
    <row r="574" spans="1:35" x14ac:dyDescent="0.25">
      <c r="A574">
        <v>22</v>
      </c>
      <c r="C574">
        <v>3.156E-3</v>
      </c>
      <c r="E574" s="34"/>
      <c r="AI574"/>
    </row>
    <row r="575" spans="1:35" x14ac:dyDescent="0.25">
      <c r="A575">
        <v>22</v>
      </c>
      <c r="C575">
        <v>3.545E-3</v>
      </c>
      <c r="E575" s="34"/>
      <c r="AI575"/>
    </row>
    <row r="576" spans="1:35" x14ac:dyDescent="0.25">
      <c r="A576">
        <v>22</v>
      </c>
      <c r="C576">
        <v>4.1399999999999996E-3</v>
      </c>
      <c r="E576" s="34"/>
      <c r="AI576"/>
    </row>
    <row r="577" spans="1:35" x14ac:dyDescent="0.25">
      <c r="A577">
        <v>22</v>
      </c>
      <c r="C577">
        <v>4.3039999999999997E-3</v>
      </c>
      <c r="E577" s="34"/>
      <c r="AI577"/>
    </row>
    <row r="578" spans="1:35" x14ac:dyDescent="0.25">
      <c r="A578">
        <v>22</v>
      </c>
      <c r="C578">
        <v>4.5129999999999997E-3</v>
      </c>
      <c r="E578" s="34"/>
      <c r="AI578"/>
    </row>
    <row r="579" spans="1:35" x14ac:dyDescent="0.25">
      <c r="A579">
        <v>22</v>
      </c>
      <c r="C579">
        <v>3.7239999999999999E-3</v>
      </c>
      <c r="E579" s="34"/>
      <c r="AI579"/>
    </row>
    <row r="580" spans="1:35" x14ac:dyDescent="0.25">
      <c r="A580">
        <v>22</v>
      </c>
      <c r="C580">
        <v>3.9060000000000002E-3</v>
      </c>
      <c r="E580" s="34"/>
      <c r="AI580"/>
    </row>
    <row r="581" spans="1:35" x14ac:dyDescent="0.25">
      <c r="A581">
        <v>22</v>
      </c>
      <c r="C581">
        <v>2.5100000000000001E-3</v>
      </c>
      <c r="E581" s="34"/>
      <c r="AI581"/>
    </row>
    <row r="582" spans="1:35" x14ac:dyDescent="0.25">
      <c r="A582">
        <v>22</v>
      </c>
      <c r="C582">
        <v>2.5860000000000002E-3</v>
      </c>
      <c r="E582" s="34"/>
      <c r="AI582"/>
    </row>
    <row r="583" spans="1:35" x14ac:dyDescent="0.25">
      <c r="A583">
        <v>23</v>
      </c>
      <c r="C583">
        <v>1.7831E-2</v>
      </c>
      <c r="E583" s="34"/>
      <c r="AI583"/>
    </row>
    <row r="584" spans="1:35" x14ac:dyDescent="0.25">
      <c r="A584">
        <v>23</v>
      </c>
      <c r="C584">
        <v>1.9113000000000002E-2</v>
      </c>
      <c r="E584" s="34"/>
      <c r="AI584"/>
    </row>
    <row r="585" spans="1:35" x14ac:dyDescent="0.25">
      <c r="A585">
        <v>23</v>
      </c>
      <c r="C585">
        <v>1.6268000000000001E-2</v>
      </c>
      <c r="E585" s="34"/>
      <c r="AI585"/>
    </row>
    <row r="586" spans="1:35" x14ac:dyDescent="0.25">
      <c r="A586">
        <v>23</v>
      </c>
      <c r="C586">
        <v>1.4177E-2</v>
      </c>
      <c r="E586" s="34"/>
      <c r="AI586"/>
    </row>
    <row r="587" spans="1:35" x14ac:dyDescent="0.25">
      <c r="A587">
        <v>23</v>
      </c>
      <c r="C587">
        <v>1.1787000000000001E-2</v>
      </c>
      <c r="E587" s="34"/>
      <c r="AI587"/>
    </row>
    <row r="588" spans="1:35" x14ac:dyDescent="0.25">
      <c r="A588">
        <v>23</v>
      </c>
      <c r="C588">
        <v>7.0959999999999999E-3</v>
      </c>
      <c r="E588" s="34"/>
      <c r="AI588"/>
    </row>
    <row r="589" spans="1:35" x14ac:dyDescent="0.25">
      <c r="A589">
        <v>23</v>
      </c>
      <c r="C589">
        <v>6.8360000000000001E-3</v>
      </c>
      <c r="E589" s="34"/>
      <c r="AI589"/>
    </row>
    <row r="590" spans="1:35" x14ac:dyDescent="0.25">
      <c r="A590">
        <v>23</v>
      </c>
      <c r="C590">
        <v>1.1653E-2</v>
      </c>
      <c r="E590" s="34"/>
      <c r="AI590"/>
    </row>
    <row r="591" spans="1:35" x14ac:dyDescent="0.25">
      <c r="A591">
        <v>23</v>
      </c>
      <c r="C591">
        <v>8.3429999999999997E-3</v>
      </c>
      <c r="E591" s="34"/>
      <c r="AI591"/>
    </row>
    <row r="592" spans="1:35" x14ac:dyDescent="0.25">
      <c r="A592">
        <v>23</v>
      </c>
      <c r="C592">
        <v>3.2669999999999999E-3</v>
      </c>
      <c r="E592" s="34"/>
      <c r="AI592"/>
    </row>
    <row r="593" spans="1:35" x14ac:dyDescent="0.25">
      <c r="A593">
        <v>23</v>
      </c>
      <c r="C593">
        <v>1.3190000000000001E-3</v>
      </c>
      <c r="E593" s="34"/>
      <c r="AI593"/>
    </row>
    <row r="594" spans="1:35" x14ac:dyDescent="0.25">
      <c r="A594">
        <v>23</v>
      </c>
      <c r="C594">
        <v>1.0169999999999999E-3</v>
      </c>
      <c r="E594" s="34"/>
      <c r="AI594"/>
    </row>
    <row r="595" spans="1:35" x14ac:dyDescent="0.25">
      <c r="A595">
        <v>23</v>
      </c>
      <c r="C595">
        <v>1.003E-3</v>
      </c>
      <c r="E595" s="34"/>
      <c r="AI595"/>
    </row>
    <row r="596" spans="1:35" x14ac:dyDescent="0.25">
      <c r="A596">
        <v>23</v>
      </c>
      <c r="C596">
        <v>1.196E-3</v>
      </c>
      <c r="E596" s="34"/>
      <c r="AI596"/>
    </row>
    <row r="597" spans="1:35" x14ac:dyDescent="0.25">
      <c r="A597">
        <v>23</v>
      </c>
      <c r="C597">
        <v>9.3000000000000005E-4</v>
      </c>
      <c r="E597" s="34"/>
      <c r="AI597"/>
    </row>
    <row r="598" spans="1:35" x14ac:dyDescent="0.25">
      <c r="A598">
        <v>23</v>
      </c>
      <c r="C598">
        <v>6.6200000000000005E-4</v>
      </c>
      <c r="E598" s="34"/>
      <c r="AI598"/>
    </row>
    <row r="599" spans="1:35" x14ac:dyDescent="0.25">
      <c r="A599">
        <v>23</v>
      </c>
      <c r="C599">
        <v>4.3899999999999999E-4</v>
      </c>
      <c r="E599" s="34"/>
      <c r="AI599"/>
    </row>
    <row r="600" spans="1:35" x14ac:dyDescent="0.25">
      <c r="A600">
        <v>23</v>
      </c>
      <c r="C600">
        <v>3.6699999999999998E-4</v>
      </c>
      <c r="E600" s="34"/>
      <c r="AI600"/>
    </row>
    <row r="601" spans="1:35" x14ac:dyDescent="0.25">
      <c r="A601">
        <v>23</v>
      </c>
      <c r="C601">
        <v>4.0000000000000002E-4</v>
      </c>
      <c r="E601" s="34"/>
      <c r="AI601"/>
    </row>
    <row r="602" spans="1:35" x14ac:dyDescent="0.25">
      <c r="A602">
        <v>23</v>
      </c>
      <c r="C602">
        <v>3.3300000000000002E-4</v>
      </c>
      <c r="E602" s="34"/>
      <c r="AI602"/>
    </row>
    <row r="603" spans="1:35" x14ac:dyDescent="0.25">
      <c r="A603">
        <v>23</v>
      </c>
      <c r="C603">
        <v>1.85E-4</v>
      </c>
      <c r="E603" s="34"/>
      <c r="AI603"/>
    </row>
    <row r="604" spans="1:35" x14ac:dyDescent="0.25">
      <c r="A604">
        <v>23</v>
      </c>
      <c r="C604">
        <v>2.6400000000000002E-4</v>
      </c>
      <c r="E604" s="34"/>
      <c r="AI604"/>
    </row>
    <row r="605" spans="1:35" x14ac:dyDescent="0.25">
      <c r="A605">
        <v>23</v>
      </c>
      <c r="C605">
        <v>3.21E-4</v>
      </c>
      <c r="E605" s="34"/>
      <c r="AI605"/>
    </row>
    <row r="606" spans="1:35" x14ac:dyDescent="0.25">
      <c r="A606">
        <v>23</v>
      </c>
      <c r="C606">
        <v>2.2599999999999999E-4</v>
      </c>
      <c r="E606" s="34"/>
      <c r="AI606"/>
    </row>
    <row r="607" spans="1:35" x14ac:dyDescent="0.25">
      <c r="A607">
        <v>23</v>
      </c>
      <c r="C607">
        <v>1.7100000000000001E-4</v>
      </c>
      <c r="E607" s="34"/>
      <c r="AI607"/>
    </row>
    <row r="608" spans="1:35" x14ac:dyDescent="0.25">
      <c r="A608">
        <v>24</v>
      </c>
      <c r="C608">
        <v>1.088E-3</v>
      </c>
      <c r="E608" s="34"/>
      <c r="AI608"/>
    </row>
    <row r="609" spans="1:35" x14ac:dyDescent="0.25">
      <c r="A609">
        <v>24</v>
      </c>
      <c r="C609">
        <v>1.2750000000000001E-3</v>
      </c>
      <c r="E609" s="34"/>
      <c r="AI609"/>
    </row>
    <row r="610" spans="1:35" x14ac:dyDescent="0.25">
      <c r="A610">
        <v>24</v>
      </c>
      <c r="C610">
        <v>1.5709999999999999E-3</v>
      </c>
      <c r="E610" s="34"/>
      <c r="AI610"/>
    </row>
    <row r="611" spans="1:35" x14ac:dyDescent="0.25">
      <c r="A611">
        <v>24</v>
      </c>
      <c r="C611">
        <v>1.2750000000000001E-3</v>
      </c>
      <c r="E611" s="34"/>
      <c r="AI611"/>
    </row>
    <row r="612" spans="1:35" x14ac:dyDescent="0.25">
      <c r="A612">
        <v>24</v>
      </c>
      <c r="C612">
        <v>1.16E-3</v>
      </c>
      <c r="E612" s="34"/>
      <c r="AI612"/>
    </row>
    <row r="613" spans="1:35" x14ac:dyDescent="0.25">
      <c r="A613">
        <v>24</v>
      </c>
      <c r="C613">
        <v>6.7199999999999996E-4</v>
      </c>
      <c r="E613" s="34"/>
      <c r="AI613"/>
    </row>
    <row r="614" spans="1:35" x14ac:dyDescent="0.25">
      <c r="A614">
        <v>24</v>
      </c>
      <c r="C614">
        <v>4.8299999999999998E-4</v>
      </c>
      <c r="E614" s="34"/>
      <c r="AI614"/>
    </row>
    <row r="615" spans="1:35" x14ac:dyDescent="0.25">
      <c r="A615">
        <v>24</v>
      </c>
      <c r="C615">
        <v>6.8400000000000004E-4</v>
      </c>
      <c r="E615" s="34"/>
      <c r="AI615"/>
    </row>
    <row r="616" spans="1:35" x14ac:dyDescent="0.25">
      <c r="A616">
        <v>24</v>
      </c>
      <c r="C616">
        <v>5.8100000000000003E-4</v>
      </c>
      <c r="E616" s="34"/>
      <c r="AI616"/>
    </row>
    <row r="617" spans="1:35" x14ac:dyDescent="0.25">
      <c r="A617">
        <v>24</v>
      </c>
      <c r="C617">
        <v>4.9200000000000003E-4</v>
      </c>
      <c r="E617" s="34"/>
      <c r="AI617"/>
    </row>
    <row r="618" spans="1:35" x14ac:dyDescent="0.25">
      <c r="A618">
        <v>24</v>
      </c>
      <c r="C618">
        <v>2.8800000000000001E-4</v>
      </c>
      <c r="E618" s="34"/>
      <c r="AI618"/>
    </row>
    <row r="619" spans="1:35" x14ac:dyDescent="0.25">
      <c r="A619">
        <v>24</v>
      </c>
      <c r="C619">
        <v>4.8799999999999999E-4</v>
      </c>
      <c r="E619" s="34"/>
      <c r="AI619"/>
    </row>
    <row r="620" spans="1:35" x14ac:dyDescent="0.25">
      <c r="A620">
        <v>24</v>
      </c>
      <c r="C620">
        <v>5.9699999999999998E-4</v>
      </c>
      <c r="E620" s="34"/>
      <c r="AI620"/>
    </row>
    <row r="621" spans="1:35" x14ac:dyDescent="0.25">
      <c r="A621">
        <v>24</v>
      </c>
      <c r="C621">
        <v>7.9100000000000004E-4</v>
      </c>
      <c r="E621" s="34"/>
      <c r="AI621"/>
    </row>
    <row r="622" spans="1:35" x14ac:dyDescent="0.25">
      <c r="A622">
        <v>24</v>
      </c>
      <c r="C622">
        <v>5.8600000000000004E-4</v>
      </c>
      <c r="E622" s="34"/>
      <c r="AI622"/>
    </row>
    <row r="623" spans="1:35" x14ac:dyDescent="0.25">
      <c r="A623">
        <v>24</v>
      </c>
      <c r="C623">
        <v>6.78E-4</v>
      </c>
      <c r="E623" s="34"/>
      <c r="AI623"/>
    </row>
    <row r="624" spans="1:35" x14ac:dyDescent="0.25">
      <c r="A624">
        <v>24</v>
      </c>
      <c r="C624">
        <v>7.8299999999999995E-4</v>
      </c>
      <c r="E624" s="34"/>
      <c r="AI624"/>
    </row>
    <row r="625" spans="1:35" x14ac:dyDescent="0.25">
      <c r="A625">
        <v>24</v>
      </c>
      <c r="C625">
        <v>1.3760000000000001E-3</v>
      </c>
      <c r="E625" s="34"/>
      <c r="AI625"/>
    </row>
    <row r="626" spans="1:35" x14ac:dyDescent="0.25">
      <c r="A626">
        <v>24</v>
      </c>
      <c r="C626">
        <v>9.8400000000000007E-4</v>
      </c>
      <c r="E626" s="34"/>
      <c r="AI626"/>
    </row>
    <row r="627" spans="1:35" x14ac:dyDescent="0.25">
      <c r="A627">
        <v>24</v>
      </c>
      <c r="C627">
        <v>1.9880000000000002E-3</v>
      </c>
      <c r="E627" s="34"/>
      <c r="AI627"/>
    </row>
    <row r="628" spans="1:35" x14ac:dyDescent="0.25">
      <c r="A628">
        <v>24</v>
      </c>
      <c r="C628">
        <v>3.1120000000000002E-3</v>
      </c>
      <c r="E628" s="34"/>
      <c r="AI628"/>
    </row>
    <row r="629" spans="1:35" x14ac:dyDescent="0.25">
      <c r="A629">
        <v>24</v>
      </c>
      <c r="C629">
        <v>5.1190000000000003E-3</v>
      </c>
      <c r="E629" s="34"/>
      <c r="AI629"/>
    </row>
    <row r="630" spans="1:35" x14ac:dyDescent="0.25">
      <c r="A630">
        <v>24</v>
      </c>
      <c r="C630">
        <v>8.3800000000000003E-3</v>
      </c>
      <c r="E630" s="34"/>
      <c r="AI630"/>
    </row>
    <row r="631" spans="1:35" x14ac:dyDescent="0.25">
      <c r="A631">
        <v>24</v>
      </c>
      <c r="C631">
        <v>9.6069999999999992E-3</v>
      </c>
      <c r="E631" s="34"/>
      <c r="AI631"/>
    </row>
    <row r="632" spans="1:35" x14ac:dyDescent="0.25">
      <c r="A632">
        <v>24</v>
      </c>
      <c r="C632">
        <v>1.4508999999999999E-2</v>
      </c>
      <c r="E632" s="34"/>
      <c r="AI632"/>
    </row>
    <row r="633" spans="1:35" x14ac:dyDescent="0.25">
      <c r="A633">
        <v>25</v>
      </c>
      <c r="C633">
        <v>8.9499999999999996E-4</v>
      </c>
      <c r="E633" s="34"/>
      <c r="AI633"/>
    </row>
    <row r="634" spans="1:35" x14ac:dyDescent="0.25">
      <c r="A634">
        <v>25</v>
      </c>
      <c r="C634">
        <v>1.382E-3</v>
      </c>
      <c r="E634" s="34"/>
      <c r="AI634"/>
    </row>
    <row r="635" spans="1:35" x14ac:dyDescent="0.25">
      <c r="A635">
        <v>25</v>
      </c>
      <c r="C635">
        <v>1.6789999999999999E-3</v>
      </c>
      <c r="E635" s="34"/>
      <c r="AI635"/>
    </row>
    <row r="636" spans="1:35" x14ac:dyDescent="0.25">
      <c r="A636">
        <v>25</v>
      </c>
      <c r="C636">
        <v>2.7729999999999999E-3</v>
      </c>
      <c r="E636" s="34"/>
      <c r="AI636"/>
    </row>
    <row r="637" spans="1:35" x14ac:dyDescent="0.25">
      <c r="A637">
        <v>25</v>
      </c>
      <c r="C637">
        <v>3.8670000000000002E-3</v>
      </c>
      <c r="E637" s="34"/>
      <c r="AI637"/>
    </row>
    <row r="638" spans="1:35" x14ac:dyDescent="0.25">
      <c r="A638">
        <v>25</v>
      </c>
      <c r="C638">
        <v>6.1190000000000003E-3</v>
      </c>
      <c r="E638" s="34"/>
      <c r="AI638"/>
    </row>
    <row r="639" spans="1:35" x14ac:dyDescent="0.25">
      <c r="A639">
        <v>25</v>
      </c>
      <c r="C639">
        <v>6.1130000000000004E-3</v>
      </c>
      <c r="E639" s="34"/>
      <c r="AI639"/>
    </row>
    <row r="640" spans="1:35" x14ac:dyDescent="0.25">
      <c r="A640">
        <v>25</v>
      </c>
      <c r="C640">
        <v>5.836E-3</v>
      </c>
      <c r="E640" s="34"/>
      <c r="AI640"/>
    </row>
    <row r="641" spans="1:35" x14ac:dyDescent="0.25">
      <c r="A641">
        <v>25</v>
      </c>
      <c r="C641">
        <v>2.3479999999999998E-3</v>
      </c>
      <c r="E641" s="34"/>
      <c r="AI641"/>
    </row>
    <row r="642" spans="1:35" x14ac:dyDescent="0.25">
      <c r="A642">
        <v>25</v>
      </c>
      <c r="C642">
        <v>2.771E-3</v>
      </c>
      <c r="E642" s="34"/>
      <c r="AI642"/>
    </row>
    <row r="643" spans="1:35" x14ac:dyDescent="0.25">
      <c r="A643">
        <v>25</v>
      </c>
      <c r="C643">
        <v>2.9299999999999999E-3</v>
      </c>
      <c r="E643" s="34"/>
      <c r="AI643"/>
    </row>
    <row r="644" spans="1:35" x14ac:dyDescent="0.25">
      <c r="A644">
        <v>25</v>
      </c>
      <c r="C644">
        <v>3.186E-3</v>
      </c>
      <c r="E644" s="34"/>
      <c r="AI644"/>
    </row>
    <row r="645" spans="1:35" x14ac:dyDescent="0.25">
      <c r="A645">
        <v>25</v>
      </c>
      <c r="C645">
        <v>3.5439999999999998E-3</v>
      </c>
      <c r="E645" s="34"/>
      <c r="AI645"/>
    </row>
    <row r="646" spans="1:35" x14ac:dyDescent="0.25">
      <c r="A646">
        <v>25</v>
      </c>
      <c r="C646">
        <v>4.5659999999999997E-3</v>
      </c>
      <c r="E646" s="34"/>
      <c r="AI646"/>
    </row>
    <row r="647" spans="1:35" x14ac:dyDescent="0.25">
      <c r="A647">
        <v>25</v>
      </c>
      <c r="C647">
        <v>6.9890000000000004E-3</v>
      </c>
      <c r="E647" s="34"/>
      <c r="AI647"/>
    </row>
    <row r="648" spans="1:35" x14ac:dyDescent="0.25">
      <c r="A648">
        <v>25</v>
      </c>
      <c r="C648">
        <v>7.0179999999999999E-3</v>
      </c>
      <c r="E648" s="34"/>
      <c r="AI648"/>
    </row>
    <row r="649" spans="1:35" x14ac:dyDescent="0.25">
      <c r="A649">
        <v>25</v>
      </c>
      <c r="C649">
        <v>5.9309999999999996E-3</v>
      </c>
      <c r="E649" s="34"/>
      <c r="AI649"/>
    </row>
    <row r="650" spans="1:35" x14ac:dyDescent="0.25">
      <c r="A650">
        <v>25</v>
      </c>
      <c r="C650">
        <v>5.3070000000000001E-3</v>
      </c>
      <c r="E650" s="34"/>
      <c r="AI650"/>
    </row>
    <row r="651" spans="1:35" x14ac:dyDescent="0.25">
      <c r="A651">
        <v>25</v>
      </c>
      <c r="C651">
        <v>2.8410000000000002E-3</v>
      </c>
      <c r="E651" s="34"/>
      <c r="AI651"/>
    </row>
    <row r="652" spans="1:35" x14ac:dyDescent="0.25">
      <c r="A652">
        <v>25</v>
      </c>
      <c r="C652">
        <v>1.8400000000000001E-3</v>
      </c>
      <c r="E652" s="34"/>
      <c r="AI652"/>
    </row>
    <row r="653" spans="1:35" x14ac:dyDescent="0.25">
      <c r="A653">
        <v>25</v>
      </c>
      <c r="C653">
        <v>1.8370000000000001E-3</v>
      </c>
      <c r="E653" s="34"/>
      <c r="AI653"/>
    </row>
    <row r="654" spans="1:35" x14ac:dyDescent="0.25">
      <c r="A654">
        <v>25</v>
      </c>
      <c r="C654">
        <v>2.5869999999999999E-3</v>
      </c>
      <c r="E654" s="34"/>
      <c r="AI654"/>
    </row>
    <row r="655" spans="1:35" x14ac:dyDescent="0.25">
      <c r="A655">
        <v>25</v>
      </c>
      <c r="C655">
        <v>1.3270000000000001E-3</v>
      </c>
      <c r="E655" s="34"/>
      <c r="AI655"/>
    </row>
    <row r="656" spans="1:35" x14ac:dyDescent="0.25">
      <c r="A656">
        <v>25</v>
      </c>
      <c r="C656">
        <v>1.0430000000000001E-3</v>
      </c>
      <c r="E656" s="34"/>
      <c r="AI656"/>
    </row>
    <row r="657" spans="1:35" x14ac:dyDescent="0.25">
      <c r="A657">
        <v>25</v>
      </c>
      <c r="C657">
        <v>1.7799999999999999E-3</v>
      </c>
      <c r="E657" s="34"/>
      <c r="AI657"/>
    </row>
    <row r="658" spans="1:35" x14ac:dyDescent="0.25">
      <c r="AI658"/>
    </row>
    <row r="659" spans="1:35" x14ac:dyDescent="0.25">
      <c r="AI659"/>
    </row>
    <row r="660" spans="1:35" x14ac:dyDescent="0.25">
      <c r="AI660"/>
    </row>
    <row r="661" spans="1:35" x14ac:dyDescent="0.25">
      <c r="AI661"/>
    </row>
    <row r="662" spans="1:35" x14ac:dyDescent="0.25">
      <c r="AI662"/>
    </row>
    <row r="663" spans="1:35" x14ac:dyDescent="0.25">
      <c r="AI663"/>
    </row>
  </sheetData>
  <hyperlinks>
    <hyperlink ref="A1" r:id="rId1"/>
    <hyperlink ref="D1" r:id="rId2"/>
  </hyperlinks>
  <pageMargins left="0.7" right="0.7" top="0.75" bottom="0.75" header="0.3" footer="0.3"/>
  <pageSetup paperSize="9" orientation="portrait" horizontalDpi="0" verticalDpi="0"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workbookViewId="0">
      <selection activeCell="C20" sqref="C20"/>
    </sheetView>
  </sheetViews>
  <sheetFormatPr baseColWidth="10" defaultRowHeight="15" x14ac:dyDescent="0.25"/>
  <cols>
    <col min="1" max="1" width="13.28515625" customWidth="1"/>
    <col min="2" max="2" width="19.42578125" customWidth="1"/>
  </cols>
  <sheetData>
    <row r="1" spans="1:15" s="61" customFormat="1" x14ac:dyDescent="0.25">
      <c r="A1" s="65" t="s">
        <v>412</v>
      </c>
    </row>
    <row r="2" spans="1:15" x14ac:dyDescent="0.25">
      <c r="A2" t="s">
        <v>380</v>
      </c>
      <c r="C2" s="65"/>
    </row>
    <row r="3" spans="1:15" x14ac:dyDescent="0.25">
      <c r="C3">
        <v>2010</v>
      </c>
      <c r="D3">
        <v>2011</v>
      </c>
      <c r="E3">
        <v>2012</v>
      </c>
      <c r="F3">
        <v>2013</v>
      </c>
      <c r="G3">
        <v>2014</v>
      </c>
      <c r="H3">
        <v>2015</v>
      </c>
      <c r="I3">
        <v>2016</v>
      </c>
      <c r="J3">
        <v>2017</v>
      </c>
      <c r="K3">
        <v>2018</v>
      </c>
      <c r="L3">
        <v>2019</v>
      </c>
      <c r="M3">
        <v>2020</v>
      </c>
      <c r="N3">
        <v>2021</v>
      </c>
      <c r="O3">
        <v>2022</v>
      </c>
    </row>
    <row r="4" spans="1:15" x14ac:dyDescent="0.25">
      <c r="B4" s="36" t="s">
        <v>353</v>
      </c>
      <c r="C4" s="37">
        <v>10844253.880999999</v>
      </c>
      <c r="D4" s="37">
        <v>13627347.648</v>
      </c>
      <c r="E4" s="37">
        <v>13478330.377</v>
      </c>
      <c r="F4" s="37">
        <v>13971760.822000001</v>
      </c>
      <c r="G4" s="37">
        <v>15759276.967</v>
      </c>
      <c r="H4" s="37">
        <v>15448388.323000001</v>
      </c>
      <c r="I4" s="37">
        <v>14283635.504000001</v>
      </c>
      <c r="J4" s="37">
        <v>15542148.249</v>
      </c>
      <c r="K4" s="37">
        <v>16804322.296</v>
      </c>
      <c r="L4" s="37">
        <v>18258778.265000001</v>
      </c>
      <c r="M4" s="37">
        <v>14054943.876</v>
      </c>
      <c r="N4" s="37">
        <v>17818152.136</v>
      </c>
      <c r="O4" s="37">
        <v>22110979.293000001</v>
      </c>
    </row>
    <row r="5" spans="1:15" x14ac:dyDescent="0.25">
      <c r="B5" s="36" t="s">
        <v>343</v>
      </c>
      <c r="C5" s="39">
        <v>705143.18200000003</v>
      </c>
      <c r="D5" s="39">
        <v>962955.73</v>
      </c>
      <c r="E5" s="39">
        <v>974229.36100000003</v>
      </c>
      <c r="F5" s="39">
        <v>961994.22699999996</v>
      </c>
      <c r="G5" s="39">
        <v>2305695.4249999998</v>
      </c>
      <c r="H5" s="39">
        <v>2601864.915</v>
      </c>
      <c r="I5" s="39">
        <v>1794637.7120000001</v>
      </c>
      <c r="J5" s="39">
        <v>1816649.077</v>
      </c>
      <c r="K5" s="39">
        <v>1854570.892</v>
      </c>
      <c r="L5" s="39">
        <v>1973790.1610000001</v>
      </c>
      <c r="M5" s="39">
        <v>1374121.3030000001</v>
      </c>
      <c r="N5" s="39">
        <v>1636832.1189999999</v>
      </c>
      <c r="O5" s="39">
        <v>1964920.781</v>
      </c>
    </row>
    <row r="7" spans="1:15" x14ac:dyDescent="0.25">
      <c r="A7" t="s">
        <v>379</v>
      </c>
      <c r="C7" s="61">
        <v>2010</v>
      </c>
      <c r="D7" s="61">
        <v>2011</v>
      </c>
      <c r="E7" s="61">
        <v>2012</v>
      </c>
      <c r="F7" s="61">
        <v>2013</v>
      </c>
      <c r="G7" s="61">
        <v>2014</v>
      </c>
      <c r="H7" s="61">
        <v>2015</v>
      </c>
      <c r="I7" s="61">
        <v>2016</v>
      </c>
      <c r="J7" s="61">
        <v>2017</v>
      </c>
      <c r="K7" s="61">
        <v>2018</v>
      </c>
      <c r="L7" s="61">
        <v>2019</v>
      </c>
      <c r="M7" s="61">
        <v>2020</v>
      </c>
      <c r="N7" s="61">
        <v>2021</v>
      </c>
      <c r="O7" s="61">
        <v>2022</v>
      </c>
    </row>
    <row r="8" spans="1:15" x14ac:dyDescent="0.25">
      <c r="B8" s="36" t="s">
        <v>353</v>
      </c>
      <c r="C8" s="37">
        <v>27570907.804000001</v>
      </c>
      <c r="D8" s="37">
        <v>31606549.585999999</v>
      </c>
      <c r="E8" s="37">
        <v>30849635.225000001</v>
      </c>
      <c r="F8" s="37">
        <v>31763610.331</v>
      </c>
      <c r="G8" s="37">
        <v>36933611.964000002</v>
      </c>
      <c r="H8" s="37">
        <v>36494589.582000002</v>
      </c>
      <c r="I8" s="37">
        <v>34224383.306000002</v>
      </c>
      <c r="J8" s="37">
        <v>35893464.427000001</v>
      </c>
      <c r="K8" s="37">
        <v>37353696.487000003</v>
      </c>
      <c r="L8" s="37">
        <v>39876447.791000001</v>
      </c>
      <c r="M8" s="37">
        <v>30973759.605</v>
      </c>
      <c r="N8" s="37">
        <v>38374970.288000003</v>
      </c>
      <c r="O8" s="37">
        <v>49795394.582999997</v>
      </c>
    </row>
    <row r="9" spans="1:15" x14ac:dyDescent="0.25">
      <c r="B9" s="36" t="s">
        <v>343</v>
      </c>
      <c r="C9" s="39">
        <v>1895742.7760000001</v>
      </c>
      <c r="D9" s="39">
        <v>2306158.5639999998</v>
      </c>
      <c r="E9" s="39">
        <v>2187444.0460000001</v>
      </c>
      <c r="F9" s="39">
        <v>2303388.318</v>
      </c>
      <c r="G9" s="39">
        <v>5629987.4230000004</v>
      </c>
      <c r="H9" s="39">
        <v>6252456.3839999996</v>
      </c>
      <c r="I9" s="39">
        <v>4266137.9129999997</v>
      </c>
      <c r="J9" s="39">
        <v>4379611.93</v>
      </c>
      <c r="K9" s="39">
        <v>4403674.7920000004</v>
      </c>
      <c r="L9" s="39">
        <v>4686985.4419999998</v>
      </c>
      <c r="M9" s="39">
        <v>3292714.3879999998</v>
      </c>
      <c r="N9" s="39">
        <v>4335464.7949999999</v>
      </c>
      <c r="O9" s="39">
        <v>5778275.7130000005</v>
      </c>
    </row>
    <row r="10" spans="1:15" s="61" customFormat="1" x14ac:dyDescent="0.25">
      <c r="B10" s="64"/>
      <c r="C10" s="39"/>
      <c r="D10" s="39"/>
      <c r="E10" s="39"/>
      <c r="F10" s="39"/>
      <c r="G10" s="39"/>
      <c r="H10" s="39"/>
      <c r="I10" s="39"/>
      <c r="J10" s="39"/>
      <c r="K10" s="39"/>
      <c r="L10" s="39"/>
      <c r="M10" s="39"/>
      <c r="N10" s="39"/>
      <c r="O10" s="39"/>
    </row>
    <row r="11" spans="1:15" x14ac:dyDescent="0.25">
      <c r="C11" s="61">
        <v>2010</v>
      </c>
      <c r="D11" s="61">
        <v>2011</v>
      </c>
      <c r="E11" s="61">
        <v>2012</v>
      </c>
      <c r="F11" s="61">
        <v>2013</v>
      </c>
      <c r="G11" s="61">
        <v>2014</v>
      </c>
      <c r="H11" s="61">
        <v>2015</v>
      </c>
      <c r="I11" s="61">
        <v>2016</v>
      </c>
      <c r="J11" s="61">
        <v>2017</v>
      </c>
      <c r="K11" s="61">
        <v>2018</v>
      </c>
      <c r="L11" s="61">
        <v>2019</v>
      </c>
      <c r="M11" s="61">
        <v>2020</v>
      </c>
      <c r="N11" s="61">
        <v>2021</v>
      </c>
      <c r="O11" s="61">
        <v>2022</v>
      </c>
    </row>
    <row r="12" spans="1:15" x14ac:dyDescent="0.25">
      <c r="A12" t="s">
        <v>354</v>
      </c>
      <c r="B12" s="36" t="s">
        <v>353</v>
      </c>
      <c r="C12">
        <f t="shared" ref="C12:O12" si="0">C4/C8*100</f>
        <v>39.332233664887553</v>
      </c>
      <c r="D12">
        <f t="shared" si="0"/>
        <v>43.115581506043867</v>
      </c>
      <c r="E12">
        <f t="shared" si="0"/>
        <v>43.690404371710038</v>
      </c>
      <c r="F12">
        <f t="shared" si="0"/>
        <v>43.986690040596947</v>
      </c>
      <c r="G12">
        <f t="shared" si="0"/>
        <v>42.669200570907904</v>
      </c>
      <c r="H12">
        <f t="shared" si="0"/>
        <v>42.330626265268407</v>
      </c>
      <c r="I12">
        <f t="shared" si="0"/>
        <v>41.735260431985296</v>
      </c>
      <c r="J12">
        <f t="shared" si="0"/>
        <v>43.300774938037996</v>
      </c>
      <c r="K12">
        <f t="shared" si="0"/>
        <v>44.987039774894342</v>
      </c>
      <c r="L12">
        <f t="shared" si="0"/>
        <v>45.788377040747733</v>
      </c>
      <c r="M12">
        <f t="shared" si="0"/>
        <v>45.376938593309006</v>
      </c>
      <c r="N12" s="38">
        <f t="shared" si="0"/>
        <v>46.431702753843702</v>
      </c>
      <c r="O12">
        <f t="shared" si="0"/>
        <v>44.403663186451837</v>
      </c>
    </row>
    <row r="13" spans="1:15" x14ac:dyDescent="0.25">
      <c r="B13" s="36" t="s">
        <v>343</v>
      </c>
      <c r="C13">
        <f t="shared" ref="C13:O13" si="1">C5/C9*100</f>
        <v>37.19614237369511</v>
      </c>
      <c r="D13">
        <f t="shared" si="1"/>
        <v>41.755833490034036</v>
      </c>
      <c r="E13" s="38">
        <f t="shared" si="1"/>
        <v>44.537338579311026</v>
      </c>
      <c r="F13">
        <f t="shared" si="1"/>
        <v>41.764309538362433</v>
      </c>
      <c r="G13">
        <f t="shared" si="1"/>
        <v>40.953829054406391</v>
      </c>
      <c r="H13">
        <f t="shared" si="1"/>
        <v>41.613483648732966</v>
      </c>
      <c r="I13">
        <f t="shared" si="1"/>
        <v>42.067034601279197</v>
      </c>
      <c r="J13">
        <f t="shared" si="1"/>
        <v>41.479681442917254</v>
      </c>
      <c r="K13">
        <f t="shared" si="1"/>
        <v>42.114165545764934</v>
      </c>
      <c r="L13">
        <f t="shared" si="1"/>
        <v>42.112146184899544</v>
      </c>
      <c r="M13">
        <f t="shared" si="1"/>
        <v>41.732174160256989</v>
      </c>
      <c r="N13">
        <f t="shared" si="1"/>
        <v>37.754478386901539</v>
      </c>
      <c r="O13">
        <f t="shared" si="1"/>
        <v>34.005313671331209</v>
      </c>
    </row>
    <row r="17" spans="2:9" x14ac:dyDescent="0.25">
      <c r="B17" s="36" t="s">
        <v>343</v>
      </c>
      <c r="C17" t="s">
        <v>354</v>
      </c>
      <c r="D17" t="s">
        <v>411</v>
      </c>
      <c r="G17" s="36" t="s">
        <v>353</v>
      </c>
      <c r="I17" s="61" t="s">
        <v>411</v>
      </c>
    </row>
    <row r="18" spans="2:9" x14ac:dyDescent="0.25">
      <c r="C18" s="50">
        <v>37.19614237369511</v>
      </c>
      <c r="H18" s="50">
        <v>39.332233664887553</v>
      </c>
    </row>
    <row r="19" spans="2:9" x14ac:dyDescent="0.25">
      <c r="C19" s="50">
        <v>41.755833490034036</v>
      </c>
      <c r="D19" s="50">
        <v>12.25850538620239</v>
      </c>
      <c r="H19" s="50">
        <v>43.115581506043867</v>
      </c>
      <c r="I19">
        <f>(H19-H18)/H18*100</f>
        <v>9.618949875541297</v>
      </c>
    </row>
    <row r="20" spans="2:9" x14ac:dyDescent="0.25">
      <c r="C20" s="38">
        <v>44.537338579311026</v>
      </c>
      <c r="D20" s="50">
        <v>6.6613568854777112</v>
      </c>
      <c r="H20" s="50">
        <v>43.690404371710038</v>
      </c>
      <c r="I20" s="50">
        <f t="shared" ref="I20:I30" si="2">(H20-H19)/H19*100</f>
        <v>1.3332137607504917</v>
      </c>
    </row>
    <row r="21" spans="2:9" x14ac:dyDescent="0.25">
      <c r="C21" s="50">
        <v>41.764309538362433</v>
      </c>
      <c r="D21" s="50">
        <v>-6.2263016367950446</v>
      </c>
      <c r="H21" s="50">
        <v>43.986690040596947</v>
      </c>
      <c r="I21" s="50">
        <f t="shared" si="2"/>
        <v>0.6781481498000449</v>
      </c>
    </row>
    <row r="22" spans="2:9" x14ac:dyDescent="0.25">
      <c r="C22" s="50">
        <v>40.953829054406391</v>
      </c>
      <c r="D22" s="50">
        <v>-1.9406054904644792</v>
      </c>
      <c r="H22" s="50">
        <v>42.669200570907904</v>
      </c>
      <c r="I22" s="50">
        <f t="shared" si="2"/>
        <v>-2.9952002946188574</v>
      </c>
    </row>
    <row r="23" spans="2:9" x14ac:dyDescent="0.25">
      <c r="C23" s="50">
        <v>41.613483648732966</v>
      </c>
      <c r="D23" s="50">
        <v>1.6107275181772054</v>
      </c>
      <c r="H23" s="50">
        <v>42.330626265268407</v>
      </c>
      <c r="I23" s="50">
        <f t="shared" si="2"/>
        <v>-0.79348640496990941</v>
      </c>
    </row>
    <row r="24" spans="2:9" x14ac:dyDescent="0.25">
      <c r="C24" s="50">
        <v>42.067034601279197</v>
      </c>
      <c r="D24" s="50">
        <v>1.0899134433798836</v>
      </c>
      <c r="H24" s="50">
        <v>41.735260431985296</v>
      </c>
      <c r="I24" s="50">
        <f t="shared" si="2"/>
        <v>-1.406465922692004</v>
      </c>
    </row>
    <row r="25" spans="2:9" x14ac:dyDescent="0.25">
      <c r="C25" s="50">
        <v>41.479681442917254</v>
      </c>
      <c r="D25" s="50">
        <v>-1.3962314290251443</v>
      </c>
      <c r="H25" s="50">
        <v>43.300774938037996</v>
      </c>
      <c r="I25" s="50">
        <f t="shared" si="2"/>
        <v>3.7510596312295039</v>
      </c>
    </row>
    <row r="26" spans="2:9" x14ac:dyDescent="0.25">
      <c r="C26" s="50">
        <v>42.114165545764934</v>
      </c>
      <c r="D26" s="50">
        <v>1.5296262670696543</v>
      </c>
      <c r="H26" s="50">
        <v>44.987039774894342</v>
      </c>
      <c r="I26" s="50">
        <f t="shared" si="2"/>
        <v>3.894306370427171</v>
      </c>
    </row>
    <row r="27" spans="2:9" x14ac:dyDescent="0.25">
      <c r="C27" s="50">
        <v>42.112146184899544</v>
      </c>
      <c r="D27" s="50">
        <v>-4.7949682469556982E-3</v>
      </c>
      <c r="H27" s="50">
        <v>45.788377040747733</v>
      </c>
      <c r="I27" s="50">
        <f t="shared" si="2"/>
        <v>1.7812624921824456</v>
      </c>
    </row>
    <row r="28" spans="2:9" x14ac:dyDescent="0.25">
      <c r="C28" s="50">
        <v>41.732174160256989</v>
      </c>
      <c r="D28" s="50">
        <v>-0.90228606011726942</v>
      </c>
      <c r="H28" s="50">
        <v>45.376938593309006</v>
      </c>
      <c r="I28" s="50">
        <f t="shared" si="2"/>
        <v>-0.89856525614039895</v>
      </c>
    </row>
    <row r="29" spans="2:9" x14ac:dyDescent="0.25">
      <c r="C29" s="50">
        <v>37.754478386901539</v>
      </c>
      <c r="D29" s="50">
        <v>-9.5314846479854598</v>
      </c>
      <c r="H29" s="50">
        <v>46.431702753843702</v>
      </c>
      <c r="I29" s="50">
        <f t="shared" si="2"/>
        <v>2.3244498047521964</v>
      </c>
    </row>
    <row r="30" spans="2:9" x14ac:dyDescent="0.25">
      <c r="C30" s="50">
        <v>34.005313671331209</v>
      </c>
      <c r="D30" s="50">
        <v>-9.9303840915229227</v>
      </c>
      <c r="H30" s="50">
        <v>44.403663186451837</v>
      </c>
      <c r="I30" s="50">
        <f t="shared" si="2"/>
        <v>-4.3677906411131566</v>
      </c>
    </row>
  </sheetData>
  <hyperlinks>
    <hyperlink ref="A1"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Summary</vt:lpstr>
      <vt:lpstr>Structure</vt:lpstr>
      <vt:lpstr>1. Total Imports</vt:lpstr>
      <vt:lpstr>2. 25 main suppliers</vt:lpstr>
      <vt:lpstr>3. Share of imports</vt:lpstr>
      <vt:lpstr>4. Concentra-diversification </vt:lpstr>
      <vt:lpstr>5. Geographic distance</vt:lpstr>
      <vt:lpstr>6. Geopolitical alignment</vt:lpstr>
      <vt:lpstr>7. FVA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cp:lastModifiedBy>
  <dcterms:created xsi:type="dcterms:W3CDTF">2024-10-30T08:24:27Z</dcterms:created>
  <dcterms:modified xsi:type="dcterms:W3CDTF">2025-12-01T18:49:34Z</dcterms:modified>
</cp:coreProperties>
</file>