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8"/>
  <workbookPr/>
  <mc:AlternateContent xmlns:mc="http://schemas.openxmlformats.org/markup-compatibility/2006">
    <mc:Choice Requires="x15">
      <x15ac:absPath xmlns:x15ac="http://schemas.microsoft.com/office/spreadsheetml/2010/11/ac" url="/Users/natal/Desktop/Promotion/2 Method/00_Manuskript Studie 2/Manuscript/"/>
    </mc:Choice>
  </mc:AlternateContent>
  <xr:revisionPtr revIDLastSave="0" documentId="13_ncr:1_{50DB5A6F-6D03-1F42-B131-BFB96940FA63}" xr6:coauthVersionLast="47" xr6:coauthVersionMax="47" xr10:uidLastSave="{00000000-0000-0000-0000-000000000000}"/>
  <bookViews>
    <workbookView xWindow="-32120" yWindow="400" windowWidth="28800" windowHeight="16560" xr2:uid="{00000000-000D-0000-FFFF-FFFF00000000}"/>
  </bookViews>
  <sheets>
    <sheet name="CoverSheet" sheetId="2" r:id="rId1"/>
    <sheet name="Tab. 4 extended" sheetId="10" r:id="rId2"/>
    <sheet name="ML | supply risks" sheetId="4" r:id="rId3"/>
    <sheet name="ML | environmental risks" sheetId="6" r:id="rId4"/>
    <sheet name="ML | social risks" sheetId="7" r:id="rId5"/>
    <sheet name="ML | SA | supply risks" sheetId="8" r:id="rId6"/>
    <sheet name="ML | SA | social risks"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3" i="10" l="1"/>
  <c r="L53" i="10"/>
  <c r="K53" i="10"/>
  <c r="J53" i="10"/>
  <c r="I53" i="10"/>
  <c r="H53" i="10"/>
  <c r="G53" i="10"/>
  <c r="F53" i="10"/>
  <c r="E53" i="10"/>
  <c r="D53" i="10"/>
  <c r="M44" i="10"/>
  <c r="L44" i="10"/>
  <c r="K44" i="10"/>
  <c r="K61" i="10" s="1"/>
  <c r="J44" i="10"/>
  <c r="I44" i="10"/>
  <c r="H44" i="10"/>
  <c r="G44" i="10"/>
  <c r="F44" i="10"/>
  <c r="E44" i="10"/>
  <c r="D44" i="10"/>
  <c r="G42" i="10"/>
  <c r="M33" i="10"/>
  <c r="L33" i="10"/>
  <c r="K33" i="10"/>
  <c r="J33" i="10"/>
  <c r="H33" i="10"/>
  <c r="G33" i="10"/>
  <c r="F33" i="10"/>
  <c r="E33" i="10"/>
  <c r="D33" i="10"/>
  <c r="M20" i="10"/>
  <c r="L20" i="10"/>
  <c r="K20" i="10"/>
  <c r="J20" i="10"/>
  <c r="J42" i="10" s="1"/>
  <c r="H20" i="10"/>
  <c r="G20" i="10"/>
  <c r="F20" i="10"/>
  <c r="E20" i="10"/>
  <c r="D20" i="10"/>
  <c r="M15" i="10"/>
  <c r="L15" i="10"/>
  <c r="K15" i="10"/>
  <c r="J15" i="10"/>
  <c r="I15" i="10"/>
  <c r="H15" i="10"/>
  <c r="G15" i="10"/>
  <c r="F15" i="10"/>
  <c r="E15" i="10"/>
  <c r="D15" i="10"/>
  <c r="M11" i="10"/>
  <c r="L11" i="10"/>
  <c r="K11" i="10"/>
  <c r="J11" i="10"/>
  <c r="I11" i="10"/>
  <c r="H11" i="10"/>
  <c r="G11" i="10"/>
  <c r="F11" i="10"/>
  <c r="E11" i="10"/>
  <c r="D11" i="10"/>
  <c r="M5" i="10"/>
  <c r="L5" i="10"/>
  <c r="J5" i="10"/>
  <c r="I5" i="10"/>
  <c r="H5" i="10"/>
  <c r="G5" i="10"/>
  <c r="F5" i="10"/>
  <c r="E5" i="10"/>
  <c r="D5" i="10"/>
  <c r="F30" i="4"/>
  <c r="F27" i="4"/>
  <c r="F22" i="4"/>
  <c r="F19" i="4"/>
  <c r="F16" i="4"/>
  <c r="F13" i="4"/>
  <c r="F10" i="4"/>
  <c r="F7" i="4"/>
  <c r="F4" i="4"/>
  <c r="L42" i="10" l="1"/>
  <c r="K42" i="10"/>
  <c r="I61" i="10"/>
  <c r="M18" i="10"/>
  <c r="D61" i="10"/>
  <c r="L61" i="10"/>
  <c r="E61" i="10"/>
  <c r="M61" i="10"/>
  <c r="E42" i="10"/>
  <c r="J61" i="10"/>
  <c r="D42" i="10"/>
  <c r="M42" i="10"/>
  <c r="H61" i="10"/>
  <c r="F42" i="10"/>
  <c r="F18" i="10"/>
  <c r="K18" i="10"/>
  <c r="H42" i="10"/>
  <c r="D18" i="10"/>
  <c r="L18" i="10"/>
  <c r="F61" i="10"/>
  <c r="H18" i="10"/>
  <c r="G18" i="10"/>
  <c r="G61" i="10"/>
  <c r="E18" i="10"/>
  <c r="I18" i="10"/>
  <c r="J18" i="10"/>
</calcChain>
</file>

<file path=xl/sharedStrings.xml><?xml version="1.0" encoding="utf-8"?>
<sst xmlns="http://schemas.openxmlformats.org/spreadsheetml/2006/main" count="548" uniqueCount="141">
  <si>
    <r>
      <t xml:space="preserve">           </t>
    </r>
    <r>
      <rPr>
        <sz val="10.5"/>
        <color rgb="FF000000"/>
        <rFont val="Arial Rounded MT Bold"/>
        <family val="2"/>
      </rPr>
      <t>SUPPORTING INFORMATION FOR:</t>
    </r>
  </si>
  <si>
    <t>Journal of Industrial Ecology – www.wileyonlinelibrary.com/journal/jie</t>
  </si>
  <si>
    <t xml:space="preserve"> </t>
  </si>
  <si>
    <t>Level</t>
  </si>
  <si>
    <t>Material Category</t>
  </si>
  <si>
    <t>Type</t>
  </si>
  <si>
    <t>Companionality</t>
  </si>
  <si>
    <t>Demand growth</t>
  </si>
  <si>
    <t>Recycling rate</t>
  </si>
  <si>
    <t>Static reach reserves</t>
  </si>
  <si>
    <t>Substitutability</t>
  </si>
  <si>
    <t>Production concentration at company level</t>
  </si>
  <si>
    <t>Production concentration at country level</t>
  </si>
  <si>
    <t>Reserves concentration</t>
  </si>
  <si>
    <t>Political perception</t>
  </si>
  <si>
    <t xml:space="preserve">Political stability </t>
  </si>
  <si>
    <t>Trade restrictions</t>
  </si>
  <si>
    <t>Aluminium</t>
  </si>
  <si>
    <t>Extraction</t>
  </si>
  <si>
    <t>Processing</t>
  </si>
  <si>
    <t>Secondary Material</t>
  </si>
  <si>
    <t>Chromium</t>
  </si>
  <si>
    <t>Gold</t>
  </si>
  <si>
    <t>Iron</t>
  </si>
  <si>
    <t>Nickel</t>
  </si>
  <si>
    <t>Niobium</t>
  </si>
  <si>
    <t>Platinum</t>
  </si>
  <si>
    <t>Steel</t>
  </si>
  <si>
    <t>Titanium</t>
  </si>
  <si>
    <t>Zirconium</t>
  </si>
  <si>
    <t>Acidification: terrestrial</t>
  </si>
  <si>
    <t>Climate change: freshwater ecosystems</t>
  </si>
  <si>
    <t>Climate change: terrestrial ecosystems</t>
  </si>
  <si>
    <t>Ecotoxicity: freshwater</t>
  </si>
  <si>
    <t>Ecotoxicity: marine</t>
  </si>
  <si>
    <t>Ecotoxicity: terrestrial</t>
  </si>
  <si>
    <t>Eutrophication: freshwater</t>
  </si>
  <si>
    <t>Eutrophication: marine</t>
  </si>
  <si>
    <t>Land use</t>
  </si>
  <si>
    <t>Photochemical oxidant formation: terrestrial ecosystems</t>
  </si>
  <si>
    <t>Water use: aquatic ecosystems</t>
  </si>
  <si>
    <t>Water use: terrestrial ecosystems</t>
  </si>
  <si>
    <t>Climate change: human health</t>
  </si>
  <si>
    <t>Human toxicity: carcinogenic</t>
  </si>
  <si>
    <t>Human toxicity: non-carcinogenic</t>
  </si>
  <si>
    <t>Ionising radiation</t>
  </si>
  <si>
    <t>Ozone depletion</t>
  </si>
  <si>
    <t>Particulate matter formation</t>
  </si>
  <si>
    <t>Photochemical oxidant formation: human health</t>
  </si>
  <si>
    <t>Water use: human health</t>
  </si>
  <si>
    <t>Ecosystem quality</t>
  </si>
  <si>
    <t>Human health</t>
  </si>
  <si>
    <t>Environmental risks</t>
  </si>
  <si>
    <t xml:space="preserve">Level </t>
  </si>
  <si>
    <t>Children in employment</t>
  </si>
  <si>
    <t>Frequency of forced labour</t>
  </si>
  <si>
    <t>Rate of fatal accidents at workplace</t>
  </si>
  <si>
    <t>Rate of non-fatal accidents at workplace</t>
  </si>
  <si>
    <t>Right of collective bargaining</t>
  </si>
  <si>
    <t>Right to strike</t>
  </si>
  <si>
    <t>Sector average wage</t>
  </si>
  <si>
    <t>Trafficking in persons</t>
  </si>
  <si>
    <t>Drinking water coverage</t>
  </si>
  <si>
    <t>Emigration rate</t>
  </si>
  <si>
    <t>Illiteracy rate</t>
  </si>
  <si>
    <t>International migrant stock</t>
  </si>
  <si>
    <t>Life expectancy at birth</t>
  </si>
  <si>
    <t>Public sector corruption</t>
  </si>
  <si>
    <t>Unemployment rate in the country</t>
  </si>
  <si>
    <t>Labour conditions</t>
  </si>
  <si>
    <t>National conditions</t>
  </si>
  <si>
    <t>Social risks</t>
  </si>
  <si>
    <t>Scenario</t>
  </si>
  <si>
    <t>Subdimension labour conditions</t>
  </si>
  <si>
    <t>Subdimension national conditions</t>
  </si>
  <si>
    <t>Dimension social risks</t>
  </si>
  <si>
    <t>Recycling rate*</t>
  </si>
  <si>
    <r>
      <t xml:space="preserve">Otterbach, N. &amp; Fröhling, M. Assessing Raw Material Criticality from a Corporate Perspective - Method and Application to European Electrolyser Production. </t>
    </r>
    <r>
      <rPr>
        <i/>
        <sz val="14"/>
        <color theme="1"/>
        <rFont val="Arial"/>
        <family val="2"/>
      </rPr>
      <t xml:space="preserve">Journal of Industrial Ecology. </t>
    </r>
  </si>
  <si>
    <t>This supporting information provides all risk assessment results of the case study at material level (ML), including the scenario analysis (SA) results. Blank cells indicate missing values due to data gaps that could not be closed. Grey cells show if the indicator is not applicable for the respective level or assessment type.</t>
  </si>
  <si>
    <t>Political perception*</t>
  </si>
  <si>
    <t>*applicable on level 3, but not for scenario analysis conducted for processing stage</t>
  </si>
  <si>
    <t>Al</t>
  </si>
  <si>
    <t>Cr</t>
  </si>
  <si>
    <t>Au</t>
  </si>
  <si>
    <t>Fe</t>
  </si>
  <si>
    <t>Ni</t>
  </si>
  <si>
    <t>Nb</t>
  </si>
  <si>
    <t>Pt</t>
  </si>
  <si>
    <t>Ti</t>
  </si>
  <si>
    <t>Zr</t>
  </si>
  <si>
    <t>Changes in supply and demand</t>
  </si>
  <si>
    <r>
      <t>Companionality</t>
    </r>
    <r>
      <rPr>
        <vertAlign val="superscript"/>
        <sz val="11"/>
        <color theme="1"/>
        <rFont val="Times New Roman"/>
        <family val="1"/>
      </rPr>
      <t>A</t>
    </r>
  </si>
  <si>
    <t>-</t>
  </si>
  <si>
    <r>
      <t>Demand growth</t>
    </r>
    <r>
      <rPr>
        <vertAlign val="superscript"/>
        <sz val="11"/>
        <color theme="1"/>
        <rFont val="Times New Roman"/>
        <family val="1"/>
      </rPr>
      <t>P,A</t>
    </r>
  </si>
  <si>
    <r>
      <t>Recycling rate</t>
    </r>
    <r>
      <rPr>
        <vertAlign val="superscript"/>
        <sz val="11"/>
        <color theme="1"/>
        <rFont val="Times New Roman"/>
        <family val="1"/>
      </rPr>
      <t>P,A</t>
    </r>
  </si>
  <si>
    <r>
      <t>Static reach reserves</t>
    </r>
    <r>
      <rPr>
        <vertAlign val="superscript"/>
        <sz val="11"/>
        <color theme="1"/>
        <rFont val="Times New Roman"/>
        <family val="1"/>
      </rPr>
      <t>A</t>
    </r>
  </si>
  <si>
    <r>
      <t>Substitutability</t>
    </r>
    <r>
      <rPr>
        <vertAlign val="superscript"/>
        <sz val="11"/>
        <color theme="1"/>
        <rFont val="Times New Roman"/>
        <family val="1"/>
      </rPr>
      <t>P,A</t>
    </r>
  </si>
  <si>
    <t>Concentration risks</t>
  </si>
  <si>
    <r>
      <t>Production concentration at company level</t>
    </r>
    <r>
      <rPr>
        <vertAlign val="superscript"/>
        <sz val="11"/>
        <color theme="1"/>
        <rFont val="Times New Roman"/>
        <family val="1"/>
      </rPr>
      <t>P,A</t>
    </r>
  </si>
  <si>
    <r>
      <t>Production concentration at country level</t>
    </r>
    <r>
      <rPr>
        <vertAlign val="superscript"/>
        <sz val="11"/>
        <color theme="1"/>
        <rFont val="Times New Roman"/>
        <family val="1"/>
      </rPr>
      <t>P,A</t>
    </r>
  </si>
  <si>
    <r>
      <t>Reserves concentration</t>
    </r>
    <r>
      <rPr>
        <vertAlign val="superscript"/>
        <sz val="11"/>
        <color theme="1"/>
        <rFont val="Times New Roman"/>
        <family val="1"/>
      </rPr>
      <t>A</t>
    </r>
  </si>
  <si>
    <t>Political risks</t>
  </si>
  <si>
    <r>
      <t>Political perception</t>
    </r>
    <r>
      <rPr>
        <vertAlign val="superscript"/>
        <sz val="11"/>
        <color theme="1"/>
        <rFont val="Times New Roman"/>
        <family val="1"/>
      </rPr>
      <t>P,A</t>
    </r>
  </si>
  <si>
    <r>
      <t>Political stability</t>
    </r>
    <r>
      <rPr>
        <vertAlign val="superscript"/>
        <sz val="11"/>
        <color theme="1"/>
        <rFont val="Times New Roman"/>
        <family val="1"/>
      </rPr>
      <t>P,A,S</t>
    </r>
  </si>
  <si>
    <t>Supply risks</t>
  </si>
  <si>
    <r>
      <t>Acidification: terrestrial</t>
    </r>
    <r>
      <rPr>
        <vertAlign val="superscript"/>
        <sz val="11"/>
        <color theme="1"/>
        <rFont val="Times New Roman"/>
        <family val="1"/>
      </rPr>
      <t>E</t>
    </r>
  </si>
  <si>
    <r>
      <t>Climate change: freshwater ecosystems</t>
    </r>
    <r>
      <rPr>
        <vertAlign val="superscript"/>
        <sz val="11"/>
        <color theme="1"/>
        <rFont val="Times New Roman"/>
        <family val="1"/>
      </rPr>
      <t>P,E</t>
    </r>
  </si>
  <si>
    <r>
      <t>Climate change: terrestrial ecosystems</t>
    </r>
    <r>
      <rPr>
        <vertAlign val="superscript"/>
        <sz val="11"/>
        <color theme="1"/>
        <rFont val="Times New Roman"/>
        <family val="1"/>
      </rPr>
      <t>P,E</t>
    </r>
  </si>
  <si>
    <r>
      <t>Ecotoxicity: freshwater</t>
    </r>
    <r>
      <rPr>
        <vertAlign val="superscript"/>
        <sz val="11"/>
        <color theme="1"/>
        <rFont val="Times New Roman"/>
        <family val="1"/>
      </rPr>
      <t>E</t>
    </r>
  </si>
  <si>
    <r>
      <t>Ecotoxicity: marine</t>
    </r>
    <r>
      <rPr>
        <vertAlign val="superscript"/>
        <sz val="11"/>
        <color theme="1"/>
        <rFont val="Times New Roman"/>
        <family val="1"/>
      </rPr>
      <t>E</t>
    </r>
  </si>
  <si>
    <r>
      <t>Ecotoxicity: terrestrial</t>
    </r>
    <r>
      <rPr>
        <vertAlign val="superscript"/>
        <sz val="11"/>
        <color theme="1"/>
        <rFont val="Times New Roman"/>
        <family val="1"/>
      </rPr>
      <t>E</t>
    </r>
  </si>
  <si>
    <r>
      <t>Eutrophication: freshwater</t>
    </r>
    <r>
      <rPr>
        <vertAlign val="superscript"/>
        <sz val="11"/>
        <color theme="1"/>
        <rFont val="Times New Roman"/>
        <family val="1"/>
      </rPr>
      <t>E</t>
    </r>
  </si>
  <si>
    <r>
      <t>Eutrophication: marine</t>
    </r>
    <r>
      <rPr>
        <vertAlign val="superscript"/>
        <sz val="11"/>
        <color theme="1"/>
        <rFont val="Times New Roman"/>
        <family val="1"/>
      </rPr>
      <t>E</t>
    </r>
  </si>
  <si>
    <r>
      <t>Land use</t>
    </r>
    <r>
      <rPr>
        <vertAlign val="superscript"/>
        <sz val="11"/>
        <color theme="1"/>
        <rFont val="Times New Roman"/>
        <family val="1"/>
      </rPr>
      <t>E</t>
    </r>
  </si>
  <si>
    <r>
      <t>Photochemical oxidant formation: ter. ecosystems</t>
    </r>
    <r>
      <rPr>
        <vertAlign val="superscript"/>
        <sz val="11"/>
        <color theme="1"/>
        <rFont val="Times New Roman"/>
        <family val="1"/>
      </rPr>
      <t>E</t>
    </r>
  </si>
  <si>
    <r>
      <t>Water use: aquatic ecosystems</t>
    </r>
    <r>
      <rPr>
        <vertAlign val="superscript"/>
        <sz val="11"/>
        <color theme="1"/>
        <rFont val="Times New Roman"/>
        <family val="1"/>
      </rPr>
      <t>E</t>
    </r>
  </si>
  <si>
    <r>
      <t>Water use: terrestrial ecosystems</t>
    </r>
    <r>
      <rPr>
        <vertAlign val="superscript"/>
        <sz val="11"/>
        <color theme="1"/>
        <rFont val="Times New Roman"/>
        <family val="1"/>
      </rPr>
      <t>E</t>
    </r>
  </si>
  <si>
    <r>
      <t>Climate change: human health</t>
    </r>
    <r>
      <rPr>
        <vertAlign val="superscript"/>
        <sz val="11"/>
        <color theme="1"/>
        <rFont val="Times New Roman"/>
        <family val="1"/>
      </rPr>
      <t>P,E</t>
    </r>
  </si>
  <si>
    <r>
      <t>Human toxicity: carcinogenic</t>
    </r>
    <r>
      <rPr>
        <vertAlign val="superscript"/>
        <sz val="11"/>
        <color theme="1"/>
        <rFont val="Times New Roman"/>
        <family val="1"/>
      </rPr>
      <t>E,S</t>
    </r>
  </si>
  <si>
    <r>
      <t>Human toxicity: non-carcinogenic</t>
    </r>
    <r>
      <rPr>
        <vertAlign val="superscript"/>
        <sz val="11"/>
        <color theme="1"/>
        <rFont val="Times New Roman"/>
        <family val="1"/>
      </rPr>
      <t>E,S</t>
    </r>
  </si>
  <si>
    <r>
      <t>Ionising radiation</t>
    </r>
    <r>
      <rPr>
        <vertAlign val="superscript"/>
        <sz val="11"/>
        <color theme="1"/>
        <rFont val="Times New Roman"/>
        <family val="1"/>
      </rPr>
      <t>E</t>
    </r>
  </si>
  <si>
    <r>
      <t>Ozone depletion</t>
    </r>
    <r>
      <rPr>
        <vertAlign val="superscript"/>
        <sz val="11"/>
        <color theme="1"/>
        <rFont val="Times New Roman"/>
        <family val="1"/>
      </rPr>
      <t>E</t>
    </r>
  </si>
  <si>
    <r>
      <t>Particulate matter formation</t>
    </r>
    <r>
      <rPr>
        <vertAlign val="superscript"/>
        <sz val="11"/>
        <color theme="1"/>
        <rFont val="Times New Roman"/>
        <family val="1"/>
      </rPr>
      <t>E,S</t>
    </r>
  </si>
  <si>
    <r>
      <t>Photochemical oxidant formation: human health</t>
    </r>
    <r>
      <rPr>
        <vertAlign val="superscript"/>
        <sz val="11"/>
        <color theme="1"/>
        <rFont val="Times New Roman"/>
        <family val="1"/>
      </rPr>
      <t>E,S</t>
    </r>
  </si>
  <si>
    <r>
      <t>Water use: human health</t>
    </r>
    <r>
      <rPr>
        <vertAlign val="superscript"/>
        <sz val="11"/>
        <color theme="1"/>
        <rFont val="Times New Roman"/>
        <family val="1"/>
      </rPr>
      <t>E,S</t>
    </r>
  </si>
  <si>
    <r>
      <t>Children in employment</t>
    </r>
    <r>
      <rPr>
        <vertAlign val="superscript"/>
        <sz val="11"/>
        <color theme="1"/>
        <rFont val="Times New Roman"/>
        <family val="1"/>
      </rPr>
      <t>S</t>
    </r>
  </si>
  <si>
    <r>
      <t>Frequency of forced labour</t>
    </r>
    <r>
      <rPr>
        <vertAlign val="superscript"/>
        <sz val="11"/>
        <color theme="1"/>
        <rFont val="Times New Roman"/>
        <family val="1"/>
      </rPr>
      <t>S</t>
    </r>
  </si>
  <si>
    <r>
      <t>Rate of fatal accidents at workplace</t>
    </r>
    <r>
      <rPr>
        <vertAlign val="superscript"/>
        <sz val="11"/>
        <color theme="1"/>
        <rFont val="Times New Roman"/>
        <family val="1"/>
      </rPr>
      <t>S</t>
    </r>
  </si>
  <si>
    <r>
      <t>Rate of non-fatal accidents at workplace</t>
    </r>
    <r>
      <rPr>
        <vertAlign val="superscript"/>
        <sz val="11"/>
        <color theme="1"/>
        <rFont val="Times New Roman"/>
        <family val="1"/>
      </rPr>
      <t>S</t>
    </r>
  </si>
  <si>
    <r>
      <t>Right of collective bargaining</t>
    </r>
    <r>
      <rPr>
        <vertAlign val="superscript"/>
        <sz val="11"/>
        <color theme="1"/>
        <rFont val="Times New Roman"/>
        <family val="1"/>
      </rPr>
      <t>S</t>
    </r>
  </si>
  <si>
    <r>
      <t>Right to strike</t>
    </r>
    <r>
      <rPr>
        <vertAlign val="superscript"/>
        <sz val="11"/>
        <color theme="1"/>
        <rFont val="Times New Roman"/>
        <family val="1"/>
      </rPr>
      <t>S</t>
    </r>
  </si>
  <si>
    <r>
      <t>Sector average wage</t>
    </r>
    <r>
      <rPr>
        <vertAlign val="superscript"/>
        <sz val="11"/>
        <color theme="1"/>
        <rFont val="Times New Roman"/>
        <family val="1"/>
      </rPr>
      <t>P,S</t>
    </r>
  </si>
  <si>
    <r>
      <t>Trafficking in persons</t>
    </r>
    <r>
      <rPr>
        <vertAlign val="superscript"/>
        <sz val="11"/>
        <color theme="1"/>
        <rFont val="Times New Roman"/>
        <family val="1"/>
      </rPr>
      <t>S</t>
    </r>
  </si>
  <si>
    <r>
      <t>Drinking water coverage</t>
    </r>
    <r>
      <rPr>
        <vertAlign val="superscript"/>
        <sz val="11"/>
        <color theme="1"/>
        <rFont val="Times New Roman"/>
        <family val="1"/>
      </rPr>
      <t>S</t>
    </r>
  </si>
  <si>
    <r>
      <t>Emigration rate</t>
    </r>
    <r>
      <rPr>
        <vertAlign val="superscript"/>
        <sz val="11"/>
        <color theme="1"/>
        <rFont val="Times New Roman"/>
        <family val="1"/>
      </rPr>
      <t>S</t>
    </r>
  </si>
  <si>
    <r>
      <t>Illiteracy rate</t>
    </r>
    <r>
      <rPr>
        <vertAlign val="superscript"/>
        <sz val="11"/>
        <color theme="1"/>
        <rFont val="Times New Roman"/>
        <family val="1"/>
      </rPr>
      <t>S</t>
    </r>
  </si>
  <si>
    <r>
      <t>International migrant stock</t>
    </r>
    <r>
      <rPr>
        <vertAlign val="superscript"/>
        <sz val="11"/>
        <color theme="1"/>
        <rFont val="Times New Roman"/>
        <family val="1"/>
      </rPr>
      <t>S</t>
    </r>
  </si>
  <si>
    <r>
      <t>Life expectancy at birth</t>
    </r>
    <r>
      <rPr>
        <vertAlign val="superscript"/>
        <sz val="11"/>
        <color theme="1"/>
        <rFont val="Times New Roman"/>
        <family val="1"/>
      </rPr>
      <t>S</t>
    </r>
  </si>
  <si>
    <r>
      <t>Public sector corruption</t>
    </r>
    <r>
      <rPr>
        <vertAlign val="superscript"/>
        <sz val="11"/>
        <color theme="1"/>
        <rFont val="Times New Roman"/>
        <family val="1"/>
      </rPr>
      <t>P,A,S</t>
    </r>
  </si>
  <si>
    <r>
      <t>Unemployment rate in the country</t>
    </r>
    <r>
      <rPr>
        <vertAlign val="superscript"/>
        <sz val="11"/>
        <color theme="1"/>
        <rFont val="Times New Roman"/>
        <family val="1"/>
      </rPr>
      <t>P,A,S</t>
    </r>
  </si>
  <si>
    <r>
      <t xml:space="preserve">Long version of </t>
    </r>
    <r>
      <rPr>
        <b/>
        <sz val="12"/>
        <color theme="1"/>
        <rFont val="Times New Roman"/>
        <family val="1"/>
      </rPr>
      <t>table 4</t>
    </r>
    <r>
      <rPr>
        <sz val="12"/>
        <color theme="1"/>
        <rFont val="Times New Roman"/>
        <family val="1"/>
      </rPr>
      <t xml:space="preserve"> of main study. Raw material risk assessment results on material level, level 1 (global perspective), maximum risk value of extraction, processing and secondary raw material stage. Missing values due to data gaps are indicated through blank spaces.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</si>
</sst>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name val="Arial"/>
      <family val="2"/>
    </font>
    <font>
      <sz val="10"/>
      <name val="Arial"/>
      <family val="2"/>
    </font>
    <font>
      <sz val="14"/>
      <color rgb="FF000000"/>
      <name val="Arial"/>
      <family val="2"/>
    </font>
    <font>
      <sz val="10.5"/>
      <color rgb="FF000000"/>
      <name val="Arial Rounded MT Bold"/>
      <family val="2"/>
    </font>
    <font>
      <sz val="11"/>
      <color rgb="FF000000"/>
      <name val="Arial"/>
      <family val="2"/>
    </font>
    <font>
      <u/>
      <sz val="11"/>
      <color theme="10"/>
      <name val="Calibri"/>
      <family val="2"/>
      <scheme val="minor"/>
    </font>
    <font>
      <sz val="11"/>
      <color theme="1"/>
      <name val="Times New Roman"/>
      <family val="1"/>
    </font>
    <font>
      <sz val="8"/>
      <name val="Calibri"/>
      <family val="2"/>
      <scheme val="minor"/>
    </font>
    <font>
      <sz val="14"/>
      <color theme="1"/>
      <name val="Arial"/>
      <family val="2"/>
    </font>
    <font>
      <i/>
      <sz val="14"/>
      <color theme="1"/>
      <name val="Arial"/>
      <family val="2"/>
    </font>
    <font>
      <i/>
      <sz val="11"/>
      <color theme="1"/>
      <name val="Times New Roman"/>
      <family val="1"/>
    </font>
    <font>
      <vertAlign val="superscript"/>
      <sz val="11"/>
      <color theme="1"/>
      <name val="Times New Roman"/>
      <family val="1"/>
    </font>
    <font>
      <b/>
      <sz val="11"/>
      <color theme="1"/>
      <name val="Times New Roman"/>
      <family val="1"/>
    </font>
    <font>
      <sz val="12"/>
      <color theme="1"/>
      <name val="Times New Roman"/>
      <family val="1"/>
    </font>
    <font>
      <b/>
      <sz val="12"/>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51">
    <xf numFmtId="0" fontId="0" fillId="0" borderId="0" xfId="0"/>
    <xf numFmtId="0" fontId="24" fillId="0" borderId="0" xfId="0" applyFont="1" applyAlignment="1">
      <alignment horizontal="left" vertical="center"/>
    </xf>
    <xf numFmtId="1" fontId="24" fillId="0" borderId="0" xfId="0" applyNumberFormat="1" applyFont="1" applyAlignment="1">
      <alignment horizontal="left" vertical="center"/>
    </xf>
    <xf numFmtId="0" fontId="24" fillId="0" borderId="0" xfId="0" applyFont="1"/>
    <xf numFmtId="1" fontId="24" fillId="0" borderId="0" xfId="0" applyNumberFormat="1" applyFont="1"/>
    <xf numFmtId="0" fontId="24" fillId="33" borderId="0" xfId="0" applyFont="1" applyFill="1"/>
    <xf numFmtId="1" fontId="24" fillId="33" borderId="0" xfId="0" applyNumberFormat="1" applyFont="1" applyFill="1"/>
    <xf numFmtId="0" fontId="24" fillId="0" borderId="10" xfId="0" applyFont="1" applyBorder="1"/>
    <xf numFmtId="1" fontId="24" fillId="33" borderId="10" xfId="0" applyNumberFormat="1" applyFont="1" applyFill="1" applyBorder="1"/>
    <xf numFmtId="1" fontId="24" fillId="0" borderId="10" xfId="0" applyNumberFormat="1" applyFont="1" applyBorder="1"/>
    <xf numFmtId="1" fontId="24" fillId="33" borderId="10" xfId="0" applyNumberFormat="1" applyFont="1" applyFill="1" applyBorder="1" applyAlignment="1">
      <alignment horizontal="left" vertical="center"/>
    </xf>
    <xf numFmtId="0" fontId="24" fillId="34" borderId="0" xfId="0" applyFont="1" applyFill="1"/>
    <xf numFmtId="1" fontId="24" fillId="34" borderId="0" xfId="0" applyNumberFormat="1" applyFont="1" applyFill="1"/>
    <xf numFmtId="0" fontId="24" fillId="34" borderId="10" xfId="0" applyFont="1" applyFill="1" applyBorder="1"/>
    <xf numFmtId="1" fontId="24" fillId="34" borderId="10" xfId="0" applyNumberFormat="1" applyFont="1" applyFill="1" applyBorder="1"/>
    <xf numFmtId="1" fontId="24" fillId="34" borderId="0" xfId="0" applyNumberFormat="1" applyFont="1" applyFill="1" applyAlignment="1">
      <alignment horizontal="left" vertical="center"/>
    </xf>
    <xf numFmtId="0" fontId="24" fillId="34" borderId="0" xfId="0" applyFont="1" applyFill="1" applyAlignment="1">
      <alignment horizontal="left" vertical="center"/>
    </xf>
    <xf numFmtId="2" fontId="24" fillId="34" borderId="0" xfId="0" applyNumberFormat="1" applyFont="1" applyFill="1"/>
    <xf numFmtId="0" fontId="24" fillId="34" borderId="11" xfId="0" applyFont="1" applyFill="1" applyBorder="1"/>
    <xf numFmtId="0" fontId="23" fillId="34" borderId="0" xfId="42" applyFill="1" applyAlignment="1">
      <alignment vertical="center"/>
    </xf>
    <xf numFmtId="0" fontId="18" fillId="34" borderId="0" xfId="0" applyFont="1" applyFill="1" applyAlignment="1">
      <alignment vertical="center"/>
    </xf>
    <xf numFmtId="0" fontId="19" fillId="34" borderId="0" xfId="0" applyFont="1" applyFill="1"/>
    <xf numFmtId="0" fontId="0" fillId="34" borderId="0" xfId="0" applyFill="1"/>
    <xf numFmtId="0" fontId="20" fillId="34" borderId="0" xfId="0" applyFont="1" applyFill="1" applyAlignment="1">
      <alignment vertical="center"/>
    </xf>
    <xf numFmtId="0" fontId="20" fillId="34" borderId="0" xfId="0" applyFont="1" applyFill="1" applyAlignment="1">
      <alignment horizontal="left" vertical="center" wrapText="1"/>
    </xf>
    <xf numFmtId="0" fontId="20" fillId="34" borderId="0" xfId="0" applyFont="1" applyFill="1" applyAlignment="1">
      <alignment vertical="center" wrapText="1"/>
    </xf>
    <xf numFmtId="0" fontId="22" fillId="34" borderId="0" xfId="0" applyFont="1" applyFill="1" applyAlignment="1">
      <alignment vertical="top" wrapText="1"/>
    </xf>
    <xf numFmtId="2" fontId="24" fillId="34" borderId="11" xfId="0" applyNumberFormat="1" applyFont="1" applyFill="1" applyBorder="1"/>
    <xf numFmtId="2" fontId="24" fillId="34" borderId="10" xfId="0" applyNumberFormat="1" applyFont="1" applyFill="1" applyBorder="1"/>
    <xf numFmtId="0" fontId="22" fillId="34" borderId="0" xfId="0" applyFont="1" applyFill="1" applyAlignment="1">
      <alignment horizontal="left" vertical="top" wrapText="1"/>
    </xf>
    <xf numFmtId="0" fontId="26" fillId="34" borderId="0" xfId="0" applyFont="1" applyFill="1" applyAlignment="1">
      <alignment horizontal="left" vertical="center" wrapText="1"/>
    </xf>
    <xf numFmtId="0" fontId="0" fillId="0" borderId="12" xfId="0" applyBorder="1"/>
    <xf numFmtId="2" fontId="24" fillId="0" borderId="12" xfId="0" applyNumberFormat="1" applyFont="1" applyBorder="1"/>
    <xf numFmtId="2" fontId="24" fillId="0" borderId="12" xfId="0" applyNumberFormat="1" applyFont="1" applyBorder="1" applyAlignment="1">
      <alignment horizontal="center" vertical="center"/>
    </xf>
    <xf numFmtId="2" fontId="24" fillId="0" borderId="12" xfId="0" applyNumberFormat="1" applyFont="1" applyBorder="1" applyAlignment="1">
      <alignment horizontal="center" vertical="center" wrapText="1"/>
    </xf>
    <xf numFmtId="2" fontId="24" fillId="0" borderId="0" xfId="0" applyNumberFormat="1" applyFont="1"/>
    <xf numFmtId="2" fontId="24" fillId="0" borderId="0" xfId="0" applyNumberFormat="1" applyFont="1" applyAlignment="1">
      <alignment horizontal="center" vertical="center"/>
    </xf>
    <xf numFmtId="2" fontId="24" fillId="0" borderId="0" xfId="0" applyNumberFormat="1" applyFont="1" applyAlignment="1">
      <alignment horizontal="center" vertical="center" wrapText="1"/>
    </xf>
    <xf numFmtId="2" fontId="28" fillId="0" borderId="0" xfId="0" applyNumberFormat="1" applyFont="1" applyAlignment="1">
      <alignment horizontal="left" vertical="center" wrapText="1"/>
    </xf>
    <xf numFmtId="1" fontId="24" fillId="0" borderId="0" xfId="0" applyNumberFormat="1" applyFont="1" applyAlignment="1">
      <alignment horizontal="center" vertical="center"/>
    </xf>
    <xf numFmtId="2" fontId="24" fillId="0" borderId="0" xfId="0" applyNumberFormat="1" applyFont="1" applyAlignment="1">
      <alignment horizontal="left" vertical="center"/>
    </xf>
    <xf numFmtId="1" fontId="24" fillId="0" borderId="0" xfId="0" quotePrefix="1" applyNumberFormat="1" applyFont="1" applyAlignment="1">
      <alignment horizontal="center" vertical="center"/>
    </xf>
    <xf numFmtId="2" fontId="28" fillId="0" borderId="0" xfId="0" applyNumberFormat="1" applyFont="1" applyAlignment="1">
      <alignment vertical="center"/>
    </xf>
    <xf numFmtId="2" fontId="30" fillId="0" borderId="0" xfId="0" applyNumberFormat="1" applyFont="1" applyAlignment="1">
      <alignment vertical="center"/>
    </xf>
    <xf numFmtId="1" fontId="30" fillId="0" borderId="0" xfId="0" applyNumberFormat="1" applyFont="1" applyAlignment="1">
      <alignment horizontal="center" vertical="center"/>
    </xf>
    <xf numFmtId="2" fontId="28" fillId="0" borderId="0" xfId="0" applyNumberFormat="1" applyFont="1" applyAlignment="1">
      <alignment horizontal="left" vertical="center"/>
    </xf>
    <xf numFmtId="0" fontId="0" fillId="0" borderId="10" xfId="0" applyBorder="1"/>
    <xf numFmtId="2" fontId="24" fillId="0" borderId="10" xfId="0" applyNumberFormat="1" applyFont="1" applyBorder="1" applyAlignment="1">
      <alignment horizontal="left" vertical="center"/>
    </xf>
    <xf numFmtId="2" fontId="24" fillId="0" borderId="10" xfId="0" applyNumberFormat="1" applyFont="1" applyBorder="1" applyAlignment="1">
      <alignment horizontal="center" vertical="center"/>
    </xf>
    <xf numFmtId="0" fontId="0" fillId="0" borderId="0" xfId="0" applyAlignment="1">
      <alignment horizontal="center"/>
    </xf>
    <xf numFmtId="0" fontId="31" fillId="0" borderId="0" xfId="0" applyFont="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25400</xdr:colOff>
      <xdr:row>8</xdr:row>
      <xdr:rowOff>495300</xdr:rowOff>
    </xdr:from>
    <xdr:to>
      <xdr:col>9</xdr:col>
      <xdr:colOff>114300</xdr:colOff>
      <xdr:row>8</xdr:row>
      <xdr:rowOff>762000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400300"/>
          <a:ext cx="3390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101600</xdr:rowOff>
    </xdr:from>
    <xdr:to>
      <xdr:col>7</xdr:col>
      <xdr:colOff>254000</xdr:colOff>
      <xdr:row>4</xdr:row>
      <xdr:rowOff>0</xdr:rowOff>
    </xdr:to>
    <xdr:pic>
      <xdr:nvPicPr>
        <xdr:cNvPr id="3" name="Picture 2" descr="esupp new graphi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100"/>
          <a:ext cx="60325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xdr:row>
      <xdr:rowOff>114300</xdr:rowOff>
    </xdr:from>
    <xdr:to>
      <xdr:col>4</xdr:col>
      <xdr:colOff>342900</xdr:colOff>
      <xdr:row>8</xdr:row>
      <xdr:rowOff>25400</xdr:rowOff>
    </xdr:to>
    <xdr:pic>
      <xdr:nvPicPr>
        <xdr:cNvPr id="4" name="Object 5" hidden="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1435100"/>
          <a:ext cx="3644900" cy="1016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6</xdr:row>
          <xdr:rowOff>127000</xdr:rowOff>
        </xdr:from>
        <xdr:to>
          <xdr:col>4</xdr:col>
          <xdr:colOff>254000</xdr:colOff>
          <xdr:row>7</xdr:row>
          <xdr:rowOff>165100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ileyonlinelibrary.com/journal/jie"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J5" sqref="J5"/>
    </sheetView>
  </sheetViews>
  <sheetFormatPr baseColWidth="10" defaultColWidth="10.83203125" defaultRowHeight="15" x14ac:dyDescent="0.2"/>
  <cols>
    <col min="1" max="16384" width="10.83203125" style="22"/>
  </cols>
  <sheetData>
    <row r="1" spans="1:13" x14ac:dyDescent="0.2">
      <c r="A1" s="19" t="s">
        <v>1</v>
      </c>
      <c r="B1" s="20"/>
      <c r="C1" s="20"/>
      <c r="D1" s="20"/>
      <c r="E1" s="20"/>
      <c r="F1" s="20"/>
      <c r="G1" s="20"/>
      <c r="H1" s="21"/>
      <c r="I1" s="21"/>
      <c r="J1" s="21"/>
      <c r="K1" s="21"/>
      <c r="L1" s="21"/>
      <c r="M1" s="21"/>
    </row>
    <row r="2" spans="1:13" x14ac:dyDescent="0.2">
      <c r="A2" s="21"/>
      <c r="B2" s="21"/>
      <c r="C2" s="21"/>
      <c r="D2" s="21"/>
      <c r="E2" s="21"/>
      <c r="F2" s="21"/>
      <c r="G2" s="21"/>
      <c r="H2" s="21"/>
      <c r="I2" s="21"/>
      <c r="J2" s="21"/>
      <c r="K2" s="21"/>
      <c r="L2" s="21"/>
      <c r="M2" s="21"/>
    </row>
    <row r="3" spans="1:13" ht="18" x14ac:dyDescent="0.2">
      <c r="A3" s="23" t="s">
        <v>0</v>
      </c>
      <c r="B3" s="21"/>
      <c r="C3" s="21"/>
      <c r="D3" s="21"/>
      <c r="E3" s="21"/>
      <c r="F3" s="21"/>
      <c r="G3" s="21"/>
      <c r="H3" s="21"/>
      <c r="I3" s="21"/>
      <c r="J3" s="21"/>
      <c r="K3" s="21"/>
      <c r="L3" s="21"/>
      <c r="M3" s="21"/>
    </row>
    <row r="4" spans="1:13" ht="18" x14ac:dyDescent="0.2">
      <c r="A4" s="23"/>
      <c r="B4" s="21"/>
      <c r="C4" s="21"/>
      <c r="D4" s="21"/>
      <c r="E4" s="21"/>
      <c r="F4" s="21"/>
      <c r="G4" s="21"/>
      <c r="H4" s="21"/>
      <c r="I4" s="21"/>
      <c r="J4" s="21"/>
      <c r="K4" s="21"/>
      <c r="L4" s="21"/>
      <c r="M4" s="21"/>
    </row>
    <row r="5" spans="1:13" ht="36" customHeight="1" x14ac:dyDescent="0.2">
      <c r="A5" s="30" t="s">
        <v>77</v>
      </c>
      <c r="B5" s="30"/>
      <c r="C5" s="30"/>
      <c r="D5" s="30"/>
      <c r="E5" s="30"/>
      <c r="F5" s="30"/>
      <c r="G5" s="30"/>
      <c r="H5" s="30"/>
      <c r="I5" s="30"/>
      <c r="J5" s="25"/>
      <c r="K5" s="25"/>
      <c r="L5" s="25"/>
      <c r="M5" s="25"/>
    </row>
    <row r="6" spans="1:13" ht="15" customHeight="1" x14ac:dyDescent="0.2">
      <c r="A6" s="30"/>
      <c r="B6" s="30"/>
      <c r="C6" s="30"/>
      <c r="D6" s="30"/>
      <c r="E6" s="30"/>
      <c r="F6" s="30"/>
      <c r="G6" s="30"/>
      <c r="H6" s="30"/>
      <c r="I6" s="30"/>
    </row>
    <row r="7" spans="1:13" ht="18" x14ac:dyDescent="0.2">
      <c r="A7" s="24"/>
      <c r="B7" s="24"/>
      <c r="C7" s="24"/>
      <c r="D7" s="24"/>
      <c r="E7" s="24"/>
      <c r="F7" s="24"/>
      <c r="G7" s="24"/>
      <c r="H7" s="24"/>
      <c r="I7" s="24"/>
    </row>
    <row r="8" spans="1:13" x14ac:dyDescent="0.2">
      <c r="A8" s="21"/>
      <c r="B8" s="21"/>
      <c r="C8" s="21"/>
      <c r="D8" s="21"/>
      <c r="E8" s="21"/>
      <c r="F8" s="21"/>
      <c r="G8" s="21"/>
      <c r="H8" s="21"/>
      <c r="I8" s="21"/>
      <c r="J8" s="21"/>
      <c r="K8" s="21"/>
      <c r="L8" s="21"/>
      <c r="M8" s="21"/>
    </row>
    <row r="9" spans="1:13" ht="86" customHeight="1" x14ac:dyDescent="0.2">
      <c r="A9" s="29" t="s">
        <v>78</v>
      </c>
      <c r="B9" s="29"/>
      <c r="C9" s="29"/>
      <c r="D9" s="29"/>
      <c r="E9" s="29"/>
      <c r="F9" s="29"/>
      <c r="G9" s="29"/>
      <c r="H9" s="29"/>
      <c r="I9" s="26"/>
      <c r="J9" s="26"/>
      <c r="K9" s="26"/>
      <c r="L9" s="26"/>
      <c r="M9" s="26"/>
    </row>
    <row r="10" spans="1:13" x14ac:dyDescent="0.2">
      <c r="A10" s="29"/>
      <c r="B10" s="29"/>
      <c r="C10" s="29"/>
      <c r="D10" s="29"/>
      <c r="E10" s="29"/>
      <c r="F10" s="29"/>
      <c r="G10" s="29"/>
      <c r="H10" s="29"/>
      <c r="I10" s="26"/>
      <c r="J10" s="26"/>
      <c r="K10" s="26"/>
      <c r="L10" s="26"/>
      <c r="M10" s="26"/>
    </row>
    <row r="11" spans="1:13" x14ac:dyDescent="0.2">
      <c r="A11" s="26"/>
      <c r="B11" s="26"/>
      <c r="C11" s="26"/>
      <c r="D11" s="26"/>
      <c r="E11" s="26"/>
      <c r="F11" s="26"/>
      <c r="G11" s="26"/>
      <c r="H11" s="26"/>
      <c r="I11" s="26"/>
      <c r="J11" s="26"/>
      <c r="K11" s="26"/>
      <c r="L11" s="26"/>
      <c r="M11" s="26"/>
    </row>
    <row r="12" spans="1:13" x14ac:dyDescent="0.2">
      <c r="A12" s="26"/>
      <c r="B12" s="26"/>
      <c r="C12" s="26"/>
      <c r="D12" s="26"/>
      <c r="E12" s="26"/>
      <c r="F12" s="26"/>
      <c r="G12" s="26"/>
      <c r="H12" s="26"/>
      <c r="I12" s="26"/>
      <c r="J12" s="26"/>
      <c r="K12" s="26"/>
      <c r="L12" s="26"/>
      <c r="M12" s="26"/>
    </row>
  </sheetData>
  <mergeCells count="2">
    <mergeCell ref="A9:H10"/>
    <mergeCell ref="A5:I6"/>
  </mergeCells>
  <hyperlinks>
    <hyperlink ref="A1" r:id="rId1" display="2017 Journal of Industrial Ecology – www.wileyonlinelibrary.com/journal/jie" xr:uid="{00000000-0004-0000-0000-000000000000}"/>
  </hyperlinks>
  <pageMargins left="0.7" right="0.7" top="0.75" bottom="0.75" header="0.3" footer="0.3"/>
  <pageSetup orientation="portrait" horizontalDpi="1200" verticalDpi="1200" r:id="rId2"/>
  <drawing r:id="rId3"/>
  <legacyDrawing r:id="rId4"/>
  <oleObjects>
    <mc:AlternateContent xmlns:mc="http://schemas.openxmlformats.org/markup-compatibility/2006">
      <mc:Choice Requires="x14">
        <oleObject progId="PBrush" shapeId="1025" r:id="rId5">
          <objectPr defaultSize="0" r:id="rId6">
            <anchor moveWithCells="1" sizeWithCells="1">
              <from>
                <xdr:col>0</xdr:col>
                <xdr:colOff>0</xdr:colOff>
                <xdr:row>6</xdr:row>
                <xdr:rowOff>127000</xdr:rowOff>
              </from>
              <to>
                <xdr:col>4</xdr:col>
                <xdr:colOff>254000</xdr:colOff>
                <xdr:row>7</xdr:row>
                <xdr:rowOff>165100</xdr:rowOff>
              </to>
            </anchor>
          </objectPr>
        </oleObject>
      </mc:Choice>
      <mc:Fallback>
        <oleObject progId="PBrush"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3EE0-CD81-7844-B8EB-82045C9020C3}">
  <sheetPr>
    <tabColor theme="4" tint="-0.249977111117893"/>
  </sheetPr>
  <dimension ref="A1:N62"/>
  <sheetViews>
    <sheetView workbookViewId="0">
      <selection activeCell="Q16" sqref="Q16"/>
    </sheetView>
  </sheetViews>
  <sheetFormatPr baseColWidth="10" defaultRowHeight="15" x14ac:dyDescent="0.2"/>
  <cols>
    <col min="2" max="2" width="2" customWidth="1"/>
    <col min="3" max="3" width="40.1640625" customWidth="1"/>
    <col min="4" max="12" width="6.83203125" customWidth="1"/>
    <col min="13" max="13" width="7" customWidth="1"/>
  </cols>
  <sheetData>
    <row r="1" spans="1:13" ht="31" customHeight="1" x14ac:dyDescent="0.2">
      <c r="B1" s="50" t="s">
        <v>140</v>
      </c>
      <c r="C1" s="50"/>
      <c r="D1" s="50"/>
      <c r="E1" s="50"/>
      <c r="F1" s="50"/>
      <c r="G1" s="50"/>
      <c r="H1" s="50"/>
      <c r="I1" s="50"/>
      <c r="J1" s="50"/>
      <c r="K1" s="50"/>
      <c r="L1" s="50"/>
      <c r="M1" s="50"/>
    </row>
    <row r="3" spans="1:13" x14ac:dyDescent="0.2">
      <c r="A3" s="49"/>
      <c r="B3" s="31"/>
      <c r="C3" s="32" t="s">
        <v>2</v>
      </c>
      <c r="D3" s="33" t="s">
        <v>81</v>
      </c>
      <c r="E3" s="34" t="s">
        <v>82</v>
      </c>
      <c r="F3" s="34" t="s">
        <v>83</v>
      </c>
      <c r="G3" s="34" t="s">
        <v>84</v>
      </c>
      <c r="H3" s="33" t="s">
        <v>85</v>
      </c>
      <c r="I3" s="34" t="s">
        <v>86</v>
      </c>
      <c r="J3" s="34" t="s">
        <v>87</v>
      </c>
      <c r="K3" s="34" t="s">
        <v>27</v>
      </c>
      <c r="L3" s="33" t="s">
        <v>88</v>
      </c>
      <c r="M3" s="34" t="s">
        <v>89</v>
      </c>
    </row>
    <row r="4" spans="1:13" ht="5" customHeight="1" x14ac:dyDescent="0.2">
      <c r="C4" s="35"/>
      <c r="D4" s="36"/>
      <c r="E4" s="37"/>
      <c r="F4" s="37"/>
      <c r="G4" s="37"/>
      <c r="H4" s="36"/>
      <c r="I4" s="37"/>
      <c r="J4" s="37"/>
      <c r="K4" s="37"/>
      <c r="L4" s="36"/>
      <c r="M4" s="37"/>
    </row>
    <row r="5" spans="1:13" x14ac:dyDescent="0.2">
      <c r="B5" s="38" t="s">
        <v>90</v>
      </c>
      <c r="C5" s="38"/>
      <c r="D5" s="39">
        <f>AVERAGE(D6:D10)</f>
        <v>41</v>
      </c>
      <c r="E5" s="39">
        <f t="shared" ref="E5:M5" si="0">AVERAGE(E6:E10)</f>
        <v>63.75</v>
      </c>
      <c r="F5" s="39">
        <f t="shared" si="0"/>
        <v>55</v>
      </c>
      <c r="G5" s="39">
        <f t="shared" si="0"/>
        <v>38</v>
      </c>
      <c r="H5" s="39">
        <f t="shared" si="0"/>
        <v>53</v>
      </c>
      <c r="I5" s="39">
        <f t="shared" si="0"/>
        <v>26.666666666666668</v>
      </c>
      <c r="J5" s="39">
        <f t="shared" si="0"/>
        <v>37.4</v>
      </c>
      <c r="K5" s="39"/>
      <c r="L5" s="39">
        <f t="shared" si="0"/>
        <v>36.4</v>
      </c>
      <c r="M5" s="39">
        <f t="shared" si="0"/>
        <v>83.5</v>
      </c>
    </row>
    <row r="6" spans="1:13" x14ac:dyDescent="0.2">
      <c r="C6" s="40" t="s">
        <v>91</v>
      </c>
      <c r="D6" s="39">
        <v>0</v>
      </c>
      <c r="E6" s="39">
        <v>2</v>
      </c>
      <c r="F6" s="39">
        <v>14</v>
      </c>
      <c r="G6" s="39">
        <v>1</v>
      </c>
      <c r="H6" s="39">
        <v>2</v>
      </c>
      <c r="I6" s="39">
        <v>2</v>
      </c>
      <c r="J6" s="39">
        <v>16</v>
      </c>
      <c r="K6" s="39" t="s">
        <v>92</v>
      </c>
      <c r="L6" s="39">
        <v>0</v>
      </c>
      <c r="M6" s="39">
        <v>100</v>
      </c>
    </row>
    <row r="7" spans="1:13" x14ac:dyDescent="0.2">
      <c r="C7" s="40" t="s">
        <v>93</v>
      </c>
      <c r="D7" s="41"/>
      <c r="E7" s="41"/>
      <c r="F7" s="41"/>
      <c r="G7" s="39"/>
      <c r="H7" s="41"/>
      <c r="I7" s="41"/>
      <c r="J7" s="41">
        <v>37</v>
      </c>
      <c r="K7" s="39"/>
      <c r="L7" s="39">
        <v>7</v>
      </c>
      <c r="M7" s="39"/>
    </row>
    <row r="8" spans="1:13" x14ac:dyDescent="0.2">
      <c r="C8" s="40" t="s">
        <v>94</v>
      </c>
      <c r="D8" s="39">
        <v>65</v>
      </c>
      <c r="E8" s="39">
        <v>81</v>
      </c>
      <c r="F8" s="39">
        <v>70</v>
      </c>
      <c r="G8" s="39">
        <v>60</v>
      </c>
      <c r="H8" s="39">
        <v>65</v>
      </c>
      <c r="I8" s="39">
        <v>78</v>
      </c>
      <c r="J8" s="39">
        <v>67</v>
      </c>
      <c r="K8" s="39"/>
      <c r="L8" s="39">
        <v>48</v>
      </c>
      <c r="M8" s="39">
        <v>95</v>
      </c>
    </row>
    <row r="9" spans="1:13" x14ac:dyDescent="0.2">
      <c r="C9" s="40" t="s">
        <v>95</v>
      </c>
      <c r="D9" s="39">
        <v>52</v>
      </c>
      <c r="E9" s="39">
        <v>89</v>
      </c>
      <c r="F9" s="39">
        <v>93</v>
      </c>
      <c r="G9" s="39">
        <v>34</v>
      </c>
      <c r="H9" s="39">
        <v>83</v>
      </c>
      <c r="I9" s="39">
        <v>0</v>
      </c>
      <c r="J9" s="39">
        <v>0</v>
      </c>
      <c r="K9" s="39" t="s">
        <v>92</v>
      </c>
      <c r="L9" s="39">
        <v>60</v>
      </c>
      <c r="M9" s="39">
        <v>71</v>
      </c>
    </row>
    <row r="10" spans="1:13" x14ac:dyDescent="0.2">
      <c r="C10" s="40" t="s">
        <v>96</v>
      </c>
      <c r="D10" s="39">
        <v>47</v>
      </c>
      <c r="E10" s="39">
        <v>83</v>
      </c>
      <c r="F10" s="39">
        <v>43</v>
      </c>
      <c r="G10" s="39">
        <v>57</v>
      </c>
      <c r="H10" s="39">
        <v>62</v>
      </c>
      <c r="I10" s="39"/>
      <c r="J10" s="39">
        <v>67</v>
      </c>
      <c r="K10" s="39"/>
      <c r="L10" s="39">
        <v>67</v>
      </c>
      <c r="M10" s="39">
        <v>68</v>
      </c>
    </row>
    <row r="11" spans="1:13" x14ac:dyDescent="0.2">
      <c r="B11" s="42" t="s">
        <v>97</v>
      </c>
      <c r="D11" s="39">
        <f>AVERAGE(D12:D14)</f>
        <v>58.666666666666664</v>
      </c>
      <c r="E11" s="39">
        <f t="shared" ref="E11:M11" si="1">AVERAGE(E12:E14)</f>
        <v>54.333333333333336</v>
      </c>
      <c r="F11" s="39">
        <f t="shared" si="1"/>
        <v>46.333333333333336</v>
      </c>
      <c r="G11" s="39">
        <f t="shared" si="1"/>
        <v>72</v>
      </c>
      <c r="H11" s="39">
        <f t="shared" si="1"/>
        <v>67.333333333333329</v>
      </c>
      <c r="I11" s="39">
        <f t="shared" si="1"/>
        <v>96.333333333333329</v>
      </c>
      <c r="J11" s="39">
        <f t="shared" si="1"/>
        <v>90</v>
      </c>
      <c r="K11" s="39">
        <f t="shared" si="1"/>
        <v>74.5</v>
      </c>
      <c r="L11" s="39">
        <f t="shared" si="1"/>
        <v>76</v>
      </c>
      <c r="M11" s="39">
        <f t="shared" si="1"/>
        <v>83.333333333333329</v>
      </c>
    </row>
    <row r="12" spans="1:13" x14ac:dyDescent="0.2">
      <c r="C12" s="40" t="s">
        <v>98</v>
      </c>
      <c r="D12" s="39">
        <v>32</v>
      </c>
      <c r="E12" s="39">
        <v>8</v>
      </c>
      <c r="F12" s="39">
        <v>5</v>
      </c>
      <c r="G12" s="39">
        <v>64</v>
      </c>
      <c r="H12" s="39">
        <v>48</v>
      </c>
      <c r="I12" s="39">
        <v>94</v>
      </c>
      <c r="K12" s="39">
        <v>70</v>
      </c>
      <c r="L12" s="39">
        <v>73</v>
      </c>
      <c r="M12" s="39">
        <v>79</v>
      </c>
    </row>
    <row r="13" spans="1:13" x14ac:dyDescent="0.2">
      <c r="C13" s="40" t="s">
        <v>99</v>
      </c>
      <c r="D13" s="39">
        <v>82</v>
      </c>
      <c r="E13" s="39">
        <v>76</v>
      </c>
      <c r="F13" s="39">
        <v>76</v>
      </c>
      <c r="G13" s="39">
        <v>86</v>
      </c>
      <c r="H13" s="39">
        <v>80</v>
      </c>
      <c r="I13" s="39">
        <v>97</v>
      </c>
      <c r="J13" s="39">
        <v>88</v>
      </c>
      <c r="K13" s="39">
        <v>79</v>
      </c>
      <c r="L13" s="39">
        <v>88</v>
      </c>
      <c r="M13" s="39">
        <v>79</v>
      </c>
    </row>
    <row r="14" spans="1:13" x14ac:dyDescent="0.2">
      <c r="C14" s="40" t="s">
        <v>100</v>
      </c>
      <c r="D14" s="39">
        <v>62</v>
      </c>
      <c r="E14" s="39">
        <v>79</v>
      </c>
      <c r="F14" s="39">
        <v>58</v>
      </c>
      <c r="G14" s="39">
        <v>66</v>
      </c>
      <c r="H14" s="39">
        <v>74</v>
      </c>
      <c r="I14" s="39">
        <v>98</v>
      </c>
      <c r="J14" s="39">
        <v>92</v>
      </c>
      <c r="K14" s="39" t="s">
        <v>92</v>
      </c>
      <c r="L14" s="39">
        <v>67</v>
      </c>
      <c r="M14" s="39">
        <v>92</v>
      </c>
    </row>
    <row r="15" spans="1:13" x14ac:dyDescent="0.2">
      <c r="B15" s="42" t="s">
        <v>101</v>
      </c>
      <c r="D15" s="39">
        <f>AVERAGE(D16:D17)</f>
        <v>49.5</v>
      </c>
      <c r="E15" s="39">
        <f>AVERAGE(E16:E17)</f>
        <v>62</v>
      </c>
      <c r="F15" s="39">
        <f>AVERAGE(F16:F17)</f>
        <v>40</v>
      </c>
      <c r="G15" s="39">
        <f>AVERAGE(G16:G17)</f>
        <v>52</v>
      </c>
      <c r="H15" s="39">
        <f>AVERAGE(H16:H17)</f>
        <v>54</v>
      </c>
      <c r="I15" s="39">
        <f>AVERAGE(I16:I17)</f>
        <v>53</v>
      </c>
      <c r="J15" s="39">
        <f>AVERAGE(J16:J17)</f>
        <v>63</v>
      </c>
      <c r="K15" s="39">
        <f>AVERAGE(K16:K17)</f>
        <v>62</v>
      </c>
      <c r="L15" s="39">
        <f>AVERAGE(L16:L17)</f>
        <v>63.5</v>
      </c>
      <c r="M15" s="39">
        <f>AVERAGE(M16:M17)</f>
        <v>50</v>
      </c>
    </row>
    <row r="16" spans="1:13" x14ac:dyDescent="0.2">
      <c r="C16" s="40" t="s">
        <v>102</v>
      </c>
      <c r="D16" s="39">
        <v>36</v>
      </c>
      <c r="E16" s="39">
        <v>53</v>
      </c>
      <c r="F16" s="39">
        <v>32</v>
      </c>
      <c r="G16" s="39">
        <v>37</v>
      </c>
      <c r="H16" s="39">
        <v>50</v>
      </c>
      <c r="I16" s="39">
        <v>37</v>
      </c>
      <c r="J16" s="39">
        <v>50</v>
      </c>
      <c r="K16" s="39"/>
      <c r="L16" s="39">
        <v>60</v>
      </c>
      <c r="M16" s="39">
        <v>41</v>
      </c>
    </row>
    <row r="17" spans="2:14" x14ac:dyDescent="0.2">
      <c r="C17" s="40" t="s">
        <v>103</v>
      </c>
      <c r="D17" s="39">
        <v>63</v>
      </c>
      <c r="E17" s="39">
        <v>71</v>
      </c>
      <c r="F17" s="39">
        <v>48</v>
      </c>
      <c r="G17" s="39">
        <v>67</v>
      </c>
      <c r="H17" s="39">
        <v>58</v>
      </c>
      <c r="I17" s="39">
        <v>69</v>
      </c>
      <c r="J17" s="39">
        <v>76</v>
      </c>
      <c r="K17" s="39">
        <v>62</v>
      </c>
      <c r="L17" s="39">
        <v>67</v>
      </c>
      <c r="M17" s="39">
        <v>59</v>
      </c>
    </row>
    <row r="18" spans="2:14" x14ac:dyDescent="0.2">
      <c r="B18" s="43" t="s">
        <v>104</v>
      </c>
      <c r="D18" s="44">
        <f>AVERAGE(D5,D11,D15)</f>
        <v>49.722222222222221</v>
      </c>
      <c r="E18" s="44">
        <f>AVERAGE(E5,E11,E15)</f>
        <v>60.027777777777779</v>
      </c>
      <c r="F18" s="44">
        <f>AVERAGE(F5,F11,F15)</f>
        <v>47.111111111111114</v>
      </c>
      <c r="G18" s="44">
        <f>AVERAGE(G5,G11,G15)</f>
        <v>54</v>
      </c>
      <c r="H18" s="44">
        <f>AVERAGE(H5,H11,H15)</f>
        <v>58.111111111111107</v>
      </c>
      <c r="I18" s="44">
        <f>AVERAGE(I5,I11,I15)</f>
        <v>58.666666666666664</v>
      </c>
      <c r="J18" s="44">
        <f>AVERAGE(J5,J11,J15)</f>
        <v>63.466666666666669</v>
      </c>
      <c r="K18" s="44">
        <f>AVERAGE(K5,K11,K15)</f>
        <v>68.25</v>
      </c>
      <c r="L18" s="44">
        <f>AVERAGE(L5,L11,L15)</f>
        <v>58.633333333333333</v>
      </c>
      <c r="M18" s="44">
        <f>AVERAGE(M5,M11,M15)</f>
        <v>72.277777777777771</v>
      </c>
    </row>
    <row r="19" spans="2:14" ht="5" customHeight="1" x14ac:dyDescent="0.2">
      <c r="C19" s="43"/>
      <c r="D19" s="44"/>
      <c r="E19" s="44"/>
      <c r="F19" s="44"/>
      <c r="G19" s="44"/>
      <c r="H19" s="44"/>
      <c r="I19" s="44"/>
      <c r="J19" s="44"/>
      <c r="K19" s="44"/>
      <c r="L19" s="44"/>
      <c r="M19" s="44"/>
    </row>
    <row r="20" spans="2:14" x14ac:dyDescent="0.2">
      <c r="B20" s="42" t="s">
        <v>50</v>
      </c>
      <c r="D20" s="39">
        <f>AVERAGE(D21:D32)</f>
        <v>0.54147108047006798</v>
      </c>
      <c r="E20" s="39">
        <f t="shared" ref="E20:M20" si="2">AVERAGE(E21:E32)</f>
        <v>0.1651551237312775</v>
      </c>
      <c r="F20" s="39">
        <f t="shared" si="2"/>
        <v>24.455071552636671</v>
      </c>
      <c r="G20" s="39">
        <f t="shared" si="2"/>
        <v>1.6371508152800664E-2</v>
      </c>
      <c r="H20" s="39">
        <f t="shared" si="2"/>
        <v>0.27033656618439672</v>
      </c>
      <c r="I20" s="39" t="s">
        <v>2</v>
      </c>
      <c r="J20" s="39">
        <f t="shared" si="2"/>
        <v>22.539929969473249</v>
      </c>
      <c r="K20" s="39">
        <f t="shared" si="2"/>
        <v>1.0586823697059615E-2</v>
      </c>
      <c r="L20" s="39">
        <f t="shared" si="2"/>
        <v>0.32416841819657444</v>
      </c>
      <c r="M20" s="39">
        <f t="shared" si="2"/>
        <v>0.23949900678090194</v>
      </c>
    </row>
    <row r="21" spans="2:14" x14ac:dyDescent="0.2">
      <c r="C21" s="40" t="s">
        <v>105</v>
      </c>
      <c r="D21" s="39">
        <v>3.1358262009999999E-2</v>
      </c>
      <c r="E21" s="39">
        <v>2.09160935E-2</v>
      </c>
      <c r="F21" s="39">
        <v>19.205908869999998</v>
      </c>
      <c r="G21" s="39">
        <v>1.0362951239999999E-3</v>
      </c>
      <c r="H21" s="39">
        <v>3.4108821210000001E-2</v>
      </c>
      <c r="I21" s="39"/>
      <c r="J21" s="39">
        <v>28.87374857</v>
      </c>
      <c r="K21" s="39">
        <v>9.3926736910000005E-4</v>
      </c>
      <c r="L21" s="39">
        <v>4.399899728E-2</v>
      </c>
      <c r="M21" s="39">
        <v>3.2234967699999999E-2</v>
      </c>
      <c r="N21" s="39"/>
    </row>
    <row r="22" spans="2:14" x14ac:dyDescent="0.2">
      <c r="C22" s="40" t="s">
        <v>106</v>
      </c>
      <c r="D22" s="39">
        <v>2.3703241699999999E-2</v>
      </c>
      <c r="E22" s="39">
        <v>3.1524595260000003E-2</v>
      </c>
      <c r="F22" s="39">
        <v>20.18734516</v>
      </c>
      <c r="G22" s="39">
        <v>2.0020276200000001E-3</v>
      </c>
      <c r="H22" s="39">
        <v>2.1935272790000002E-2</v>
      </c>
      <c r="I22" s="39"/>
      <c r="J22" s="39">
        <v>18.252316220000001</v>
      </c>
      <c r="K22" s="39">
        <v>2.0099998139999999E-3</v>
      </c>
      <c r="L22" s="39">
        <v>5.105063478E-2</v>
      </c>
      <c r="M22" s="39">
        <v>3.6702564370000003E-2</v>
      </c>
      <c r="N22" s="39"/>
    </row>
    <row r="23" spans="2:14" x14ac:dyDescent="0.2">
      <c r="C23" s="40" t="s">
        <v>107</v>
      </c>
      <c r="D23" s="39">
        <v>2.3709480120000001E-2</v>
      </c>
      <c r="E23" s="39">
        <v>3.153336751E-2</v>
      </c>
      <c r="F23" s="39">
        <v>20.189340179999999</v>
      </c>
      <c r="G23" s="39">
        <v>2.002584311E-3</v>
      </c>
      <c r="H23" s="39">
        <v>2.1942243859999998E-2</v>
      </c>
      <c r="I23" s="39"/>
      <c r="J23" s="39">
        <v>18.255132870000001</v>
      </c>
      <c r="K23" s="39">
        <v>2.0105199870000001E-3</v>
      </c>
      <c r="L23" s="39">
        <v>5.1063461130000001E-2</v>
      </c>
      <c r="M23" s="39">
        <v>3.6712514760000002E-2</v>
      </c>
      <c r="N23" s="39"/>
    </row>
    <row r="24" spans="2:14" x14ac:dyDescent="0.2">
      <c r="C24" s="40" t="s">
        <v>108</v>
      </c>
      <c r="D24" s="39">
        <v>3.5876100069999999</v>
      </c>
      <c r="E24" s="39">
        <v>0.9504778062</v>
      </c>
      <c r="F24" s="39">
        <v>71.226064789999995</v>
      </c>
      <c r="G24" s="39">
        <v>9.8162895809999998E-2</v>
      </c>
      <c r="H24" s="39">
        <v>1.5582279969999999</v>
      </c>
      <c r="I24" s="39"/>
      <c r="J24" s="39">
        <v>61.054344280000002</v>
      </c>
      <c r="K24" s="39">
        <v>6.1678740709999999E-2</v>
      </c>
      <c r="L24" s="39">
        <v>1.83295078</v>
      </c>
      <c r="M24" s="39">
        <v>1.366886563</v>
      </c>
      <c r="N24" s="39"/>
    </row>
    <row r="25" spans="2:14" x14ac:dyDescent="0.2">
      <c r="C25" s="40" t="s">
        <v>109</v>
      </c>
      <c r="D25" s="39">
        <v>2.64431824</v>
      </c>
      <c r="E25" s="39">
        <v>0.79386513479999998</v>
      </c>
      <c r="F25" s="39">
        <v>68.580613560000003</v>
      </c>
      <c r="G25" s="39">
        <v>8.4284708309999998E-2</v>
      </c>
      <c r="H25" s="39">
        <v>1.2549213930000001</v>
      </c>
      <c r="I25" s="39"/>
      <c r="J25" s="39">
        <v>58.450447359999998</v>
      </c>
      <c r="K25" s="39">
        <v>5.0543946979999997E-2</v>
      </c>
      <c r="L25" s="39">
        <v>1.522664053</v>
      </c>
      <c r="M25" s="39">
        <v>1.1299564769999999</v>
      </c>
      <c r="N25" s="39"/>
    </row>
    <row r="26" spans="2:14" x14ac:dyDescent="0.2">
      <c r="C26" s="40" t="s">
        <v>110</v>
      </c>
      <c r="D26" s="39">
        <v>1.9668201959999999E-6</v>
      </c>
      <c r="E26" s="39">
        <v>1.107734922E-5</v>
      </c>
      <c r="F26" s="39">
        <v>1.131627684E-2</v>
      </c>
      <c r="G26" s="39">
        <v>1.082470191E-6</v>
      </c>
      <c r="H26" s="39">
        <v>1.156399172E-4</v>
      </c>
      <c r="I26" s="39"/>
      <c r="J26" s="39">
        <v>8.9255572790000008E-3</v>
      </c>
      <c r="K26" s="39">
        <v>2.770249004E-7</v>
      </c>
      <c r="L26" s="39">
        <v>8.0769404930000008E-6</v>
      </c>
      <c r="M26" s="39">
        <v>5.9984539230000001E-6</v>
      </c>
      <c r="N26" s="39"/>
    </row>
    <row r="27" spans="2:14" x14ac:dyDescent="0.2">
      <c r="C27" s="40" t="s">
        <v>111</v>
      </c>
      <c r="D27" s="39">
        <v>0.1527280848</v>
      </c>
      <c r="E27" s="39">
        <v>0.1166870014</v>
      </c>
      <c r="F27" s="39">
        <v>47.580714649999997</v>
      </c>
      <c r="G27" s="39">
        <v>6.7421978100000004E-3</v>
      </c>
      <c r="H27" s="39">
        <v>0.1062324322</v>
      </c>
      <c r="I27" s="39"/>
      <c r="J27" s="39">
        <v>39.662337190000002</v>
      </c>
      <c r="K27" s="39">
        <v>7.8368703689999999E-3</v>
      </c>
      <c r="L27" s="39">
        <v>0.31206256789999998</v>
      </c>
      <c r="M27" s="39">
        <v>0.2124885322</v>
      </c>
      <c r="N27" s="39"/>
    </row>
    <row r="28" spans="2:14" x14ac:dyDescent="0.2">
      <c r="C28" s="40" t="s">
        <v>112</v>
      </c>
      <c r="D28" s="39">
        <v>2.1749890760000001E-3</v>
      </c>
      <c r="E28" s="39">
        <v>1.8522418880000001E-3</v>
      </c>
      <c r="F28" s="39">
        <v>6.452274557</v>
      </c>
      <c r="G28" s="39">
        <v>1.214123966E-4</v>
      </c>
      <c r="H28" s="39">
        <v>1.316128865E-2</v>
      </c>
      <c r="I28" s="39"/>
      <c r="J28" s="39">
        <v>4.8987719060000003</v>
      </c>
      <c r="K28" s="39">
        <v>1.154328647E-4</v>
      </c>
      <c r="L28" s="39">
        <v>3.9636056389999999E-3</v>
      </c>
      <c r="M28" s="39">
        <v>2.8609766549999999E-3</v>
      </c>
      <c r="N28" s="39"/>
    </row>
    <row r="29" spans="2:14" x14ac:dyDescent="0.2">
      <c r="C29" s="40" t="s">
        <v>113</v>
      </c>
      <c r="D29" s="39">
        <v>2.5419824619999998E-5</v>
      </c>
      <c r="E29" s="39">
        <v>4.808353811E-5</v>
      </c>
      <c r="F29" s="39">
        <v>0.50116318979999996</v>
      </c>
      <c r="G29" s="39">
        <v>3.5768318169999999E-6</v>
      </c>
      <c r="H29" s="39">
        <v>9.2389315560000005E-5</v>
      </c>
      <c r="I29" s="39"/>
      <c r="J29" s="39">
        <v>0.1913982964</v>
      </c>
      <c r="K29" s="39">
        <v>3.407931015E-6</v>
      </c>
      <c r="L29" s="39">
        <v>1.9810121440000001E-4</v>
      </c>
      <c r="M29" s="39">
        <v>2.4235908790000001E-4</v>
      </c>
      <c r="N29" s="39"/>
    </row>
    <row r="30" spans="2:14" x14ac:dyDescent="0.2">
      <c r="C30" s="40" t="s">
        <v>114</v>
      </c>
      <c r="D30" s="39">
        <v>3.2023274290000001E-2</v>
      </c>
      <c r="E30" s="39">
        <v>3.4946083330000002E-2</v>
      </c>
      <c r="F30" s="39">
        <v>24.755884479999999</v>
      </c>
      <c r="G30" s="39">
        <v>2.1013171499999999E-3</v>
      </c>
      <c r="H30" s="39">
        <v>2.809322031E-2</v>
      </c>
      <c r="I30" s="39"/>
      <c r="J30" s="39">
        <v>33.381400530000001</v>
      </c>
      <c r="K30" s="39">
        <v>1.903421315E-3</v>
      </c>
      <c r="L30" s="39">
        <v>6.338157354E-2</v>
      </c>
      <c r="M30" s="39">
        <v>4.7740713800000001E-2</v>
      </c>
      <c r="N30" s="39"/>
    </row>
    <row r="31" spans="2:14" x14ac:dyDescent="0.2">
      <c r="C31" s="40" t="s">
        <v>115</v>
      </c>
      <c r="D31" s="39">
        <v>0</v>
      </c>
      <c r="E31" s="39">
        <v>0</v>
      </c>
      <c r="F31" s="39">
        <v>4.1297386679999999</v>
      </c>
      <c r="G31" s="39">
        <v>0</v>
      </c>
      <c r="H31" s="39">
        <v>4.1692747160000002E-2</v>
      </c>
      <c r="I31" s="39"/>
      <c r="J31" s="39">
        <v>1.8090654660000001</v>
      </c>
      <c r="K31" s="39">
        <v>0</v>
      </c>
      <c r="L31" s="39">
        <v>0</v>
      </c>
      <c r="M31" s="39">
        <v>0</v>
      </c>
      <c r="N31" s="39"/>
    </row>
    <row r="32" spans="2:14" x14ac:dyDescent="0.2">
      <c r="C32" s="40" t="s">
        <v>116</v>
      </c>
      <c r="D32" s="39">
        <v>0</v>
      </c>
      <c r="E32" s="39">
        <v>0</v>
      </c>
      <c r="F32" s="39">
        <v>10.64049425</v>
      </c>
      <c r="G32" s="39">
        <v>0</v>
      </c>
      <c r="H32" s="39">
        <v>0.16351534879999999</v>
      </c>
      <c r="I32" s="39"/>
      <c r="J32" s="39">
        <v>5.6412713879999998</v>
      </c>
      <c r="K32" s="39">
        <v>0</v>
      </c>
      <c r="L32" s="39">
        <v>8.6791669349999996E-3</v>
      </c>
      <c r="M32" s="39">
        <v>8.1564143439999993E-3</v>
      </c>
      <c r="N32" s="39"/>
    </row>
    <row r="33" spans="2:14" x14ac:dyDescent="0.2">
      <c r="B33" s="45" t="s">
        <v>51</v>
      </c>
      <c r="D33" s="39">
        <f>AVERAGE(D34:D41)</f>
        <v>0.97795655526875003</v>
      </c>
      <c r="E33" s="39">
        <f t="shared" ref="E33:M33" si="3">AVERAGE(E34:E41)</f>
        <v>3.0194795663062495</v>
      </c>
      <c r="F33" s="39">
        <f t="shared" si="3"/>
        <v>29.279087034750003</v>
      </c>
      <c r="G33" s="39">
        <f t="shared" si="3"/>
        <v>1.118873158325</v>
      </c>
      <c r="H33" s="39">
        <f t="shared" si="3"/>
        <v>0.72096598146000002</v>
      </c>
      <c r="I33" s="39" t="s">
        <v>2</v>
      </c>
      <c r="J33" s="39">
        <f t="shared" si="3"/>
        <v>29.049867493500003</v>
      </c>
      <c r="K33" s="39">
        <f t="shared" si="3"/>
        <v>0.31326962662125002</v>
      </c>
      <c r="L33" s="39">
        <f t="shared" si="3"/>
        <v>2.3214862316137497</v>
      </c>
      <c r="M33" s="39">
        <f t="shared" si="3"/>
        <v>2.0233908963512501</v>
      </c>
      <c r="N33" s="39"/>
    </row>
    <row r="34" spans="2:14" x14ac:dyDescent="0.2">
      <c r="C34" s="40" t="s">
        <v>117</v>
      </c>
      <c r="D34" s="39">
        <v>2.3705648110000001E-2</v>
      </c>
      <c r="E34" s="39">
        <v>3.1528022869999998E-2</v>
      </c>
      <c r="F34" s="39">
        <v>20.188184530000001</v>
      </c>
      <c r="G34" s="39">
        <v>0</v>
      </c>
      <c r="H34" s="39">
        <v>2.1937654779999999E-2</v>
      </c>
      <c r="I34" s="39"/>
      <c r="J34" s="39">
        <v>18.253908559999999</v>
      </c>
      <c r="K34" s="39">
        <v>0</v>
      </c>
      <c r="L34" s="39">
        <v>5.1055707229999997E-2</v>
      </c>
      <c r="M34" s="39">
        <v>3.6706528010000003E-2</v>
      </c>
      <c r="N34" s="39"/>
    </row>
    <row r="35" spans="2:14" x14ac:dyDescent="0.2">
      <c r="C35" s="40" t="s">
        <v>118</v>
      </c>
      <c r="D35" s="39">
        <v>7.442751984</v>
      </c>
      <c r="E35" s="39">
        <v>23.749045479999999</v>
      </c>
      <c r="F35" s="39">
        <v>61.677072269999996</v>
      </c>
      <c r="G35" s="39">
        <v>8.9256150069999993</v>
      </c>
      <c r="H35" s="39">
        <v>3.8067914300000001</v>
      </c>
      <c r="I35" s="39"/>
      <c r="J35" s="39">
        <v>64.583087329999998</v>
      </c>
      <c r="K35" s="39">
        <v>2.485385988</v>
      </c>
      <c r="L35" s="39">
        <v>17.7413746</v>
      </c>
      <c r="M35" s="39">
        <v>15.43024247</v>
      </c>
      <c r="N35" s="39"/>
    </row>
    <row r="36" spans="2:14" x14ac:dyDescent="0.2">
      <c r="C36" s="40" t="s">
        <v>119</v>
      </c>
      <c r="D36" s="39">
        <v>0.28972794559999998</v>
      </c>
      <c r="E36" s="39">
        <v>0.28450329949999997</v>
      </c>
      <c r="F36" s="39">
        <v>63.554699069999998</v>
      </c>
      <c r="G36" s="39">
        <v>2.53702596E-2</v>
      </c>
      <c r="H36" s="39">
        <v>1.31156235</v>
      </c>
      <c r="I36" s="39"/>
      <c r="J36" s="39">
        <v>62.308311230000001</v>
      </c>
      <c r="K36" s="39">
        <v>2.077102497E-2</v>
      </c>
      <c r="L36" s="39">
        <v>0.60838803730000002</v>
      </c>
      <c r="M36" s="39">
        <v>0.46260906709999999</v>
      </c>
      <c r="N36" s="39"/>
    </row>
    <row r="37" spans="2:14" x14ac:dyDescent="0.2">
      <c r="C37" s="40" t="s">
        <v>120</v>
      </c>
      <c r="D37" s="39">
        <v>1.8323654929999999E-2</v>
      </c>
      <c r="E37" s="39">
        <v>2.639514204E-2</v>
      </c>
      <c r="F37" s="39">
        <v>25.35935826</v>
      </c>
      <c r="G37" s="39">
        <v>0</v>
      </c>
      <c r="H37" s="39">
        <v>0.1158277058</v>
      </c>
      <c r="I37" s="39"/>
      <c r="J37" s="39">
        <v>13.36430221</v>
      </c>
      <c r="K37" s="39">
        <v>0</v>
      </c>
      <c r="L37" s="39">
        <v>5.8333082309999999E-2</v>
      </c>
      <c r="M37" s="39">
        <v>0.16882171979999999</v>
      </c>
      <c r="N37" s="39"/>
    </row>
    <row r="38" spans="2:14" x14ac:dyDescent="0.2">
      <c r="C38" s="40" t="s">
        <v>121</v>
      </c>
      <c r="D38" s="39">
        <v>0</v>
      </c>
      <c r="E38" s="39">
        <v>0</v>
      </c>
      <c r="F38" s="39">
        <v>3.8654910280000001</v>
      </c>
      <c r="G38" s="39">
        <v>0</v>
      </c>
      <c r="H38" s="39">
        <v>0</v>
      </c>
      <c r="I38" s="39"/>
      <c r="J38" s="39">
        <v>8.4374545580000007</v>
      </c>
      <c r="K38" s="39">
        <v>0</v>
      </c>
      <c r="L38" s="39">
        <v>0</v>
      </c>
      <c r="M38" s="39">
        <v>0</v>
      </c>
      <c r="N38" s="39"/>
    </row>
    <row r="39" spans="2:14" x14ac:dyDescent="0.2">
      <c r="C39" s="40" t="s">
        <v>122</v>
      </c>
      <c r="D39" s="39">
        <v>2.134751071E-2</v>
      </c>
      <c r="E39" s="39">
        <v>2.035702877E-2</v>
      </c>
      <c r="F39" s="39">
        <v>17.971002519999999</v>
      </c>
      <c r="G39" s="39">
        <v>0</v>
      </c>
      <c r="H39" s="39">
        <v>1.887724512E-2</v>
      </c>
      <c r="I39" s="39"/>
      <c r="J39" s="39">
        <v>22.095469430000001</v>
      </c>
      <c r="K39" s="39">
        <v>0</v>
      </c>
      <c r="L39" s="39">
        <v>3.3264891970000002E-2</v>
      </c>
      <c r="M39" s="39">
        <v>2.4234540700000001E-2</v>
      </c>
      <c r="N39" s="39"/>
    </row>
    <row r="40" spans="2:14" x14ac:dyDescent="0.2">
      <c r="C40" s="40" t="s">
        <v>123</v>
      </c>
      <c r="D40" s="39">
        <v>2.7795698800000001E-2</v>
      </c>
      <c r="E40" s="39">
        <v>2.981248748E-2</v>
      </c>
      <c r="F40" s="39">
        <v>23.525130489999999</v>
      </c>
      <c r="G40" s="39">
        <v>0</v>
      </c>
      <c r="H40" s="39">
        <v>2.317660178E-2</v>
      </c>
      <c r="I40" s="39"/>
      <c r="J40" s="39">
        <v>32.055592310000002</v>
      </c>
      <c r="K40" s="39">
        <v>0</v>
      </c>
      <c r="L40" s="39">
        <v>5.4128869759999997E-2</v>
      </c>
      <c r="M40" s="39">
        <v>4.0693333310000003E-2</v>
      </c>
      <c r="N40" s="39"/>
    </row>
    <row r="41" spans="2:14" x14ac:dyDescent="0.2">
      <c r="C41" s="40" t="s">
        <v>124</v>
      </c>
      <c r="D41" s="39">
        <v>0</v>
      </c>
      <c r="E41" s="39">
        <v>1.4195069790000001E-2</v>
      </c>
      <c r="F41" s="39">
        <v>18.091758110000001</v>
      </c>
      <c r="G41" s="39">
        <v>0</v>
      </c>
      <c r="H41" s="39">
        <v>0.46955486419999998</v>
      </c>
      <c r="I41" s="39"/>
      <c r="J41" s="39">
        <v>11.300814320000001</v>
      </c>
      <c r="K41" s="39">
        <v>0</v>
      </c>
      <c r="L41" s="39">
        <v>2.534466434E-2</v>
      </c>
      <c r="M41" s="39">
        <v>2.3819511889999999E-2</v>
      </c>
      <c r="N41" s="39"/>
    </row>
    <row r="42" spans="2:14" x14ac:dyDescent="0.2">
      <c r="B42" s="43" t="s">
        <v>52</v>
      </c>
      <c r="D42" s="44">
        <f>AVERAGE(D20,D33)</f>
        <v>0.75971381786940895</v>
      </c>
      <c r="E42" s="44">
        <f t="shared" ref="E42:M42" si="4">AVERAGE(E20,E33)</f>
        <v>1.5923173450187635</v>
      </c>
      <c r="F42" s="44">
        <f t="shared" si="4"/>
        <v>26.867079293693337</v>
      </c>
      <c r="G42" s="44">
        <f t="shared" si="4"/>
        <v>0.56762233323890032</v>
      </c>
      <c r="H42" s="44">
        <f t="shared" si="4"/>
        <v>0.49565127382219837</v>
      </c>
      <c r="I42" s="44" t="s">
        <v>2</v>
      </c>
      <c r="J42" s="44">
        <f t="shared" si="4"/>
        <v>25.794898731486626</v>
      </c>
      <c r="K42" s="44">
        <f t="shared" si="4"/>
        <v>0.16192822515915481</v>
      </c>
      <c r="L42" s="44">
        <f t="shared" si="4"/>
        <v>1.3228273249051621</v>
      </c>
      <c r="M42" s="44">
        <f t="shared" si="4"/>
        <v>1.1314449515660761</v>
      </c>
      <c r="N42" s="39"/>
    </row>
    <row r="43" spans="2:14" ht="5" customHeight="1" x14ac:dyDescent="0.2">
      <c r="C43" s="43"/>
      <c r="D43" s="44"/>
      <c r="E43" s="44"/>
      <c r="F43" s="44"/>
      <c r="G43" s="44"/>
      <c r="H43" s="44"/>
      <c r="I43" s="44"/>
      <c r="J43" s="44"/>
      <c r="K43" s="44"/>
      <c r="L43" s="44"/>
      <c r="M43" s="44"/>
    </row>
    <row r="44" spans="2:14" x14ac:dyDescent="0.2">
      <c r="B44" s="42" t="s">
        <v>69</v>
      </c>
      <c r="D44" s="39">
        <f>AVERAGE(D45:D52)</f>
        <v>35.619815000000003</v>
      </c>
      <c r="E44" s="39">
        <f t="shared" ref="E44:M44" si="5">AVERAGE(E45:E52)</f>
        <v>27.1360125</v>
      </c>
      <c r="F44" s="39">
        <f t="shared" si="5"/>
        <v>25.243472499999999</v>
      </c>
      <c r="G44" s="39">
        <f t="shared" si="5"/>
        <v>37.53566</v>
      </c>
      <c r="H44" s="39">
        <f t="shared" si="5"/>
        <v>31.201362499999995</v>
      </c>
      <c r="I44" s="39">
        <f t="shared" si="5"/>
        <v>36.980159999999998</v>
      </c>
      <c r="J44" s="39">
        <f t="shared" si="5"/>
        <v>22.278702499999998</v>
      </c>
      <c r="K44" s="39">
        <f t="shared" si="5"/>
        <v>29.444245000000002</v>
      </c>
      <c r="L44" s="39">
        <f t="shared" si="5"/>
        <v>33.088432500000003</v>
      </c>
      <c r="M44" s="39">
        <f t="shared" si="5"/>
        <v>31.482547500000003</v>
      </c>
    </row>
    <row r="45" spans="2:14" x14ac:dyDescent="0.2">
      <c r="C45" s="40" t="s">
        <v>125</v>
      </c>
      <c r="D45" s="39">
        <v>19.781580000000002</v>
      </c>
      <c r="E45" s="39">
        <v>18.743259999999999</v>
      </c>
      <c r="F45" s="39">
        <v>14.22758</v>
      </c>
      <c r="G45" s="39">
        <v>19.403780000000001</v>
      </c>
      <c r="H45" s="39">
        <v>18.176500000000001</v>
      </c>
      <c r="I45" s="39">
        <v>20.000520000000002</v>
      </c>
      <c r="J45" s="39">
        <v>19.37538</v>
      </c>
      <c r="K45" s="39">
        <v>17.036899999999999</v>
      </c>
      <c r="L45" s="39">
        <v>19.268740000000001</v>
      </c>
      <c r="M45" s="39">
        <v>18.861039999999999</v>
      </c>
    </row>
    <row r="46" spans="2:14" x14ac:dyDescent="0.2">
      <c r="C46" s="40" t="s">
        <v>126</v>
      </c>
      <c r="D46" s="39">
        <v>28.677379999999999</v>
      </c>
      <c r="E46" s="39">
        <v>30.2</v>
      </c>
      <c r="F46" s="39">
        <v>20.781379999999999</v>
      </c>
      <c r="G46" s="39">
        <v>22.9468</v>
      </c>
      <c r="H46" s="39">
        <v>26.688500000000001</v>
      </c>
      <c r="I46" s="39">
        <v>20.54468</v>
      </c>
      <c r="J46" s="39">
        <v>23.866980000000002</v>
      </c>
      <c r="K46" s="39">
        <v>19.841080000000002</v>
      </c>
      <c r="L46" s="39">
        <v>24.610579999999999</v>
      </c>
      <c r="M46" s="39">
        <v>23.31934</v>
      </c>
    </row>
    <row r="47" spans="2:14" x14ac:dyDescent="0.2">
      <c r="C47" s="40" t="s">
        <v>127</v>
      </c>
      <c r="D47" s="39">
        <v>7.4090400000000001</v>
      </c>
      <c r="E47" s="39">
        <v>26.238720000000001</v>
      </c>
      <c r="F47" s="39">
        <v>8.0491600000000005</v>
      </c>
      <c r="G47" s="39">
        <v>14.625120000000001</v>
      </c>
      <c r="H47" s="39">
        <v>5.4938399999999996</v>
      </c>
      <c r="I47" s="39">
        <v>19.8278</v>
      </c>
      <c r="J47" s="39">
        <v>13.98986</v>
      </c>
      <c r="K47" s="39">
        <v>4.2327199999999996</v>
      </c>
      <c r="L47" s="39">
        <v>5.6875</v>
      </c>
      <c r="M47" s="39">
        <v>15.9</v>
      </c>
    </row>
    <row r="48" spans="2:14" x14ac:dyDescent="0.2">
      <c r="C48" s="40" t="s">
        <v>128</v>
      </c>
      <c r="D48" s="39">
        <v>12.21266</v>
      </c>
      <c r="E48" s="39">
        <v>25.663519999999998</v>
      </c>
      <c r="F48" s="39">
        <v>9.0275999999999996</v>
      </c>
      <c r="G48" s="39">
        <v>21.689139999999998</v>
      </c>
      <c r="H48" s="39">
        <v>5.4405000000000001</v>
      </c>
      <c r="I48" s="39">
        <v>18.60962</v>
      </c>
      <c r="J48" s="39">
        <v>6.9764999999999997</v>
      </c>
      <c r="K48" s="39">
        <v>4.1057399999999999</v>
      </c>
      <c r="L48" s="39">
        <v>5.6875</v>
      </c>
      <c r="M48" s="39">
        <v>15.9</v>
      </c>
    </row>
    <row r="49" spans="2:13" x14ac:dyDescent="0.2">
      <c r="C49" s="40" t="s">
        <v>129</v>
      </c>
      <c r="D49" s="39">
        <v>28.03988</v>
      </c>
      <c r="E49" s="39">
        <v>8.4778000000000002</v>
      </c>
      <c r="F49" s="39">
        <v>16.45524</v>
      </c>
      <c r="G49" s="39">
        <v>28.829879999999999</v>
      </c>
      <c r="H49" s="39">
        <v>31.649000000000001</v>
      </c>
      <c r="I49" s="39">
        <v>39.527239999999999</v>
      </c>
      <c r="J49" s="39">
        <v>1.8346</v>
      </c>
      <c r="K49" s="39">
        <v>25.29092</v>
      </c>
      <c r="L49" s="39">
        <v>27.5</v>
      </c>
      <c r="M49" s="39">
        <v>27.2</v>
      </c>
    </row>
    <row r="50" spans="2:13" x14ac:dyDescent="0.2">
      <c r="C50" s="40" t="s">
        <v>130</v>
      </c>
      <c r="D50" s="39">
        <v>68.211179999999999</v>
      </c>
      <c r="E50" s="39">
        <v>12.10608</v>
      </c>
      <c r="F50" s="39">
        <v>45.192140000000002</v>
      </c>
      <c r="G50" s="39">
        <v>71.465500000000006</v>
      </c>
      <c r="H50" s="39">
        <v>43.8</v>
      </c>
      <c r="I50" s="39">
        <v>39.527239999999999</v>
      </c>
      <c r="J50" s="39">
        <v>1.8346</v>
      </c>
      <c r="K50" s="39">
        <v>61.058039999999998</v>
      </c>
      <c r="L50" s="39">
        <v>68.787480000000002</v>
      </c>
      <c r="M50" s="39">
        <v>39.5</v>
      </c>
    </row>
    <row r="51" spans="2:13" x14ac:dyDescent="0.2">
      <c r="C51" s="40" t="s">
        <v>131</v>
      </c>
      <c r="D51" s="39">
        <v>42.692799999999998</v>
      </c>
      <c r="E51" s="39">
        <v>31.083819999999999</v>
      </c>
      <c r="F51" s="39">
        <v>36.76276</v>
      </c>
      <c r="G51" s="39">
        <v>36.439979999999998</v>
      </c>
      <c r="H51" s="39">
        <v>65.162559999999999</v>
      </c>
      <c r="I51" s="39">
        <v>78.623360000000005</v>
      </c>
      <c r="J51" s="39">
        <v>32.338419999999999</v>
      </c>
      <c r="K51" s="39">
        <v>27.544599999999999</v>
      </c>
      <c r="L51" s="39">
        <v>25.609439999999999</v>
      </c>
      <c r="M51" s="39">
        <v>51.8</v>
      </c>
    </row>
    <row r="52" spans="2:13" x14ac:dyDescent="0.2">
      <c r="C52" s="40" t="s">
        <v>132</v>
      </c>
      <c r="D52" s="39">
        <v>77.933999999999997</v>
      </c>
      <c r="E52" s="39">
        <v>64.5749</v>
      </c>
      <c r="F52" s="39">
        <v>51.451920000000001</v>
      </c>
      <c r="G52" s="39">
        <v>84.885080000000002</v>
      </c>
      <c r="H52" s="39">
        <v>53.2</v>
      </c>
      <c r="I52" s="39">
        <v>59.180819999999997</v>
      </c>
      <c r="J52" s="39">
        <v>78.013279999999995</v>
      </c>
      <c r="K52" s="39">
        <v>76.443960000000004</v>
      </c>
      <c r="L52" s="39">
        <v>87.556219999999996</v>
      </c>
      <c r="M52" s="39">
        <v>59.38</v>
      </c>
    </row>
    <row r="53" spans="2:13" x14ac:dyDescent="0.2">
      <c r="B53" s="42" t="s">
        <v>70</v>
      </c>
      <c r="D53" s="39">
        <f>AVERAGE(D54:D60)</f>
        <v>44.895165714285717</v>
      </c>
      <c r="E53" s="39">
        <f t="shared" ref="E53:M53" si="6">AVERAGE(E54:E60)</f>
        <v>54.281722857142846</v>
      </c>
      <c r="F53" s="39">
        <f t="shared" si="6"/>
        <v>35.611802857142855</v>
      </c>
      <c r="G53" s="39">
        <f t="shared" si="6"/>
        <v>42.354331428571427</v>
      </c>
      <c r="H53" s="39">
        <f t="shared" si="6"/>
        <v>42.357419999999998</v>
      </c>
      <c r="I53" s="39">
        <f t="shared" si="6"/>
        <v>34.969614285714286</v>
      </c>
      <c r="J53" s="39">
        <f t="shared" si="6"/>
        <v>63.868228571428567</v>
      </c>
      <c r="K53" s="39">
        <f t="shared" si="6"/>
        <v>32.835705714285709</v>
      </c>
      <c r="L53" s="39">
        <f t="shared" si="6"/>
        <v>46.995439999999995</v>
      </c>
      <c r="M53" s="39">
        <f t="shared" si="6"/>
        <v>49.249417142857133</v>
      </c>
    </row>
    <row r="54" spans="2:13" x14ac:dyDescent="0.2">
      <c r="C54" s="40" t="s">
        <v>133</v>
      </c>
      <c r="D54" s="39">
        <v>56.32752</v>
      </c>
      <c r="E54" s="39">
        <v>56.2254</v>
      </c>
      <c r="F54" s="39">
        <v>46.639600000000002</v>
      </c>
      <c r="G54" s="39">
        <v>41.205800000000004</v>
      </c>
      <c r="H54" s="39">
        <v>57.963140000000003</v>
      </c>
      <c r="I54" s="39">
        <v>20.948119999999999</v>
      </c>
      <c r="J54" s="39">
        <v>77.095979999999997</v>
      </c>
      <c r="K54" s="39">
        <v>39.227220000000003</v>
      </c>
      <c r="L54" s="39">
        <v>58.631540000000001</v>
      </c>
      <c r="M54" s="39">
        <v>51.471960000000003</v>
      </c>
    </row>
    <row r="55" spans="2:13" x14ac:dyDescent="0.2">
      <c r="C55" s="40" t="s">
        <v>134</v>
      </c>
      <c r="D55" s="39">
        <v>10.39804</v>
      </c>
      <c r="E55" s="39">
        <v>21.2</v>
      </c>
      <c r="F55" s="39">
        <v>7.2061000000000002</v>
      </c>
      <c r="G55" s="39">
        <v>17.029119999999999</v>
      </c>
      <c r="H55" s="39">
        <v>2.70932</v>
      </c>
      <c r="I55" s="39">
        <v>6.4180000000000001E-2</v>
      </c>
      <c r="J55" s="39">
        <v>2.3463599999999998</v>
      </c>
      <c r="K55" s="39">
        <v>4.7829600000000001</v>
      </c>
      <c r="L55" s="39">
        <v>10.125</v>
      </c>
      <c r="M55" s="39">
        <v>14.48</v>
      </c>
    </row>
    <row r="56" spans="2:13" x14ac:dyDescent="0.2">
      <c r="C56" s="40" t="s">
        <v>135</v>
      </c>
      <c r="D56" s="39">
        <v>71.619640000000004</v>
      </c>
      <c r="E56" s="39">
        <v>49.720939999999999</v>
      </c>
      <c r="F56" s="39">
        <v>45.801160000000003</v>
      </c>
      <c r="G56" s="39">
        <v>59.068339999999999</v>
      </c>
      <c r="H56" s="39">
        <v>46.983919999999998</v>
      </c>
      <c r="I56" s="39">
        <v>57.78228</v>
      </c>
      <c r="J56" s="39">
        <v>53.744059999999998</v>
      </c>
      <c r="K56" s="39">
        <v>50.105499999999999</v>
      </c>
      <c r="L56" s="39">
        <v>63.944319999999998</v>
      </c>
      <c r="M56" s="39">
        <v>61.416400000000003</v>
      </c>
    </row>
    <row r="57" spans="2:13" x14ac:dyDescent="0.2">
      <c r="C57" s="40" t="s">
        <v>136</v>
      </c>
      <c r="D57" s="39">
        <v>41.424239999999998</v>
      </c>
      <c r="E57" s="39">
        <v>54.8</v>
      </c>
      <c r="F57" s="39">
        <v>40.01202</v>
      </c>
      <c r="G57" s="39">
        <v>58.728299999999997</v>
      </c>
      <c r="H57" s="39">
        <v>32.177520000000001</v>
      </c>
      <c r="I57" s="39">
        <v>27.6</v>
      </c>
      <c r="J57" s="39">
        <v>57.475839999999998</v>
      </c>
      <c r="K57" s="39">
        <v>24.878039999999999</v>
      </c>
      <c r="L57" s="39">
        <v>37.151179999999997</v>
      </c>
      <c r="M57" s="39">
        <v>65.34</v>
      </c>
    </row>
    <row r="58" spans="2:13" x14ac:dyDescent="0.2">
      <c r="C58" s="40" t="s">
        <v>137</v>
      </c>
      <c r="D58" s="39">
        <v>44.501100000000001</v>
      </c>
      <c r="E58" s="39">
        <v>61.570540000000001</v>
      </c>
      <c r="F58" s="39">
        <v>28.012080000000001</v>
      </c>
      <c r="G58" s="39">
        <v>22.881959999999999</v>
      </c>
      <c r="H58" s="39">
        <v>44.15354</v>
      </c>
      <c r="I58" s="39">
        <v>38.04466</v>
      </c>
      <c r="J58" s="39">
        <v>85.590980000000002</v>
      </c>
      <c r="K58" s="39">
        <v>21.216760000000001</v>
      </c>
      <c r="L58" s="39">
        <v>47.664540000000002</v>
      </c>
      <c r="M58" s="39">
        <v>43.277560000000001</v>
      </c>
    </row>
    <row r="59" spans="2:13" x14ac:dyDescent="0.2">
      <c r="C59" s="40" t="s">
        <v>138</v>
      </c>
      <c r="D59" s="39">
        <v>84.661379999999994</v>
      </c>
      <c r="E59" s="39">
        <v>90.335819999999998</v>
      </c>
      <c r="F59" s="39">
        <v>64.879480000000001</v>
      </c>
      <c r="G59" s="39">
        <v>90.778080000000003</v>
      </c>
      <c r="H59" s="39">
        <v>84.547600000000003</v>
      </c>
      <c r="I59" s="39">
        <v>96.348060000000004</v>
      </c>
      <c r="J59" s="39">
        <v>94.464659999999995</v>
      </c>
      <c r="K59" s="39">
        <v>84.115759999999995</v>
      </c>
      <c r="L59" s="39">
        <v>93.593699999999998</v>
      </c>
      <c r="M59" s="39">
        <v>72.92</v>
      </c>
    </row>
    <row r="60" spans="2:13" x14ac:dyDescent="0.2">
      <c r="C60" s="40" t="s">
        <v>139</v>
      </c>
      <c r="D60" s="39">
        <v>5.3342400000000003</v>
      </c>
      <c r="E60" s="39">
        <v>46.11936</v>
      </c>
      <c r="F60" s="39">
        <v>16.73218</v>
      </c>
      <c r="G60" s="39">
        <v>6.7887199999999996</v>
      </c>
      <c r="H60" s="39">
        <v>27.966899999999999</v>
      </c>
      <c r="I60" s="39">
        <v>4</v>
      </c>
      <c r="J60" s="39">
        <v>76.359719999999996</v>
      </c>
      <c r="K60" s="39">
        <v>5.5236999999999998</v>
      </c>
      <c r="L60" s="39">
        <v>17.857800000000001</v>
      </c>
      <c r="M60" s="39">
        <v>35.840000000000003</v>
      </c>
    </row>
    <row r="61" spans="2:13" x14ac:dyDescent="0.2">
      <c r="B61" s="43" t="s">
        <v>71</v>
      </c>
      <c r="D61" s="44">
        <f>AVERAGE(D44,D53)</f>
        <v>40.257490357142856</v>
      </c>
      <c r="E61" s="44">
        <f t="shared" ref="E61:M61" si="7">AVERAGE(E44,E53)</f>
        <v>40.708867678571423</v>
      </c>
      <c r="F61" s="44">
        <f t="shared" si="7"/>
        <v>30.427637678571429</v>
      </c>
      <c r="G61" s="44">
        <f t="shared" si="7"/>
        <v>39.94499571428571</v>
      </c>
      <c r="H61" s="44">
        <f t="shared" si="7"/>
        <v>36.779391249999996</v>
      </c>
      <c r="I61" s="44">
        <f t="shared" si="7"/>
        <v>35.974887142857142</v>
      </c>
      <c r="J61" s="44">
        <f t="shared" si="7"/>
        <v>43.073465535714284</v>
      </c>
      <c r="K61" s="44">
        <f t="shared" si="7"/>
        <v>31.139975357142855</v>
      </c>
      <c r="L61" s="44">
        <f t="shared" si="7"/>
        <v>40.041936249999999</v>
      </c>
      <c r="M61" s="44">
        <f t="shared" si="7"/>
        <v>40.365982321428568</v>
      </c>
    </row>
    <row r="62" spans="2:13" ht="5" customHeight="1" x14ac:dyDescent="0.2">
      <c r="B62" s="46"/>
      <c r="C62" s="47"/>
      <c r="D62" s="48"/>
      <c r="E62" s="48"/>
      <c r="F62" s="48"/>
      <c r="G62" s="48"/>
      <c r="H62" s="48"/>
      <c r="I62" s="48"/>
      <c r="J62" s="48"/>
      <c r="K62" s="48"/>
      <c r="L62" s="48"/>
      <c r="M62" s="48"/>
    </row>
  </sheetData>
  <mergeCells count="2">
    <mergeCell ref="B5:C5"/>
    <mergeCell ref="B1:M1"/>
  </mergeCells>
  <conditionalFormatting sqref="K12:M12 C43 D12:I12 B61 B53 B44 C3:C4 C6:C10 B11 D3:M11 B5 C12:C14 C16:C17 C19 B20 B18 B15 C21:C32 B33 B42 C34:C41 C45:C52 C54:C60 D13:M20 D21:N42 D43:M61">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18E8-0D40-47AE-B727-988EF05EC43D}">
  <sheetPr>
    <tabColor theme="4" tint="-0.249977111117893"/>
  </sheetPr>
  <dimension ref="A1:P59"/>
  <sheetViews>
    <sheetView showGridLines="0" workbookViewId="0">
      <pane xSplit="3" ySplit="1" topLeftCell="H25" activePane="bottomRight" state="frozen"/>
      <selection pane="topRight" activeCell="D1" sqref="D1"/>
      <selection pane="bottomLeft" activeCell="A2" sqref="A2"/>
      <selection pane="bottomRight" activeCell="J50" sqref="J50"/>
    </sheetView>
  </sheetViews>
  <sheetFormatPr baseColWidth="10" defaultRowHeight="14" x14ac:dyDescent="0.15"/>
  <cols>
    <col min="1" max="1" width="5.5" style="3" bestFit="1" customWidth="1"/>
    <col min="2" max="2" width="15" style="3" bestFit="1" customWidth="1"/>
    <col min="3" max="3" width="16.33203125" style="3" bestFit="1" customWidth="1"/>
    <col min="4" max="4" width="15.83203125" style="4" bestFit="1" customWidth="1"/>
    <col min="5" max="5" width="16.1640625" style="4" bestFit="1" customWidth="1"/>
    <col min="6" max="6" width="15.1640625" style="3" bestFit="1" customWidth="1"/>
    <col min="7" max="7" width="19.5" style="4" bestFit="1" customWidth="1"/>
    <col min="8" max="8" width="15.1640625" style="4" bestFit="1" customWidth="1"/>
    <col min="9" max="9" width="4.5" style="4" customWidth="1"/>
    <col min="10" max="10" width="37.5" style="4" bestFit="1" customWidth="1"/>
    <col min="11" max="11" width="36.1640625" style="4" bestFit="1" customWidth="1"/>
    <col min="12" max="12" width="21.5" style="4" bestFit="1" customWidth="1"/>
    <col min="13" max="13" width="5" style="3" customWidth="1"/>
    <col min="14" max="14" width="18.5" style="4" bestFit="1" customWidth="1"/>
    <col min="15" max="15" width="16.83203125" style="4" bestFit="1" customWidth="1"/>
    <col min="16" max="16" width="17" style="3" bestFit="1" customWidth="1"/>
    <col min="17" max="16384" width="10.83203125" style="3"/>
  </cols>
  <sheetData>
    <row r="1" spans="1:16" x14ac:dyDescent="0.15">
      <c r="A1" s="1" t="s">
        <v>3</v>
      </c>
      <c r="B1" s="1" t="s">
        <v>4</v>
      </c>
      <c r="C1" s="1" t="s">
        <v>5</v>
      </c>
      <c r="D1" s="2" t="s">
        <v>6</v>
      </c>
      <c r="E1" s="2" t="s">
        <v>7</v>
      </c>
      <c r="F1" s="4" t="s">
        <v>8</v>
      </c>
      <c r="G1" s="2" t="s">
        <v>9</v>
      </c>
      <c r="H1" s="2" t="s">
        <v>10</v>
      </c>
      <c r="I1" s="2"/>
      <c r="J1" s="2" t="s">
        <v>11</v>
      </c>
      <c r="K1" s="2" t="s">
        <v>12</v>
      </c>
      <c r="L1" s="2" t="s">
        <v>13</v>
      </c>
      <c r="M1" s="1"/>
      <c r="N1" s="2" t="s">
        <v>14</v>
      </c>
      <c r="O1" s="2" t="s">
        <v>15</v>
      </c>
      <c r="P1" s="2" t="s">
        <v>16</v>
      </c>
    </row>
    <row r="2" spans="1:16" x14ac:dyDescent="0.15">
      <c r="A2" s="3">
        <v>1</v>
      </c>
      <c r="B2" s="3" t="s">
        <v>17</v>
      </c>
      <c r="C2" s="3" t="s">
        <v>18</v>
      </c>
      <c r="D2" s="4">
        <v>0</v>
      </c>
      <c r="F2" s="5"/>
      <c r="G2" s="4">
        <v>51.687830529999999</v>
      </c>
      <c r="H2" s="4">
        <v>47.25</v>
      </c>
      <c r="J2" s="4">
        <v>32.314912589999999</v>
      </c>
      <c r="K2" s="4">
        <v>69.8361436</v>
      </c>
      <c r="L2" s="4">
        <v>61.856767159999997</v>
      </c>
      <c r="N2" s="4">
        <v>35.916240520000002</v>
      </c>
      <c r="O2" s="4">
        <v>62.586737749999998</v>
      </c>
      <c r="P2" s="5"/>
    </row>
    <row r="3" spans="1:16" x14ac:dyDescent="0.15">
      <c r="A3" s="3">
        <v>1</v>
      </c>
      <c r="B3" s="3" t="s">
        <v>17</v>
      </c>
      <c r="C3" s="3" t="s">
        <v>19</v>
      </c>
      <c r="D3" s="6"/>
      <c r="E3" s="6"/>
      <c r="F3" s="5"/>
      <c r="G3" s="6"/>
      <c r="H3" s="6"/>
      <c r="K3" s="4">
        <v>82.410677039999996</v>
      </c>
      <c r="L3" s="6"/>
      <c r="N3" s="6"/>
      <c r="O3" s="4">
        <v>60.73345269</v>
      </c>
      <c r="P3" s="5"/>
    </row>
    <row r="4" spans="1:16" x14ac:dyDescent="0.15">
      <c r="A4" s="3">
        <v>1</v>
      </c>
      <c r="B4" s="3" t="s">
        <v>17</v>
      </c>
      <c r="C4" s="3" t="s">
        <v>20</v>
      </c>
      <c r="D4" s="6" t="s">
        <v>2</v>
      </c>
      <c r="E4" s="6"/>
      <c r="F4" s="4">
        <f>100-((34+36+36)/3)</f>
        <v>64.666666666666657</v>
      </c>
      <c r="G4" s="6"/>
      <c r="H4" s="6"/>
      <c r="L4" s="6"/>
      <c r="N4" s="6"/>
      <c r="P4" s="5"/>
    </row>
    <row r="5" spans="1:16" x14ac:dyDescent="0.15">
      <c r="A5" s="3">
        <v>1</v>
      </c>
      <c r="B5" s="3" t="s">
        <v>21</v>
      </c>
      <c r="C5" s="3" t="s">
        <v>18</v>
      </c>
      <c r="D5" s="4">
        <v>2</v>
      </c>
      <c r="F5" s="5"/>
      <c r="G5" s="4">
        <v>89.051609720000002</v>
      </c>
      <c r="H5" s="4">
        <v>83.125</v>
      </c>
      <c r="J5" s="4">
        <v>8.1039643740000002</v>
      </c>
      <c r="K5" s="4">
        <v>75.038687170000003</v>
      </c>
      <c r="L5" s="4">
        <v>79.012230439999996</v>
      </c>
      <c r="N5" s="4">
        <v>52.855347960000003</v>
      </c>
      <c r="O5" s="4">
        <v>71.111484790000006</v>
      </c>
      <c r="P5" s="5"/>
    </row>
    <row r="6" spans="1:16" x14ac:dyDescent="0.15">
      <c r="A6" s="3">
        <v>1</v>
      </c>
      <c r="B6" s="3" t="s">
        <v>21</v>
      </c>
      <c r="C6" s="3" t="s">
        <v>19</v>
      </c>
      <c r="D6" s="6"/>
      <c r="E6" s="6"/>
      <c r="F6" s="5"/>
      <c r="G6" s="6"/>
      <c r="H6" s="6"/>
      <c r="K6" s="4">
        <v>75.942636820000004</v>
      </c>
      <c r="L6" s="6"/>
      <c r="N6" s="6"/>
      <c r="O6" s="4">
        <v>53.037914919999999</v>
      </c>
      <c r="P6" s="5"/>
    </row>
    <row r="7" spans="1:16" x14ac:dyDescent="0.15">
      <c r="A7" s="3">
        <v>1</v>
      </c>
      <c r="B7" s="3" t="s">
        <v>21</v>
      </c>
      <c r="C7" s="3" t="s">
        <v>20</v>
      </c>
      <c r="D7" s="6"/>
      <c r="E7" s="6"/>
      <c r="F7" s="3">
        <f>100-((20+18)/2)</f>
        <v>81</v>
      </c>
      <c r="G7" s="6"/>
      <c r="H7" s="6"/>
      <c r="L7" s="6"/>
      <c r="N7" s="6"/>
      <c r="P7" s="5"/>
    </row>
    <row r="8" spans="1:16" x14ac:dyDescent="0.15">
      <c r="A8" s="3">
        <v>1</v>
      </c>
      <c r="B8" s="3" t="s">
        <v>22</v>
      </c>
      <c r="C8" s="3" t="s">
        <v>18</v>
      </c>
      <c r="D8" s="4">
        <v>14</v>
      </c>
      <c r="F8" s="5"/>
      <c r="G8" s="4">
        <v>92.959242959999997</v>
      </c>
      <c r="H8" s="4">
        <v>43.125</v>
      </c>
      <c r="J8" s="4">
        <v>5.2417352250000002</v>
      </c>
      <c r="K8" s="4">
        <v>55.745019120000002</v>
      </c>
      <c r="L8" s="4">
        <v>58.050772700000003</v>
      </c>
      <c r="N8" s="4">
        <v>32.452458180000001</v>
      </c>
      <c r="O8" s="4">
        <v>47.752128159999998</v>
      </c>
      <c r="P8" s="5"/>
    </row>
    <row r="9" spans="1:16" x14ac:dyDescent="0.15">
      <c r="A9" s="3">
        <v>1</v>
      </c>
      <c r="B9" s="3" t="s">
        <v>22</v>
      </c>
      <c r="C9" s="3" t="s">
        <v>19</v>
      </c>
      <c r="D9" s="6"/>
      <c r="E9" s="6"/>
      <c r="F9" s="5"/>
      <c r="G9" s="6"/>
      <c r="H9" s="6"/>
      <c r="K9" s="4">
        <v>75.67149268</v>
      </c>
      <c r="L9" s="6"/>
      <c r="N9" s="6"/>
      <c r="O9" s="4">
        <v>47.836113439999998</v>
      </c>
      <c r="P9" s="5"/>
    </row>
    <row r="10" spans="1:16" x14ac:dyDescent="0.15">
      <c r="A10" s="3">
        <v>1</v>
      </c>
      <c r="B10" s="3" t="s">
        <v>22</v>
      </c>
      <c r="C10" s="3" t="s">
        <v>20</v>
      </c>
      <c r="D10" s="6"/>
      <c r="E10" s="6"/>
      <c r="F10" s="4">
        <f>100-((29+31)/2)</f>
        <v>70</v>
      </c>
      <c r="G10" s="6"/>
      <c r="H10" s="6"/>
      <c r="L10" s="6"/>
      <c r="N10" s="6"/>
      <c r="P10" s="5"/>
    </row>
    <row r="11" spans="1:16" x14ac:dyDescent="0.15">
      <c r="A11" s="3">
        <v>1</v>
      </c>
      <c r="B11" s="3" t="s">
        <v>23</v>
      </c>
      <c r="C11" s="3" t="s">
        <v>18</v>
      </c>
      <c r="D11" s="4">
        <v>0.5</v>
      </c>
      <c r="F11" s="5"/>
      <c r="G11" s="4">
        <v>34.196754169999998</v>
      </c>
      <c r="H11" s="4">
        <v>57.25</v>
      </c>
      <c r="J11" s="4">
        <v>64.44038012</v>
      </c>
      <c r="K11" s="4">
        <v>70.46179995</v>
      </c>
      <c r="L11" s="4">
        <v>66.04133951</v>
      </c>
      <c r="N11" s="4">
        <v>37.401809190000002</v>
      </c>
      <c r="O11" s="4">
        <v>51.542431569999998</v>
      </c>
      <c r="P11" s="5"/>
    </row>
    <row r="12" spans="1:16" x14ac:dyDescent="0.15">
      <c r="A12" s="3">
        <v>1</v>
      </c>
      <c r="B12" s="3" t="s">
        <v>23</v>
      </c>
      <c r="C12" s="3" t="s">
        <v>19</v>
      </c>
      <c r="D12" s="6"/>
      <c r="E12" s="6"/>
      <c r="F12" s="5"/>
      <c r="G12" s="6"/>
      <c r="H12" s="6"/>
      <c r="K12" s="4">
        <v>85.976227320000007</v>
      </c>
      <c r="L12" s="6"/>
      <c r="N12" s="6"/>
      <c r="O12" s="4">
        <v>66.910720549999994</v>
      </c>
      <c r="P12" s="5"/>
    </row>
    <row r="13" spans="1:16" x14ac:dyDescent="0.15">
      <c r="A13" s="3">
        <v>1</v>
      </c>
      <c r="B13" s="3" t="s">
        <v>23</v>
      </c>
      <c r="C13" s="3" t="s">
        <v>20</v>
      </c>
      <c r="D13" s="6"/>
      <c r="E13" s="6"/>
      <c r="F13" s="4">
        <f>100-(28+41+52)/3</f>
        <v>59.666666666666664</v>
      </c>
      <c r="G13" s="6"/>
      <c r="H13" s="6"/>
      <c r="L13" s="6"/>
      <c r="N13" s="6"/>
      <c r="P13" s="5"/>
    </row>
    <row r="14" spans="1:16" x14ac:dyDescent="0.15">
      <c r="A14" s="3">
        <v>1</v>
      </c>
      <c r="B14" s="3" t="s">
        <v>24</v>
      </c>
      <c r="C14" s="3" t="s">
        <v>18</v>
      </c>
      <c r="D14" s="4">
        <v>2</v>
      </c>
      <c r="F14" s="5"/>
      <c r="G14" s="4">
        <v>83.45244495</v>
      </c>
      <c r="H14" s="4">
        <v>62.375</v>
      </c>
      <c r="J14" s="4">
        <v>48.039350900000002</v>
      </c>
      <c r="K14" s="4">
        <v>79.695643349999997</v>
      </c>
      <c r="L14" s="4">
        <v>74.145949310000006</v>
      </c>
      <c r="N14" s="4">
        <v>50.217382690000001</v>
      </c>
      <c r="O14" s="4">
        <v>57.702791079999997</v>
      </c>
      <c r="P14" s="5"/>
    </row>
    <row r="15" spans="1:16" x14ac:dyDescent="0.15">
      <c r="A15" s="3">
        <v>1</v>
      </c>
      <c r="B15" s="3" t="s">
        <v>24</v>
      </c>
      <c r="C15" s="3" t="s">
        <v>19</v>
      </c>
      <c r="D15" s="6"/>
      <c r="E15" s="6"/>
      <c r="F15" s="5"/>
      <c r="G15" s="6"/>
      <c r="H15" s="6"/>
      <c r="K15" s="4">
        <v>77.560798019999993</v>
      </c>
      <c r="L15" s="6"/>
      <c r="N15" s="6"/>
      <c r="O15" s="4">
        <v>48.630332369999998</v>
      </c>
      <c r="P15" s="5"/>
    </row>
    <row r="16" spans="1:16" x14ac:dyDescent="0.15">
      <c r="A16" s="3">
        <v>1</v>
      </c>
      <c r="B16" s="3" t="s">
        <v>24</v>
      </c>
      <c r="C16" s="3" t="s">
        <v>20</v>
      </c>
      <c r="D16" s="6"/>
      <c r="E16" s="6"/>
      <c r="F16" s="3">
        <f>100-(29+41)/2</f>
        <v>65</v>
      </c>
      <c r="G16" s="6"/>
      <c r="H16" s="6"/>
      <c r="L16" s="6"/>
      <c r="N16" s="6"/>
      <c r="P16" s="5"/>
    </row>
    <row r="17" spans="1:16" x14ac:dyDescent="0.15">
      <c r="A17" s="3">
        <v>1</v>
      </c>
      <c r="B17" s="3" t="s">
        <v>25</v>
      </c>
      <c r="C17" s="3" t="s">
        <v>18</v>
      </c>
      <c r="D17" s="4">
        <v>2</v>
      </c>
      <c r="F17" s="5"/>
      <c r="G17" s="4">
        <v>0</v>
      </c>
      <c r="J17" s="4">
        <v>94.063376090000006</v>
      </c>
      <c r="K17" s="4">
        <v>97.434426239999993</v>
      </c>
      <c r="L17" s="4">
        <v>98.056189919999994</v>
      </c>
      <c r="N17" s="4">
        <v>37.322123220000002</v>
      </c>
      <c r="O17" s="4">
        <v>68.814465200000001</v>
      </c>
      <c r="P17" s="5"/>
    </row>
    <row r="18" spans="1:16" x14ac:dyDescent="0.15">
      <c r="A18" s="3">
        <v>1</v>
      </c>
      <c r="B18" s="3" t="s">
        <v>25</v>
      </c>
      <c r="C18" s="3" t="s">
        <v>19</v>
      </c>
      <c r="D18" s="6"/>
      <c r="E18" s="6"/>
      <c r="F18" s="5"/>
      <c r="G18" s="6"/>
      <c r="H18" s="6"/>
      <c r="K18" s="4">
        <v>95.760245019999999</v>
      </c>
      <c r="L18" s="6"/>
      <c r="N18" s="6"/>
      <c r="O18" s="4">
        <v>65.345971070000004</v>
      </c>
      <c r="P18" s="5"/>
    </row>
    <row r="19" spans="1:16" x14ac:dyDescent="0.15">
      <c r="A19" s="3">
        <v>1</v>
      </c>
      <c r="B19" s="3" t="s">
        <v>25</v>
      </c>
      <c r="C19" s="3" t="s">
        <v>20</v>
      </c>
      <c r="D19" s="6"/>
      <c r="E19" s="6"/>
      <c r="F19" s="3">
        <f>100-22</f>
        <v>78</v>
      </c>
      <c r="G19" s="6"/>
      <c r="H19" s="6"/>
      <c r="L19" s="6"/>
      <c r="N19" s="6"/>
      <c r="P19" s="5"/>
    </row>
    <row r="20" spans="1:16" x14ac:dyDescent="0.15">
      <c r="A20" s="3">
        <v>1</v>
      </c>
      <c r="B20" s="3" t="s">
        <v>26</v>
      </c>
      <c r="C20" s="3" t="s">
        <v>18</v>
      </c>
      <c r="D20" s="4">
        <v>16</v>
      </c>
      <c r="E20" s="4">
        <v>36.701493340072403</v>
      </c>
      <c r="F20" s="5"/>
      <c r="G20" s="4">
        <v>0</v>
      </c>
      <c r="H20" s="4">
        <v>67.25</v>
      </c>
      <c r="J20" s="4">
        <v>70.228410929999995</v>
      </c>
      <c r="K20" s="4">
        <v>88.317509759999993</v>
      </c>
      <c r="L20" s="4">
        <v>92.304711220000002</v>
      </c>
      <c r="N20" s="4">
        <v>50.410460890000003</v>
      </c>
      <c r="O20" s="4">
        <v>76.1224706</v>
      </c>
      <c r="P20" s="5"/>
    </row>
    <row r="21" spans="1:16" x14ac:dyDescent="0.15">
      <c r="A21" s="3">
        <v>1</v>
      </c>
      <c r="B21" s="3" t="s">
        <v>26</v>
      </c>
      <c r="C21" s="3" t="s">
        <v>19</v>
      </c>
      <c r="D21" s="6"/>
      <c r="E21" s="6"/>
      <c r="F21" s="5"/>
      <c r="G21" s="6"/>
      <c r="H21" s="6"/>
      <c r="I21" s="3"/>
      <c r="J21" s="3"/>
      <c r="K21" s="3"/>
      <c r="L21" s="6"/>
      <c r="N21" s="6"/>
      <c r="O21" s="3"/>
      <c r="P21" s="5"/>
    </row>
    <row r="22" spans="1:16" x14ac:dyDescent="0.15">
      <c r="A22" s="3">
        <v>1</v>
      </c>
      <c r="B22" s="3" t="s">
        <v>26</v>
      </c>
      <c r="C22" s="3" t="s">
        <v>20</v>
      </c>
      <c r="D22" s="6"/>
      <c r="E22" s="6"/>
      <c r="F22" s="3">
        <f>100-(16+50)/2</f>
        <v>67</v>
      </c>
      <c r="G22" s="6"/>
      <c r="H22" s="6"/>
      <c r="L22" s="6"/>
      <c r="N22" s="6"/>
      <c r="P22" s="5"/>
    </row>
    <row r="23" spans="1:16" x14ac:dyDescent="0.15">
      <c r="A23" s="3">
        <v>1</v>
      </c>
      <c r="B23" s="3" t="s">
        <v>27</v>
      </c>
      <c r="C23" s="3" t="s">
        <v>19</v>
      </c>
      <c r="D23" s="6"/>
      <c r="E23" s="6"/>
      <c r="F23" s="5"/>
      <c r="G23" s="6"/>
      <c r="H23" s="6"/>
      <c r="K23" s="4">
        <v>79.318909649999995</v>
      </c>
      <c r="L23" s="6"/>
      <c r="N23" s="6"/>
      <c r="O23" s="4">
        <v>62.267940850000002</v>
      </c>
      <c r="P23" s="5"/>
    </row>
    <row r="24" spans="1:16" x14ac:dyDescent="0.15">
      <c r="A24" s="3">
        <v>1</v>
      </c>
      <c r="B24" s="3" t="s">
        <v>27</v>
      </c>
      <c r="C24" s="3" t="s">
        <v>20</v>
      </c>
      <c r="D24" s="6"/>
      <c r="E24" s="6"/>
      <c r="G24" s="6"/>
      <c r="H24" s="6"/>
      <c r="L24" s="6"/>
      <c r="N24" s="6"/>
      <c r="P24" s="5"/>
    </row>
    <row r="25" spans="1:16" x14ac:dyDescent="0.15">
      <c r="A25" s="3">
        <v>1</v>
      </c>
      <c r="B25" s="3" t="s">
        <v>28</v>
      </c>
      <c r="C25" s="3" t="s">
        <v>18</v>
      </c>
      <c r="D25" s="4">
        <v>0</v>
      </c>
      <c r="E25" s="4">
        <v>7.3573032792175699</v>
      </c>
      <c r="F25" s="5"/>
      <c r="G25" s="4">
        <v>59.910442060000001</v>
      </c>
      <c r="H25" s="4">
        <v>67</v>
      </c>
      <c r="J25" s="4">
        <v>73.035308639999997</v>
      </c>
      <c r="K25" s="4">
        <v>69.552624280000003</v>
      </c>
      <c r="L25" s="4">
        <v>66.940600380000006</v>
      </c>
      <c r="N25" s="4">
        <v>59.834605779999997</v>
      </c>
      <c r="O25" s="4">
        <v>66.839712449999993</v>
      </c>
      <c r="P25" s="5"/>
    </row>
    <row r="26" spans="1:16" x14ac:dyDescent="0.15">
      <c r="A26" s="3">
        <v>1</v>
      </c>
      <c r="B26" s="3" t="s">
        <v>28</v>
      </c>
      <c r="C26" s="3" t="s">
        <v>19</v>
      </c>
      <c r="D26" s="6"/>
      <c r="E26" s="6"/>
      <c r="F26" s="5"/>
      <c r="G26" s="6"/>
      <c r="H26" s="6"/>
      <c r="K26" s="4">
        <v>88.158686729999999</v>
      </c>
      <c r="L26" s="6"/>
      <c r="N26" s="6"/>
      <c r="O26" s="4">
        <v>65.115186699999995</v>
      </c>
      <c r="P26" s="5"/>
    </row>
    <row r="27" spans="1:16" x14ac:dyDescent="0.15">
      <c r="A27" s="3">
        <v>1</v>
      </c>
      <c r="B27" s="3" t="s">
        <v>28</v>
      </c>
      <c r="C27" s="3" t="s">
        <v>20</v>
      </c>
      <c r="D27" s="6"/>
      <c r="E27" s="6"/>
      <c r="F27" s="3">
        <f>100-52</f>
        <v>48</v>
      </c>
      <c r="G27" s="6"/>
      <c r="H27" s="6"/>
      <c r="L27" s="6"/>
      <c r="N27" s="6"/>
      <c r="P27" s="5"/>
    </row>
    <row r="28" spans="1:16" x14ac:dyDescent="0.15">
      <c r="A28" s="3">
        <v>1</v>
      </c>
      <c r="B28" s="3" t="s">
        <v>29</v>
      </c>
      <c r="C28" s="3" t="s">
        <v>18</v>
      </c>
      <c r="D28" s="4">
        <v>100</v>
      </c>
      <c r="F28" s="5"/>
      <c r="G28" s="4">
        <v>71.373456899999994</v>
      </c>
      <c r="H28" s="4">
        <v>67.5</v>
      </c>
      <c r="J28" s="4">
        <v>79.109847099999996</v>
      </c>
      <c r="K28" s="4">
        <v>69.078092240000004</v>
      </c>
      <c r="L28" s="4">
        <v>91.907267959999999</v>
      </c>
      <c r="N28" s="4">
        <v>40.703691300000003</v>
      </c>
      <c r="O28" s="4">
        <v>51.569991430000002</v>
      </c>
      <c r="P28" s="5"/>
    </row>
    <row r="29" spans="1:16" x14ac:dyDescent="0.15">
      <c r="A29" s="3">
        <v>1</v>
      </c>
      <c r="B29" s="3" t="s">
        <v>29</v>
      </c>
      <c r="C29" s="3" t="s">
        <v>19</v>
      </c>
      <c r="D29" s="6"/>
      <c r="E29" s="6"/>
      <c r="F29" s="5"/>
      <c r="G29" s="6"/>
      <c r="H29" s="6"/>
      <c r="K29" s="4">
        <v>79.41776179</v>
      </c>
      <c r="L29" s="6"/>
      <c r="N29" s="6"/>
      <c r="O29" s="4">
        <v>59.476303739999999</v>
      </c>
      <c r="P29" s="5"/>
    </row>
    <row r="30" spans="1:16" x14ac:dyDescent="0.15">
      <c r="A30" s="7">
        <v>1</v>
      </c>
      <c r="B30" s="7" t="s">
        <v>29</v>
      </c>
      <c r="C30" s="7" t="s">
        <v>20</v>
      </c>
      <c r="D30" s="8"/>
      <c r="E30" s="8"/>
      <c r="F30" s="7">
        <f>100-5</f>
        <v>95</v>
      </c>
      <c r="G30" s="8"/>
      <c r="H30" s="8"/>
      <c r="I30" s="9"/>
      <c r="J30" s="9"/>
      <c r="K30" s="9"/>
      <c r="L30" s="8"/>
      <c r="M30" s="7"/>
      <c r="N30" s="8"/>
      <c r="O30" s="9"/>
      <c r="P30" s="10"/>
    </row>
    <row r="31" spans="1:16" x14ac:dyDescent="0.15">
      <c r="A31" s="3">
        <v>2</v>
      </c>
      <c r="B31" s="3" t="s">
        <v>17</v>
      </c>
      <c r="C31" s="3" t="s">
        <v>18</v>
      </c>
      <c r="D31" s="6"/>
      <c r="F31" s="5"/>
      <c r="G31" s="6"/>
      <c r="H31" s="6"/>
      <c r="K31" s="4">
        <v>84.346694810000002</v>
      </c>
      <c r="L31" s="6"/>
      <c r="N31" s="4">
        <v>6.5254424809999998</v>
      </c>
      <c r="O31" s="4">
        <v>73.360189230000003</v>
      </c>
      <c r="P31" s="4">
        <v>77.39</v>
      </c>
    </row>
    <row r="32" spans="1:16" x14ac:dyDescent="0.15">
      <c r="A32" s="3">
        <v>2</v>
      </c>
      <c r="B32" s="3" t="s">
        <v>17</v>
      </c>
      <c r="C32" s="3" t="s">
        <v>19</v>
      </c>
      <c r="D32" s="6"/>
      <c r="E32" s="6"/>
      <c r="F32" s="5"/>
      <c r="G32" s="6"/>
      <c r="H32" s="6"/>
      <c r="K32" s="4">
        <v>48.987155029999997</v>
      </c>
      <c r="L32" s="6"/>
      <c r="N32" s="6"/>
      <c r="O32" s="4">
        <v>49.123222599999998</v>
      </c>
      <c r="P32" s="4">
        <v>31.99</v>
      </c>
    </row>
    <row r="33" spans="1:16" x14ac:dyDescent="0.15">
      <c r="A33" s="3">
        <v>2</v>
      </c>
      <c r="B33" s="3" t="s">
        <v>17</v>
      </c>
      <c r="C33" s="3" t="s">
        <v>20</v>
      </c>
      <c r="D33" s="6"/>
      <c r="E33" s="6"/>
      <c r="F33" s="3">
        <v>68</v>
      </c>
      <c r="G33" s="6"/>
      <c r="H33" s="6"/>
      <c r="L33" s="6"/>
      <c r="N33" s="6"/>
      <c r="P33" s="4"/>
    </row>
    <row r="34" spans="1:16" x14ac:dyDescent="0.15">
      <c r="A34" s="3">
        <v>2</v>
      </c>
      <c r="B34" s="3" t="s">
        <v>21</v>
      </c>
      <c r="C34" s="3" t="s">
        <v>18</v>
      </c>
      <c r="D34" s="6"/>
      <c r="F34" s="5"/>
      <c r="G34" s="6"/>
      <c r="H34" s="6"/>
      <c r="K34" s="4">
        <v>76.885535110000006</v>
      </c>
      <c r="L34" s="6"/>
      <c r="N34" s="4">
        <v>37.992433499999997</v>
      </c>
      <c r="O34" s="4">
        <v>56.919431189999997</v>
      </c>
      <c r="P34" s="4">
        <v>56.93</v>
      </c>
    </row>
    <row r="35" spans="1:16" x14ac:dyDescent="0.15">
      <c r="A35" s="3">
        <v>2</v>
      </c>
      <c r="B35" s="3" t="s">
        <v>21</v>
      </c>
      <c r="C35" s="3" t="s">
        <v>19</v>
      </c>
      <c r="D35" s="6"/>
      <c r="E35" s="6"/>
      <c r="F35" s="5"/>
      <c r="G35" s="6"/>
      <c r="H35" s="6"/>
      <c r="K35" s="4">
        <v>73.487804859999997</v>
      </c>
      <c r="L35" s="6"/>
      <c r="N35" s="6"/>
      <c r="O35" s="4">
        <v>47.492890129999999</v>
      </c>
      <c r="P35" s="4">
        <v>40.340000000000003</v>
      </c>
    </row>
    <row r="36" spans="1:16" x14ac:dyDescent="0.15">
      <c r="A36" s="3">
        <v>2</v>
      </c>
      <c r="B36" s="3" t="s">
        <v>21</v>
      </c>
      <c r="C36" s="3" t="s">
        <v>20</v>
      </c>
      <c r="D36" s="6"/>
      <c r="E36" s="6"/>
      <c r="F36" s="3">
        <v>79</v>
      </c>
      <c r="G36" s="6"/>
      <c r="H36" s="6"/>
      <c r="L36" s="6"/>
      <c r="N36" s="6"/>
      <c r="P36" s="4"/>
    </row>
    <row r="37" spans="1:16" x14ac:dyDescent="0.15">
      <c r="A37" s="3">
        <v>2</v>
      </c>
      <c r="B37" s="3" t="s">
        <v>22</v>
      </c>
      <c r="C37" s="3" t="s">
        <v>18</v>
      </c>
      <c r="D37" s="6"/>
      <c r="F37" s="5"/>
      <c r="G37" s="6"/>
      <c r="H37" s="6"/>
      <c r="K37" s="4">
        <v>73.447950599999999</v>
      </c>
      <c r="L37" s="6"/>
      <c r="N37" s="4">
        <v>21.418698769999999</v>
      </c>
      <c r="O37" s="4">
        <v>34.161136470000002</v>
      </c>
      <c r="P37" s="4">
        <v>0</v>
      </c>
    </row>
    <row r="38" spans="1:16" x14ac:dyDescent="0.15">
      <c r="A38" s="3">
        <v>2</v>
      </c>
      <c r="B38" s="3" t="s">
        <v>22</v>
      </c>
      <c r="C38" s="3" t="s">
        <v>19</v>
      </c>
      <c r="D38" s="6"/>
      <c r="E38" s="6"/>
      <c r="F38" s="5"/>
      <c r="G38" s="6"/>
      <c r="H38" s="6"/>
      <c r="L38" s="6"/>
      <c r="N38" s="6"/>
      <c r="P38" s="4"/>
    </row>
    <row r="39" spans="1:16" x14ac:dyDescent="0.15">
      <c r="A39" s="3">
        <v>2</v>
      </c>
      <c r="B39" s="3" t="s">
        <v>22</v>
      </c>
      <c r="C39" s="3" t="s">
        <v>20</v>
      </c>
      <c r="D39" s="6"/>
      <c r="E39" s="6"/>
      <c r="F39" s="3">
        <v>95</v>
      </c>
      <c r="G39" s="6"/>
      <c r="H39" s="6"/>
      <c r="L39" s="6"/>
      <c r="N39" s="6"/>
      <c r="P39" s="4"/>
    </row>
    <row r="40" spans="1:16" x14ac:dyDescent="0.15">
      <c r="A40" s="3">
        <v>2</v>
      </c>
      <c r="B40" s="3" t="s">
        <v>23</v>
      </c>
      <c r="C40" s="3" t="s">
        <v>18</v>
      </c>
      <c r="D40" s="6"/>
      <c r="F40" s="5"/>
      <c r="G40" s="6"/>
      <c r="H40" s="6"/>
      <c r="K40" s="4">
        <v>68.981414630000003</v>
      </c>
      <c r="L40" s="6"/>
      <c r="N40" s="4">
        <v>24.627379869999999</v>
      </c>
      <c r="O40" s="4">
        <v>53.734597000000001</v>
      </c>
      <c r="P40" s="4">
        <v>42.1</v>
      </c>
    </row>
    <row r="41" spans="1:16" x14ac:dyDescent="0.15">
      <c r="A41" s="3">
        <v>2</v>
      </c>
      <c r="B41" s="3" t="s">
        <v>23</v>
      </c>
      <c r="C41" s="3" t="s">
        <v>19</v>
      </c>
      <c r="D41" s="6"/>
      <c r="E41" s="6"/>
      <c r="F41" s="5"/>
      <c r="G41" s="6"/>
      <c r="H41" s="6"/>
      <c r="K41" s="4">
        <v>57.56778379</v>
      </c>
      <c r="L41" s="6"/>
      <c r="N41" s="6"/>
      <c r="O41" s="4">
        <v>33.848341820000002</v>
      </c>
      <c r="P41" s="4">
        <v>3.67</v>
      </c>
    </row>
    <row r="42" spans="1:16" x14ac:dyDescent="0.15">
      <c r="A42" s="3">
        <v>2</v>
      </c>
      <c r="B42" s="3" t="s">
        <v>23</v>
      </c>
      <c r="C42" s="3" t="s">
        <v>20</v>
      </c>
      <c r="D42" s="6"/>
      <c r="E42" s="6"/>
      <c r="F42" s="3">
        <v>69</v>
      </c>
      <c r="G42" s="6"/>
      <c r="H42" s="6"/>
      <c r="L42" s="6"/>
      <c r="N42" s="6"/>
      <c r="P42" s="4"/>
    </row>
    <row r="43" spans="1:16" x14ac:dyDescent="0.15">
      <c r="A43" s="3">
        <v>2</v>
      </c>
      <c r="B43" s="3" t="s">
        <v>24</v>
      </c>
      <c r="C43" s="3" t="s">
        <v>18</v>
      </c>
      <c r="D43" s="6"/>
      <c r="F43" s="5"/>
      <c r="G43" s="6"/>
      <c r="H43" s="6"/>
      <c r="K43" s="4">
        <v>74.887327310000003</v>
      </c>
      <c r="L43" s="6"/>
      <c r="N43" s="4">
        <v>12.56151144</v>
      </c>
      <c r="O43" s="4">
        <v>34.369668429999997</v>
      </c>
      <c r="P43" s="4">
        <v>21.06</v>
      </c>
    </row>
    <row r="44" spans="1:16" x14ac:dyDescent="0.15">
      <c r="A44" s="3">
        <v>2</v>
      </c>
      <c r="B44" s="3" t="s">
        <v>24</v>
      </c>
      <c r="C44" s="3" t="s">
        <v>19</v>
      </c>
      <c r="D44" s="6"/>
      <c r="E44" s="6"/>
      <c r="F44" s="5"/>
      <c r="G44" s="6"/>
      <c r="H44" s="6"/>
      <c r="K44" s="4">
        <v>63.328465350000002</v>
      </c>
      <c r="L44" s="6"/>
      <c r="N44" s="6"/>
      <c r="O44" s="4">
        <v>46.933649039999999</v>
      </c>
      <c r="P44" s="4">
        <v>46.71</v>
      </c>
    </row>
    <row r="45" spans="1:16" x14ac:dyDescent="0.15">
      <c r="A45" s="3">
        <v>2</v>
      </c>
      <c r="B45" s="3" t="s">
        <v>24</v>
      </c>
      <c r="C45" s="3" t="s">
        <v>20</v>
      </c>
      <c r="D45" s="6"/>
      <c r="E45" s="6"/>
      <c r="F45" s="3">
        <v>84</v>
      </c>
      <c r="G45" s="6"/>
      <c r="H45" s="6"/>
      <c r="L45" s="6"/>
      <c r="N45" s="6"/>
      <c r="P45" s="4"/>
    </row>
    <row r="46" spans="1:16" x14ac:dyDescent="0.15">
      <c r="A46" s="3">
        <v>2</v>
      </c>
      <c r="B46" s="3" t="s">
        <v>25</v>
      </c>
      <c r="C46" s="3" t="s">
        <v>18</v>
      </c>
      <c r="D46" s="6"/>
      <c r="F46" s="5"/>
      <c r="G46" s="6"/>
      <c r="H46" s="6"/>
      <c r="L46" s="6"/>
      <c r="N46" s="4" t="s">
        <v>2</v>
      </c>
      <c r="P46" s="4"/>
    </row>
    <row r="47" spans="1:16" x14ac:dyDescent="0.15">
      <c r="A47" s="3">
        <v>2</v>
      </c>
      <c r="B47" s="3" t="s">
        <v>25</v>
      </c>
      <c r="C47" s="3" t="s">
        <v>19</v>
      </c>
      <c r="D47" s="6"/>
      <c r="E47" s="6"/>
      <c r="F47" s="5"/>
      <c r="G47" s="6"/>
      <c r="H47" s="6"/>
      <c r="K47" s="4">
        <v>93.719099209999996</v>
      </c>
      <c r="L47" s="6"/>
      <c r="N47" s="6"/>
      <c r="O47" s="4">
        <v>63.232227250000001</v>
      </c>
      <c r="P47" s="4">
        <v>67</v>
      </c>
    </row>
    <row r="48" spans="1:16" x14ac:dyDescent="0.15">
      <c r="A48" s="3">
        <v>2</v>
      </c>
      <c r="B48" s="3" t="s">
        <v>25</v>
      </c>
      <c r="C48" s="3" t="s">
        <v>20</v>
      </c>
      <c r="D48" s="6"/>
      <c r="E48" s="6"/>
      <c r="F48" s="3">
        <v>100</v>
      </c>
      <c r="G48" s="6"/>
      <c r="H48" s="6"/>
      <c r="L48" s="6"/>
      <c r="N48" s="6"/>
      <c r="P48" s="4"/>
    </row>
    <row r="49" spans="1:16" x14ac:dyDescent="0.15">
      <c r="A49" s="3">
        <v>2</v>
      </c>
      <c r="B49" s="3" t="s">
        <v>26</v>
      </c>
      <c r="C49" s="3" t="s">
        <v>18</v>
      </c>
      <c r="D49" s="6"/>
      <c r="F49" s="5"/>
      <c r="G49" s="6"/>
      <c r="H49" s="6"/>
      <c r="K49" s="4">
        <v>88.721375069999993</v>
      </c>
      <c r="L49" s="6"/>
      <c r="N49" s="4">
        <v>48.297139960000003</v>
      </c>
      <c r="O49" s="4">
        <v>73.388625450000006</v>
      </c>
      <c r="P49" s="4">
        <v>91</v>
      </c>
    </row>
    <row r="50" spans="1:16" x14ac:dyDescent="0.15">
      <c r="A50" s="3">
        <v>2</v>
      </c>
      <c r="B50" s="3" t="s">
        <v>26</v>
      </c>
      <c r="C50" s="3" t="s">
        <v>19</v>
      </c>
      <c r="D50" s="6"/>
      <c r="E50" s="6"/>
      <c r="F50" s="5"/>
      <c r="G50" s="6"/>
      <c r="H50" s="6"/>
      <c r="L50" s="6"/>
      <c r="N50" s="6"/>
      <c r="P50" s="4"/>
    </row>
    <row r="51" spans="1:16" x14ac:dyDescent="0.15">
      <c r="A51" s="3">
        <v>2</v>
      </c>
      <c r="B51" s="3" t="s">
        <v>26</v>
      </c>
      <c r="C51" s="3" t="s">
        <v>20</v>
      </c>
      <c r="D51" s="6"/>
      <c r="E51" s="6"/>
      <c r="F51" s="3">
        <v>89</v>
      </c>
      <c r="G51" s="6"/>
      <c r="H51" s="6"/>
      <c r="L51" s="6"/>
      <c r="N51" s="6"/>
      <c r="P51" s="4"/>
    </row>
    <row r="52" spans="1:16" x14ac:dyDescent="0.15">
      <c r="A52" s="3">
        <v>2</v>
      </c>
      <c r="B52" s="3" t="s">
        <v>27</v>
      </c>
      <c r="C52" s="3" t="s">
        <v>19</v>
      </c>
      <c r="D52" s="6"/>
      <c r="E52" s="6"/>
      <c r="F52" s="5"/>
      <c r="G52" s="6"/>
      <c r="H52" s="6"/>
      <c r="L52" s="6"/>
      <c r="N52" s="6"/>
      <c r="P52" s="4"/>
    </row>
    <row r="53" spans="1:16" x14ac:dyDescent="0.15">
      <c r="A53" s="3">
        <v>2</v>
      </c>
      <c r="B53" s="3" t="s">
        <v>27</v>
      </c>
      <c r="C53" s="3" t="s">
        <v>20</v>
      </c>
      <c r="D53" s="6"/>
      <c r="E53" s="6"/>
      <c r="F53" s="3" t="s">
        <v>2</v>
      </c>
      <c r="G53" s="6"/>
      <c r="H53" s="6"/>
      <c r="L53" s="6"/>
      <c r="N53" s="6"/>
      <c r="P53" s="4"/>
    </row>
    <row r="54" spans="1:16" x14ac:dyDescent="0.15">
      <c r="A54" s="3">
        <v>2</v>
      </c>
      <c r="B54" s="3" t="s">
        <v>28</v>
      </c>
      <c r="C54" s="3" t="s">
        <v>18</v>
      </c>
      <c r="D54" s="6"/>
      <c r="F54" s="5"/>
      <c r="G54" s="6"/>
      <c r="H54" s="6"/>
      <c r="K54" s="4">
        <v>58.808084729999997</v>
      </c>
      <c r="L54" s="6"/>
      <c r="N54" s="4">
        <v>27.03977639</v>
      </c>
      <c r="O54" s="4">
        <v>47.819905419999998</v>
      </c>
      <c r="P54" s="4">
        <v>46.35</v>
      </c>
    </row>
    <row r="55" spans="1:16" x14ac:dyDescent="0.15">
      <c r="A55" s="3">
        <v>2</v>
      </c>
      <c r="B55" s="3" t="s">
        <v>28</v>
      </c>
      <c r="C55" s="3" t="s">
        <v>19</v>
      </c>
      <c r="D55" s="6"/>
      <c r="E55" s="6"/>
      <c r="F55" s="5"/>
      <c r="G55" s="6"/>
      <c r="H55" s="6"/>
      <c r="K55" s="4">
        <v>75.97029388</v>
      </c>
      <c r="L55" s="6"/>
      <c r="N55" s="6"/>
      <c r="O55" s="4">
        <v>64.388626060000007</v>
      </c>
      <c r="P55" s="4">
        <v>44.33</v>
      </c>
    </row>
    <row r="56" spans="1:16" x14ac:dyDescent="0.15">
      <c r="A56" s="3">
        <v>2</v>
      </c>
      <c r="B56" s="3" t="s">
        <v>28</v>
      </c>
      <c r="C56" s="3" t="s">
        <v>20</v>
      </c>
      <c r="D56" s="6"/>
      <c r="E56" s="6"/>
      <c r="F56" s="3">
        <v>99</v>
      </c>
      <c r="G56" s="6"/>
      <c r="H56" s="6"/>
      <c r="L56" s="6"/>
      <c r="N56" s="6"/>
      <c r="P56" s="4"/>
    </row>
    <row r="57" spans="1:16" x14ac:dyDescent="0.15">
      <c r="A57" s="3">
        <v>2</v>
      </c>
      <c r="B57" s="3" t="s">
        <v>29</v>
      </c>
      <c r="C57" s="3" t="s">
        <v>18</v>
      </c>
      <c r="D57" s="6"/>
      <c r="F57" s="5"/>
      <c r="G57" s="6"/>
      <c r="H57" s="6"/>
      <c r="K57" s="4">
        <v>77.376886189999993</v>
      </c>
      <c r="L57" s="6"/>
      <c r="N57" s="4">
        <v>45.098866059999999</v>
      </c>
      <c r="O57" s="4">
        <v>58.094787840000002</v>
      </c>
      <c r="P57" s="4">
        <v>53.27</v>
      </c>
    </row>
    <row r="58" spans="1:16" x14ac:dyDescent="0.15">
      <c r="A58" s="3">
        <v>2</v>
      </c>
      <c r="B58" s="3" t="s">
        <v>29</v>
      </c>
      <c r="C58" s="3" t="s">
        <v>19</v>
      </c>
      <c r="D58" s="6"/>
      <c r="E58" s="6"/>
      <c r="F58" s="5"/>
      <c r="G58" s="6"/>
      <c r="H58" s="6"/>
      <c r="K58" s="4">
        <v>91.756282010000007</v>
      </c>
      <c r="L58" s="6"/>
      <c r="N58" s="6"/>
      <c r="O58" s="4">
        <v>43.251184270000003</v>
      </c>
      <c r="P58" s="4">
        <v>15.41</v>
      </c>
    </row>
    <row r="59" spans="1:16" x14ac:dyDescent="0.15">
      <c r="A59" s="3">
        <v>2</v>
      </c>
      <c r="B59" s="3" t="s">
        <v>29</v>
      </c>
      <c r="C59" s="3" t="s">
        <v>20</v>
      </c>
      <c r="D59" s="6"/>
      <c r="E59" s="6"/>
      <c r="F59" s="3">
        <v>88</v>
      </c>
      <c r="G59" s="6"/>
      <c r="H59" s="6"/>
      <c r="L59" s="6"/>
      <c r="N59" s="6"/>
      <c r="P59" s="4"/>
    </row>
  </sheetData>
  <conditionalFormatting sqref="D2:P29 D30:O30 D31:D59 G31:G59 L31:L59">
    <cfRule type="colorScale" priority="8">
      <colorScale>
        <cfvo type="min"/>
        <cfvo type="percentile" val="50"/>
        <cfvo type="max"/>
        <color rgb="FF63BE7B"/>
        <color rgb="FFFFEB84"/>
        <color rgb="FFF8696B"/>
      </colorScale>
    </cfRule>
  </conditionalFormatting>
  <conditionalFormatting sqref="D2:P59">
    <cfRule type="colorScale" priority="2">
      <colorScale>
        <cfvo type="min"/>
        <cfvo type="percentile" val="50"/>
        <cfvo type="max"/>
        <color rgb="FF63BE7B"/>
        <color rgb="FFFFEB84"/>
        <color rgb="FFF8696B"/>
      </colorScale>
    </cfRule>
  </conditionalFormatting>
  <conditionalFormatting sqref="F1">
    <cfRule type="colorScale" priority="1">
      <colorScale>
        <cfvo type="min"/>
        <cfvo type="percentile" val="50"/>
        <cfvo type="max"/>
        <color rgb="FF63BE7B"/>
        <color rgb="FFFFEB84"/>
        <color rgb="FFF8696B"/>
      </colorScale>
    </cfRule>
  </conditionalFormatting>
  <conditionalFormatting sqref="F31:F59">
    <cfRule type="colorScale" priority="3">
      <colorScale>
        <cfvo type="min"/>
        <cfvo type="percentile" val="50"/>
        <cfvo type="max"/>
        <color rgb="FF63BE7B"/>
        <color rgb="FFFFEB84"/>
        <color rgb="FFF8696B"/>
      </colorScale>
    </cfRule>
  </conditionalFormatting>
  <conditionalFormatting sqref="K31:K59">
    <cfRule type="colorScale" priority="7">
      <colorScale>
        <cfvo type="min"/>
        <cfvo type="percentile" val="50"/>
        <cfvo type="max"/>
        <color rgb="FF63BE7B"/>
        <color rgb="FFFFEB84"/>
        <color rgb="FFF8696B"/>
      </colorScale>
    </cfRule>
  </conditionalFormatting>
  <conditionalFormatting sqref="N31:N59">
    <cfRule type="colorScale" priority="5">
      <colorScale>
        <cfvo type="min"/>
        <cfvo type="percentile" val="50"/>
        <cfvo type="max"/>
        <color rgb="FF63BE7B"/>
        <color rgb="FFFFEB84"/>
        <color rgb="FFF8696B"/>
      </colorScale>
    </cfRule>
  </conditionalFormatting>
  <conditionalFormatting sqref="N2:O30 G2:L30 D2:E30 D31:D59 G31:G59 L31:L59">
    <cfRule type="colorScale" priority="9">
      <colorScale>
        <cfvo type="min"/>
        <cfvo type="percentile" val="50"/>
        <cfvo type="max"/>
        <color rgb="FF63BE7B"/>
        <color rgb="FFFFEB84"/>
        <color rgb="FFF8696B"/>
      </colorScale>
    </cfRule>
  </conditionalFormatting>
  <conditionalFormatting sqref="O31:O59">
    <cfRule type="colorScale" priority="6">
      <colorScale>
        <cfvo type="min"/>
        <cfvo type="percentile" val="50"/>
        <cfvo type="max"/>
        <color rgb="FF63BE7B"/>
        <color rgb="FFFFEB84"/>
        <color rgb="FFF8696B"/>
      </colorScale>
    </cfRule>
  </conditionalFormatting>
  <conditionalFormatting sqref="P31:P59">
    <cfRule type="colorScale" priority="4">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91D24-C28E-5044-95B5-9C56308B51F8}">
  <sheetPr>
    <tabColor theme="4" tint="-0.249977111117893"/>
  </sheetPr>
  <dimension ref="A1:AB30"/>
  <sheetViews>
    <sheetView workbookViewId="0">
      <pane xSplit="3" ySplit="1" topLeftCell="D5" activePane="bottomRight" state="frozen"/>
      <selection pane="topRight" activeCell="D1" sqref="D1"/>
      <selection pane="bottomLeft" activeCell="A2" sqref="A2"/>
      <selection pane="bottomRight" activeCell="X29" sqref="X29"/>
    </sheetView>
  </sheetViews>
  <sheetFormatPr baseColWidth="10" defaultColWidth="11" defaultRowHeight="14" x14ac:dyDescent="0.15"/>
  <cols>
    <col min="1" max="1" width="5.5" style="11" bestFit="1" customWidth="1"/>
    <col min="2" max="2" width="15" style="11" bestFit="1" customWidth="1"/>
    <col min="3" max="3" width="16.33203125" style="11" bestFit="1" customWidth="1"/>
    <col min="4" max="24" width="11" style="12"/>
    <col min="25" max="25" width="11" style="11"/>
    <col min="26" max="28" width="11" style="12"/>
    <col min="29" max="16384" width="11" style="11"/>
  </cols>
  <sheetData>
    <row r="1" spans="1:28" x14ac:dyDescent="0.15">
      <c r="A1" s="11" t="s">
        <v>3</v>
      </c>
      <c r="B1" s="11" t="s">
        <v>4</v>
      </c>
      <c r="C1" s="11" t="s">
        <v>5</v>
      </c>
      <c r="D1" s="12" t="s">
        <v>30</v>
      </c>
      <c r="E1" s="12" t="s">
        <v>31</v>
      </c>
      <c r="F1" s="12" t="s">
        <v>32</v>
      </c>
      <c r="G1" s="12" t="s">
        <v>33</v>
      </c>
      <c r="H1" s="12" t="s">
        <v>34</v>
      </c>
      <c r="I1" s="12" t="s">
        <v>35</v>
      </c>
      <c r="J1" s="12" t="s">
        <v>36</v>
      </c>
      <c r="K1" s="12" t="s">
        <v>37</v>
      </c>
      <c r="L1" s="12" t="s">
        <v>38</v>
      </c>
      <c r="M1" s="12" t="s">
        <v>39</v>
      </c>
      <c r="N1" s="12" t="s">
        <v>40</v>
      </c>
      <c r="O1" s="12" t="s">
        <v>41</v>
      </c>
      <c r="Q1" s="12" t="s">
        <v>42</v>
      </c>
      <c r="R1" s="12" t="s">
        <v>43</v>
      </c>
      <c r="S1" s="12" t="s">
        <v>44</v>
      </c>
      <c r="T1" s="12" t="s">
        <v>45</v>
      </c>
      <c r="U1" s="12" t="s">
        <v>46</v>
      </c>
      <c r="V1" s="12" t="s">
        <v>47</v>
      </c>
      <c r="W1" s="12" t="s">
        <v>48</v>
      </c>
      <c r="X1" s="12" t="s">
        <v>49</v>
      </c>
      <c r="Z1" s="12" t="s">
        <v>50</v>
      </c>
      <c r="AA1" s="12" t="s">
        <v>51</v>
      </c>
      <c r="AB1" s="12" t="s">
        <v>52</v>
      </c>
    </row>
    <row r="2" spans="1:28" x14ac:dyDescent="0.15">
      <c r="A2" s="11">
        <v>1</v>
      </c>
      <c r="B2" s="11" t="s">
        <v>17</v>
      </c>
      <c r="C2" s="11" t="s">
        <v>18</v>
      </c>
      <c r="D2" s="17">
        <v>1.8283003609999999E-5</v>
      </c>
      <c r="E2" s="17">
        <v>1.447299535E-5</v>
      </c>
      <c r="F2" s="17">
        <v>1.4477454300000001E-5</v>
      </c>
      <c r="G2" s="17">
        <v>6.1275317880000004E-5</v>
      </c>
      <c r="H2" s="17">
        <v>5.4516661600000002E-5</v>
      </c>
      <c r="I2" s="17">
        <v>9.805065665E-9</v>
      </c>
      <c r="J2" s="17">
        <v>1.144785133E-5</v>
      </c>
      <c r="K2" s="17">
        <v>4.079587521E-7</v>
      </c>
      <c r="L2" s="17">
        <v>1.2942443360000001E-8</v>
      </c>
      <c r="M2" s="17">
        <v>5.694156008E-5</v>
      </c>
      <c r="N2" s="17">
        <v>3.9938016189999998E-6</v>
      </c>
      <c r="O2" s="17">
        <v>1.57737796E-5</v>
      </c>
      <c r="P2" s="17"/>
      <c r="Q2" s="17">
        <v>1.447511323E-5</v>
      </c>
      <c r="R2" s="17">
        <v>1.0142604460000001E-3</v>
      </c>
      <c r="S2" s="17">
        <v>4.4839495970000003E-5</v>
      </c>
      <c r="T2" s="17">
        <v>3.1685992620000001E-6</v>
      </c>
      <c r="U2" s="17">
        <v>1.5508461030000001E-6</v>
      </c>
      <c r="V2" s="17">
        <v>1.077651046E-5</v>
      </c>
      <c r="W2" s="17">
        <v>4.8384617949999998E-5</v>
      </c>
      <c r="X2" s="17">
        <v>4.6106301470000001E-5</v>
      </c>
      <c r="Y2" s="17"/>
      <c r="Z2" s="17">
        <v>2.0967788999999999E-5</v>
      </c>
      <c r="AA2" s="17">
        <v>1.479514328E-4</v>
      </c>
      <c r="AB2" s="17">
        <v>7.1761469290000001E-5</v>
      </c>
    </row>
    <row r="3" spans="1:28" x14ac:dyDescent="0.15">
      <c r="A3" s="11">
        <v>1</v>
      </c>
      <c r="B3" s="11" t="s">
        <v>17</v>
      </c>
      <c r="C3" s="11" t="s">
        <v>19</v>
      </c>
      <c r="D3" s="17">
        <v>3.1358262009999999E-2</v>
      </c>
      <c r="E3" s="17">
        <v>2.3703241699999999E-2</v>
      </c>
      <c r="F3" s="17">
        <v>2.3709480120000001E-2</v>
      </c>
      <c r="G3" s="17">
        <v>0.30638810649999998</v>
      </c>
      <c r="H3" s="17">
        <v>0.2504176266</v>
      </c>
      <c r="I3" s="17">
        <v>1.9668201959999999E-6</v>
      </c>
      <c r="J3" s="17">
        <v>0.1527280848</v>
      </c>
      <c r="K3" s="17">
        <v>2.1749890760000001E-3</v>
      </c>
      <c r="L3" s="17">
        <v>2.5419824619999998E-5</v>
      </c>
      <c r="M3" s="17">
        <v>3.2023274290000001E-2</v>
      </c>
      <c r="N3" s="17">
        <v>4.3132059859999998E-4</v>
      </c>
      <c r="O3" s="17">
        <v>1.7034052080000001E-3</v>
      </c>
      <c r="P3" s="17"/>
      <c r="Q3" s="17">
        <v>2.3705648110000001E-2</v>
      </c>
      <c r="R3" s="17">
        <v>7.442751984</v>
      </c>
      <c r="S3" s="17">
        <v>0.28972794559999998</v>
      </c>
      <c r="T3" s="17">
        <v>1.8323654929999999E-2</v>
      </c>
      <c r="U3" s="17">
        <v>6.2300250760000001E-4</v>
      </c>
      <c r="V3" s="17">
        <v>2.134751071E-2</v>
      </c>
      <c r="W3" s="17">
        <v>2.7795698800000001E-2</v>
      </c>
      <c r="X3" s="17">
        <v>4.978074299E-3</v>
      </c>
      <c r="Y3" s="17"/>
      <c r="Z3" s="17">
        <v>6.9331679569999999E-2</v>
      </c>
      <c r="AA3" s="17">
        <v>1.401561219</v>
      </c>
      <c r="AB3" s="17">
        <v>0.62697280310000003</v>
      </c>
    </row>
    <row r="4" spans="1:28" x14ac:dyDescent="0.15">
      <c r="A4" s="11">
        <v>1</v>
      </c>
      <c r="B4" s="11" t="s">
        <v>17</v>
      </c>
      <c r="C4" s="11" t="s">
        <v>20</v>
      </c>
      <c r="D4" s="17">
        <v>1.9925582379999999E-4</v>
      </c>
      <c r="E4" s="17">
        <v>3.5480662170000001E-4</v>
      </c>
      <c r="F4" s="17">
        <v>3.548664569E-4</v>
      </c>
      <c r="G4" s="17">
        <v>3.5876100069999999</v>
      </c>
      <c r="H4" s="17">
        <v>2.64431824</v>
      </c>
      <c r="I4" s="17">
        <v>2.2549504349999999E-7</v>
      </c>
      <c r="J4" s="17">
        <v>9.4974538399999998E-4</v>
      </c>
      <c r="K4" s="17">
        <v>1.4126474830000001E-5</v>
      </c>
      <c r="L4" s="17">
        <v>1.4590570780000001E-6</v>
      </c>
      <c r="M4" s="17">
        <v>3.4439025529999997E-4</v>
      </c>
      <c r="N4" s="17">
        <v>8.4088827139999998E-6</v>
      </c>
      <c r="O4" s="17">
        <v>3.3211405039999998E-5</v>
      </c>
      <c r="P4" s="17"/>
      <c r="Q4" s="17">
        <v>3.5483395430000001E-4</v>
      </c>
      <c r="R4" s="17">
        <v>4.4600153589999997E-2</v>
      </c>
      <c r="S4" s="17">
        <v>2.660680088E-2</v>
      </c>
      <c r="T4" s="17">
        <v>1.162633885E-4</v>
      </c>
      <c r="U4" s="17">
        <v>8.0586801340000006E-6</v>
      </c>
      <c r="V4" s="17">
        <v>1.4333970120000001E-4</v>
      </c>
      <c r="W4" s="17">
        <v>2.9194052140000003E-4</v>
      </c>
      <c r="X4" s="17">
        <v>9.7075788799999996E-5</v>
      </c>
      <c r="Y4" s="17"/>
      <c r="Z4" s="17">
        <v>0.60627707620000004</v>
      </c>
      <c r="AA4" s="17">
        <v>9.0420390149999995E-3</v>
      </c>
      <c r="AB4" s="17">
        <v>0.37228747849999999</v>
      </c>
    </row>
    <row r="5" spans="1:28" x14ac:dyDescent="0.15">
      <c r="A5" s="11">
        <v>1</v>
      </c>
      <c r="B5" s="11" t="s">
        <v>21</v>
      </c>
      <c r="C5" s="11" t="s">
        <v>18</v>
      </c>
      <c r="D5" s="17">
        <v>1.19694962E-4</v>
      </c>
      <c r="E5" s="17">
        <v>3.8546245169999997E-5</v>
      </c>
      <c r="F5" s="17">
        <v>3.8555461669999999E-5</v>
      </c>
      <c r="G5" s="17">
        <v>3.1766421490000002E-3</v>
      </c>
      <c r="H5" s="17">
        <v>2.3562478379999998E-3</v>
      </c>
      <c r="I5" s="17">
        <v>3.4906357189999998E-8</v>
      </c>
      <c r="J5" s="17">
        <v>2.1595046140000001E-4</v>
      </c>
      <c r="K5" s="17">
        <v>3.2657251829999999E-6</v>
      </c>
      <c r="L5" s="17">
        <v>1.6269513260000001E-6</v>
      </c>
      <c r="M5" s="17">
        <v>3.4406646039999999E-4</v>
      </c>
      <c r="N5" s="17">
        <v>5.313148837E-6</v>
      </c>
      <c r="O5" s="17">
        <v>2.0984622660000001E-5</v>
      </c>
      <c r="P5" s="17"/>
      <c r="Q5" s="17">
        <v>3.8553348389999997E-5</v>
      </c>
      <c r="R5" s="17">
        <v>2.1649199429999998E-2</v>
      </c>
      <c r="S5" s="17">
        <v>1.7170812579999999E-3</v>
      </c>
      <c r="T5" s="17">
        <v>3.1185430149999997E-5</v>
      </c>
      <c r="U5" s="17">
        <v>1.06317507E-5</v>
      </c>
      <c r="V5" s="17">
        <v>5.9611027219999999E-5</v>
      </c>
      <c r="W5" s="17">
        <v>2.9524175229999998E-4</v>
      </c>
      <c r="X5" s="17">
        <v>6.1337409620000001E-5</v>
      </c>
      <c r="Y5" s="17"/>
      <c r="Z5" s="17">
        <v>5.2680402720000003E-4</v>
      </c>
      <c r="AA5" s="17">
        <v>2.9857391480000001E-3</v>
      </c>
      <c r="AB5" s="17">
        <v>1.510461611E-3</v>
      </c>
    </row>
    <row r="6" spans="1:28" x14ac:dyDescent="0.15">
      <c r="A6" s="11">
        <v>1</v>
      </c>
      <c r="B6" s="11" t="s">
        <v>21</v>
      </c>
      <c r="C6" s="11" t="s">
        <v>19</v>
      </c>
      <c r="D6" s="17">
        <v>2.09160935E-2</v>
      </c>
      <c r="E6" s="17">
        <v>3.1524595260000003E-2</v>
      </c>
      <c r="F6" s="17">
        <v>3.153336751E-2</v>
      </c>
      <c r="G6" s="17">
        <v>0.9504778062</v>
      </c>
      <c r="H6" s="17">
        <v>0.79386513479999998</v>
      </c>
      <c r="I6" s="17">
        <v>1.107734922E-5</v>
      </c>
      <c r="J6" s="17">
        <v>0.1166870014</v>
      </c>
      <c r="K6" s="17">
        <v>1.8522418880000001E-3</v>
      </c>
      <c r="L6" s="17">
        <v>4.808353811E-5</v>
      </c>
      <c r="M6" s="17">
        <v>3.4946083330000002E-2</v>
      </c>
      <c r="N6" s="17">
        <v>1.2305148070000001E-3</v>
      </c>
      <c r="O6" s="17">
        <v>4.8589865980000002E-3</v>
      </c>
      <c r="P6" s="17"/>
      <c r="Q6" s="17">
        <v>3.1528022869999998E-2</v>
      </c>
      <c r="R6" s="17">
        <v>23.749045479999999</v>
      </c>
      <c r="S6" s="17">
        <v>0.28450329949999997</v>
      </c>
      <c r="T6" s="17">
        <v>2.639514204E-2</v>
      </c>
      <c r="U6" s="17">
        <v>1.1538535109999999E-3</v>
      </c>
      <c r="V6" s="17">
        <v>2.035702877E-2</v>
      </c>
      <c r="W6" s="17">
        <v>2.981248748E-2</v>
      </c>
      <c r="X6" s="17">
        <v>1.4195069790000001E-2</v>
      </c>
      <c r="Y6" s="17"/>
      <c r="Z6" s="17">
        <v>0.17165215189999999</v>
      </c>
      <c r="AA6" s="17">
        <v>8.9606323200000002</v>
      </c>
      <c r="AB6" s="17">
        <v>4.7821358979999999</v>
      </c>
    </row>
    <row r="7" spans="1:28" x14ac:dyDescent="0.15">
      <c r="A7" s="11">
        <v>1</v>
      </c>
      <c r="B7" s="11" t="s">
        <v>21</v>
      </c>
      <c r="C7" s="11" t="s">
        <v>20</v>
      </c>
      <c r="D7" s="17"/>
      <c r="E7" s="17"/>
      <c r="F7" s="17"/>
      <c r="G7" s="17"/>
      <c r="H7" s="17"/>
      <c r="I7" s="17"/>
      <c r="J7" s="17"/>
      <c r="K7" s="17"/>
      <c r="L7" s="17"/>
      <c r="M7" s="17"/>
      <c r="N7" s="17"/>
      <c r="O7" s="17"/>
      <c r="P7" s="17"/>
      <c r="Q7" s="17"/>
      <c r="R7" s="17"/>
      <c r="S7" s="17"/>
      <c r="T7" s="17"/>
      <c r="U7" s="17"/>
      <c r="V7" s="17"/>
      <c r="W7" s="17"/>
      <c r="X7" s="17"/>
      <c r="Y7" s="17"/>
      <c r="Z7" s="17"/>
      <c r="AA7" s="17"/>
      <c r="AB7" s="17"/>
    </row>
    <row r="8" spans="1:28" x14ac:dyDescent="0.15">
      <c r="A8" s="11">
        <v>1</v>
      </c>
      <c r="B8" s="11" t="s">
        <v>22</v>
      </c>
      <c r="C8" s="11" t="s">
        <v>18</v>
      </c>
      <c r="D8" s="17">
        <v>17.80903743</v>
      </c>
      <c r="E8" s="17">
        <v>18.772112079999999</v>
      </c>
      <c r="F8" s="17">
        <v>18.77406869</v>
      </c>
      <c r="G8" s="17">
        <v>69.64636247</v>
      </c>
      <c r="H8" s="17">
        <v>67.000592510000004</v>
      </c>
      <c r="I8" s="17">
        <v>9.2331378769999993E-3</v>
      </c>
      <c r="J8" s="17">
        <v>46.009351539999997</v>
      </c>
      <c r="K8" s="17">
        <v>5.6585673869999997</v>
      </c>
      <c r="L8" s="17">
        <v>0.41973620779999998</v>
      </c>
      <c r="M8" s="17">
        <v>23.272132150000001</v>
      </c>
      <c r="N8" s="17">
        <v>3.5638962790000002</v>
      </c>
      <c r="O8" s="17">
        <v>9.5526938010000002</v>
      </c>
      <c r="P8" s="17"/>
      <c r="Q8" s="17">
        <v>18.772935289999999</v>
      </c>
      <c r="R8" s="17">
        <v>60.081481400000001</v>
      </c>
      <c r="S8" s="17">
        <v>61.96784289</v>
      </c>
      <c r="T8" s="17">
        <v>23.870449619999999</v>
      </c>
      <c r="U8" s="17">
        <v>3.329280566</v>
      </c>
      <c r="V8" s="17">
        <v>16.604131769999999</v>
      </c>
      <c r="W8" s="17">
        <v>22.05645011</v>
      </c>
      <c r="X8" s="17">
        <v>16.721828370000001</v>
      </c>
      <c r="Y8" s="17"/>
      <c r="Z8" s="17">
        <v>53.25975012</v>
      </c>
      <c r="AA8" s="17">
        <v>49.232048339999999</v>
      </c>
      <c r="AB8" s="17">
        <v>51.864252030000003</v>
      </c>
    </row>
    <row r="9" spans="1:28" x14ac:dyDescent="0.15">
      <c r="A9" s="11">
        <v>1</v>
      </c>
      <c r="B9" s="11" t="s">
        <v>22</v>
      </c>
      <c r="C9" s="11" t="s">
        <v>19</v>
      </c>
      <c r="D9" s="17">
        <v>19.205908869999998</v>
      </c>
      <c r="E9" s="17">
        <v>20.18734516</v>
      </c>
      <c r="F9" s="17">
        <v>20.189340179999999</v>
      </c>
      <c r="G9" s="17">
        <v>71.226064789999995</v>
      </c>
      <c r="H9" s="17">
        <v>68.580613560000003</v>
      </c>
      <c r="I9" s="17">
        <v>1.131627684E-2</v>
      </c>
      <c r="J9" s="17">
        <v>47.580714649999997</v>
      </c>
      <c r="K9" s="17">
        <v>6.452274557</v>
      </c>
      <c r="L9" s="17">
        <v>0.50116318979999996</v>
      </c>
      <c r="M9" s="17">
        <v>24.755884479999999</v>
      </c>
      <c r="N9" s="17">
        <v>4.1297386679999999</v>
      </c>
      <c r="O9" s="17">
        <v>10.64049425</v>
      </c>
      <c r="P9" s="17"/>
      <c r="Q9" s="17">
        <v>20.188184530000001</v>
      </c>
      <c r="R9" s="17">
        <v>61.677072269999996</v>
      </c>
      <c r="S9" s="17">
        <v>63.554699069999998</v>
      </c>
      <c r="T9" s="17">
        <v>25.35935826</v>
      </c>
      <c r="U9" s="17">
        <v>3.8654910280000001</v>
      </c>
      <c r="V9" s="17">
        <v>17.971002519999999</v>
      </c>
      <c r="W9" s="17">
        <v>23.525130489999999</v>
      </c>
      <c r="X9" s="17">
        <v>18.091758110000001</v>
      </c>
      <c r="Y9" s="17"/>
      <c r="Z9" s="17">
        <v>54.836956020000002</v>
      </c>
      <c r="AA9" s="17">
        <v>50.818882039999998</v>
      </c>
      <c r="AB9" s="17">
        <v>53.444303349999998</v>
      </c>
    </row>
    <row r="10" spans="1:28" x14ac:dyDescent="0.15">
      <c r="A10" s="11">
        <v>1</v>
      </c>
      <c r="B10" s="11" t="s">
        <v>22</v>
      </c>
      <c r="C10" s="11" t="s">
        <v>20</v>
      </c>
      <c r="D10" s="17"/>
      <c r="E10" s="17"/>
      <c r="F10" s="17"/>
      <c r="G10" s="17"/>
      <c r="H10" s="17"/>
      <c r="I10" s="17"/>
      <c r="J10" s="17"/>
      <c r="K10" s="17"/>
      <c r="L10" s="17"/>
      <c r="M10" s="17"/>
      <c r="N10" s="17"/>
      <c r="O10" s="17"/>
      <c r="P10" s="17"/>
      <c r="Q10" s="17"/>
      <c r="R10" s="17"/>
      <c r="S10" s="17"/>
      <c r="T10" s="17"/>
      <c r="U10" s="17"/>
      <c r="V10" s="17"/>
      <c r="W10" s="17"/>
      <c r="X10" s="17"/>
      <c r="Y10" s="17"/>
      <c r="Z10" s="17"/>
      <c r="AA10" s="17"/>
      <c r="AB10" s="17"/>
    </row>
    <row r="11" spans="1:28" x14ac:dyDescent="0.15">
      <c r="A11" s="11">
        <v>1</v>
      </c>
      <c r="B11" s="11" t="s">
        <v>23</v>
      </c>
      <c r="C11" s="11" t="s">
        <v>18</v>
      </c>
      <c r="D11" s="17">
        <v>4.0633177010000003E-5</v>
      </c>
      <c r="E11" s="17">
        <v>2.3883315510000001E-5</v>
      </c>
      <c r="F11" s="17">
        <v>2.3889589860000001E-5</v>
      </c>
      <c r="G11" s="17">
        <v>2.9635636180000001E-4</v>
      </c>
      <c r="H11" s="17">
        <v>2.335378373E-4</v>
      </c>
      <c r="I11" s="17">
        <v>2.5739539440000001E-9</v>
      </c>
      <c r="J11" s="17">
        <v>7.7446217850000006E-5</v>
      </c>
      <c r="K11" s="17">
        <v>1.4792935409999999E-6</v>
      </c>
      <c r="L11" s="17">
        <v>4.9232047229999997E-8</v>
      </c>
      <c r="M11" s="17">
        <v>1.3122500789999999E-4</v>
      </c>
      <c r="N11" s="17">
        <v>2.1454195829999998E-6</v>
      </c>
      <c r="O11" s="17">
        <v>8.4734770280000004E-6</v>
      </c>
      <c r="P11" s="17"/>
      <c r="Q11" s="17">
        <v>2.3886797709999999E-5</v>
      </c>
      <c r="R11" s="17">
        <v>3.0673342769999999E-3</v>
      </c>
      <c r="S11" s="17">
        <v>3.0747679520000003E-4</v>
      </c>
      <c r="T11" s="17">
        <v>3.3263162019999999E-5</v>
      </c>
      <c r="U11" s="17">
        <v>3.8055975199999999E-6</v>
      </c>
      <c r="V11" s="17">
        <v>1.053067901E-4</v>
      </c>
      <c r="W11" s="17">
        <v>1.12560805E-4</v>
      </c>
      <c r="X11" s="17">
        <v>2.476774825E-5</v>
      </c>
      <c r="Y11" s="17"/>
      <c r="Z11" s="17">
        <v>6.9927318560000003E-5</v>
      </c>
      <c r="AA11" s="17">
        <v>4.5985664899999998E-4</v>
      </c>
      <c r="AB11" s="17">
        <v>2.2590115130000001E-4</v>
      </c>
    </row>
    <row r="12" spans="1:28" x14ac:dyDescent="0.15">
      <c r="A12" s="11">
        <v>1</v>
      </c>
      <c r="B12" s="11" t="s">
        <v>23</v>
      </c>
      <c r="C12" s="11" t="s">
        <v>19</v>
      </c>
      <c r="D12" s="17">
        <v>1.0362951239999999E-3</v>
      </c>
      <c r="E12" s="17">
        <v>2.0020276200000001E-3</v>
      </c>
      <c r="F12" s="17">
        <v>2.002584311E-3</v>
      </c>
      <c r="G12" s="17">
        <v>9.8162895809999998E-2</v>
      </c>
      <c r="H12" s="17">
        <v>8.4284708309999998E-2</v>
      </c>
      <c r="I12" s="17">
        <v>1.082470191E-6</v>
      </c>
      <c r="J12" s="17">
        <v>6.7421978100000004E-3</v>
      </c>
      <c r="K12" s="17">
        <v>1.214123966E-4</v>
      </c>
      <c r="L12" s="17">
        <v>3.5768318169999999E-6</v>
      </c>
      <c r="M12" s="17">
        <v>2.1013171499999999E-3</v>
      </c>
      <c r="N12" s="17">
        <v>6.8494081109999995E-5</v>
      </c>
      <c r="O12" s="17">
        <v>2.7051887159999999E-4</v>
      </c>
      <c r="P12" s="17"/>
      <c r="Q12" s="17">
        <v>2.0022354360000002E-3</v>
      </c>
      <c r="R12" s="17">
        <v>8.9256150069999993</v>
      </c>
      <c r="S12" s="17">
        <v>2.53702596E-2</v>
      </c>
      <c r="T12" s="17">
        <v>7.2874810959999996E-4</v>
      </c>
      <c r="U12" s="17">
        <v>3.772234036E-5</v>
      </c>
      <c r="V12" s="17">
        <v>9.9141480840000008E-4</v>
      </c>
      <c r="W12" s="17">
        <v>1.796454836E-3</v>
      </c>
      <c r="X12" s="17">
        <v>7.9069653979999997E-4</v>
      </c>
      <c r="Y12" s="17"/>
      <c r="Z12" s="17">
        <v>1.6465014279999999E-2</v>
      </c>
      <c r="AA12" s="17">
        <v>1.760953942</v>
      </c>
      <c r="AB12" s="17">
        <v>0.7568032911</v>
      </c>
    </row>
    <row r="13" spans="1:28" x14ac:dyDescent="0.15">
      <c r="A13" s="11">
        <v>1</v>
      </c>
      <c r="B13" s="11" t="s">
        <v>23</v>
      </c>
      <c r="C13" s="11" t="s">
        <v>20</v>
      </c>
      <c r="D13" s="17">
        <v>4.3241216689999997E-5</v>
      </c>
      <c r="E13" s="17">
        <v>3.3480431639999999E-5</v>
      </c>
      <c r="F13" s="17">
        <v>3.3490301060000002E-5</v>
      </c>
      <c r="G13" s="17">
        <v>3.1096807350000002E-3</v>
      </c>
      <c r="H13" s="17">
        <v>2.2984957599999998E-3</v>
      </c>
      <c r="I13" s="17">
        <v>3.6471229219999999E-8</v>
      </c>
      <c r="J13" s="17">
        <v>1.8628809699999999E-4</v>
      </c>
      <c r="K13" s="17">
        <v>2.2117285839999999E-6</v>
      </c>
      <c r="L13" s="17">
        <v>4.1051674249999999E-7</v>
      </c>
      <c r="M13" s="17">
        <v>9.5998983480000006E-5</v>
      </c>
      <c r="N13" s="17">
        <v>1.1525281879999999E-6</v>
      </c>
      <c r="O13" s="17">
        <v>4.5519873410000003E-6</v>
      </c>
      <c r="P13" s="17"/>
      <c r="Q13" s="17">
        <v>3.3484541340000001E-5</v>
      </c>
      <c r="R13" s="17">
        <v>1.069131454E-2</v>
      </c>
      <c r="S13" s="17">
        <v>1.4294536900000001E-3</v>
      </c>
      <c r="T13" s="17">
        <v>1.8104762850000001E-5</v>
      </c>
      <c r="U13" s="17">
        <v>1.5048454190000001E-6</v>
      </c>
      <c r="V13" s="17">
        <v>2.9515666890000001E-5</v>
      </c>
      <c r="W13" s="17">
        <v>8.187179349E-5</v>
      </c>
      <c r="X13" s="17">
        <v>1.3305343839999999E-5</v>
      </c>
      <c r="Y13" s="17"/>
      <c r="Z13" s="17">
        <v>4.8414503950000001E-4</v>
      </c>
      <c r="AA13" s="17">
        <v>1.538020813E-3</v>
      </c>
      <c r="AB13" s="17">
        <v>9.0571069329999998E-4</v>
      </c>
    </row>
    <row r="14" spans="1:28" x14ac:dyDescent="0.15">
      <c r="A14" s="11">
        <v>1</v>
      </c>
      <c r="B14" s="11" t="s">
        <v>24</v>
      </c>
      <c r="C14" s="11" t="s">
        <v>18</v>
      </c>
      <c r="D14" s="17">
        <v>8.8578377099999997E-4</v>
      </c>
      <c r="E14" s="17">
        <v>9.2750734599999997E-4</v>
      </c>
      <c r="F14" s="17">
        <v>9.2781035779999996E-4</v>
      </c>
      <c r="G14" s="17">
        <v>0.62000867289999995</v>
      </c>
      <c r="H14" s="17">
        <v>0.53684417669999995</v>
      </c>
      <c r="I14" s="17">
        <v>1.156399172E-4</v>
      </c>
      <c r="J14" s="17">
        <v>2.9752757460000001E-2</v>
      </c>
      <c r="K14" s="17">
        <v>1.5359626390000001E-4</v>
      </c>
      <c r="L14" s="17">
        <v>5.2484737150000003E-6</v>
      </c>
      <c r="M14" s="17">
        <v>2.019960182E-3</v>
      </c>
      <c r="N14" s="17">
        <v>3.4169936410000002E-6</v>
      </c>
      <c r="O14" s="17">
        <v>1.349564025E-5</v>
      </c>
      <c r="P14" s="17"/>
      <c r="Q14" s="17">
        <v>9.2762119899999996E-4</v>
      </c>
      <c r="R14" s="17">
        <v>0.43542183690000003</v>
      </c>
      <c r="S14" s="17">
        <v>0.19932902020000001</v>
      </c>
      <c r="T14" s="17">
        <v>4.3123894189999999E-5</v>
      </c>
      <c r="U14" s="17">
        <v>1.8550467220000001E-5</v>
      </c>
      <c r="V14" s="17">
        <v>4.3574708850000003E-4</v>
      </c>
      <c r="W14" s="17">
        <v>1.7167781169999999E-3</v>
      </c>
      <c r="X14" s="17">
        <v>3.9447375990000002E-5</v>
      </c>
      <c r="Y14" s="17"/>
      <c r="Z14" s="17">
        <v>0.1020079309</v>
      </c>
      <c r="AA14" s="17">
        <v>8.1037737289999995E-2</v>
      </c>
      <c r="AB14" s="17">
        <v>9.3625927819999996E-2</v>
      </c>
    </row>
    <row r="15" spans="1:28" x14ac:dyDescent="0.15">
      <c r="A15" s="11">
        <v>1</v>
      </c>
      <c r="B15" s="11" t="s">
        <v>24</v>
      </c>
      <c r="C15" s="11" t="s">
        <v>19</v>
      </c>
      <c r="D15" s="17">
        <v>3.4108821210000001E-2</v>
      </c>
      <c r="E15" s="17">
        <v>2.1935272790000002E-2</v>
      </c>
      <c r="F15" s="17">
        <v>2.1942243859999998E-2</v>
      </c>
      <c r="G15" s="17">
        <v>1.5582279969999999</v>
      </c>
      <c r="H15" s="17">
        <v>1.2549213930000001</v>
      </c>
      <c r="I15" s="17">
        <v>1.10097676E-4</v>
      </c>
      <c r="J15" s="17">
        <v>0.1062324322</v>
      </c>
      <c r="K15" s="17">
        <v>1.316128865E-2</v>
      </c>
      <c r="L15" s="17">
        <v>9.2389315560000005E-5</v>
      </c>
      <c r="M15" s="17">
        <v>2.809322031E-2</v>
      </c>
      <c r="N15" s="17">
        <v>4.1692747160000002E-2</v>
      </c>
      <c r="O15" s="17">
        <v>0.16351534879999999</v>
      </c>
      <c r="P15" s="17"/>
      <c r="Q15" s="17">
        <v>2.1937654779999999E-2</v>
      </c>
      <c r="R15" s="17">
        <v>3.8067914300000001</v>
      </c>
      <c r="S15" s="17">
        <v>1.31156235</v>
      </c>
      <c r="T15" s="17">
        <v>0.1158277058</v>
      </c>
      <c r="U15" s="17">
        <v>2.4501385380000002E-3</v>
      </c>
      <c r="V15" s="17">
        <v>1.887724512E-2</v>
      </c>
      <c r="W15" s="17">
        <v>2.317660178E-2</v>
      </c>
      <c r="X15" s="17">
        <v>0.46955486419999998</v>
      </c>
      <c r="Y15" s="17"/>
      <c r="Z15" s="17">
        <v>0.28608751380000003</v>
      </c>
      <c r="AA15" s="17">
        <v>0.81763608239999996</v>
      </c>
      <c r="AB15" s="17">
        <v>0.50262581309999999</v>
      </c>
    </row>
    <row r="16" spans="1:28" x14ac:dyDescent="0.15">
      <c r="A16" s="11">
        <v>1</v>
      </c>
      <c r="B16" s="11" t="s">
        <v>24</v>
      </c>
      <c r="C16" s="11" t="s">
        <v>20</v>
      </c>
      <c r="D16" s="17">
        <v>4.1051422859999999E-4</v>
      </c>
      <c r="E16" s="17">
        <v>1.147966709E-3</v>
      </c>
      <c r="F16" s="17">
        <v>1.1481504259999999E-3</v>
      </c>
      <c r="G16" s="17">
        <v>9.0751979129999993E-2</v>
      </c>
      <c r="H16" s="17">
        <v>6.8316037070000002E-2</v>
      </c>
      <c r="I16" s="17">
        <v>4.100361719E-7</v>
      </c>
      <c r="J16" s="17">
        <v>1.1997911920000001E-3</v>
      </c>
      <c r="K16" s="17">
        <v>2.3051401350000001E-5</v>
      </c>
      <c r="L16" s="17">
        <v>1.5290583259999999E-6</v>
      </c>
      <c r="M16" s="17">
        <v>7.7094039239999999E-4</v>
      </c>
      <c r="N16" s="17">
        <v>1.5408450900000001E-5</v>
      </c>
      <c r="O16" s="17">
        <v>6.0856562390000002E-5</v>
      </c>
      <c r="P16" s="17"/>
      <c r="Q16" s="17">
        <v>1.148038402E-3</v>
      </c>
      <c r="R16" s="17">
        <v>1.8641572829999999</v>
      </c>
      <c r="S16" s="17">
        <v>0.55641774160000002</v>
      </c>
      <c r="T16" s="17">
        <v>4.0552316600000001E-4</v>
      </c>
      <c r="U16" s="17">
        <v>1.891666801E-5</v>
      </c>
      <c r="V16" s="17">
        <v>2.8621607959999998E-4</v>
      </c>
      <c r="W16" s="17">
        <v>6.4408204910000003E-4</v>
      </c>
      <c r="X16" s="17">
        <v>1.7788108369999999E-4</v>
      </c>
      <c r="Y16" s="17"/>
      <c r="Z16" s="17">
        <v>1.370518443E-2</v>
      </c>
      <c r="AA16" s="17">
        <v>0.3258867506</v>
      </c>
      <c r="AB16" s="17">
        <v>0.13992739570000001</v>
      </c>
    </row>
    <row r="17" spans="1:28" x14ac:dyDescent="0.15">
      <c r="A17" s="11">
        <v>1</v>
      </c>
      <c r="B17" s="11" t="s">
        <v>25</v>
      </c>
      <c r="C17" s="11" t="s">
        <v>18</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row>
    <row r="18" spans="1:28" x14ac:dyDescent="0.15">
      <c r="A18" s="11">
        <v>1</v>
      </c>
      <c r="B18" s="11" t="s">
        <v>25</v>
      </c>
      <c r="C18" s="11" t="s">
        <v>19</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row>
    <row r="19" spans="1:28" x14ac:dyDescent="0.15">
      <c r="A19" s="11">
        <v>1</v>
      </c>
      <c r="B19" s="11" t="s">
        <v>25</v>
      </c>
      <c r="C19" s="11" t="s">
        <v>20</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row>
    <row r="20" spans="1:28" x14ac:dyDescent="0.15">
      <c r="A20" s="11">
        <v>1</v>
      </c>
      <c r="B20" s="11" t="s">
        <v>26</v>
      </c>
      <c r="C20" s="11" t="s">
        <v>18</v>
      </c>
      <c r="D20" s="17">
        <v>4.1192077840000001E-2</v>
      </c>
      <c r="E20" s="17">
        <v>8.7199829859999998E-3</v>
      </c>
      <c r="F20" s="17">
        <v>8.7226696820000005E-3</v>
      </c>
      <c r="G20" s="17">
        <v>2.0133831899999999</v>
      </c>
      <c r="H20" s="17">
        <v>1.530392902</v>
      </c>
      <c r="I20" s="17">
        <v>1.2670186680000001E-6</v>
      </c>
      <c r="J20" s="17">
        <v>0.15322967179999999</v>
      </c>
      <c r="K20" s="17">
        <v>1.009874067E-3</v>
      </c>
      <c r="L20" s="17">
        <v>3.8297409199999998E-5</v>
      </c>
      <c r="M20" s="17">
        <v>8.0653409270000004E-2</v>
      </c>
      <c r="N20" s="17">
        <v>3.2650640639999998E-4</v>
      </c>
      <c r="O20" s="17">
        <v>1.289487707E-3</v>
      </c>
      <c r="P20" s="17"/>
      <c r="Q20" s="17">
        <v>8.7219449930000005E-3</v>
      </c>
      <c r="R20" s="17">
        <v>2.1378263510000002</v>
      </c>
      <c r="S20" s="17">
        <v>2.2817415429999999</v>
      </c>
      <c r="T20" s="17">
        <v>4.2875288419999998E-3</v>
      </c>
      <c r="U20" s="17">
        <v>2.920870742E-3</v>
      </c>
      <c r="V20" s="17">
        <v>1.746383256E-2</v>
      </c>
      <c r="W20" s="17">
        <v>6.9381049949999996E-2</v>
      </c>
      <c r="X20" s="17">
        <v>3.7686039670000002E-3</v>
      </c>
      <c r="Y20" s="17"/>
      <c r="Z20" s="17">
        <v>0.346045887</v>
      </c>
      <c r="AA20" s="17">
        <v>0.61987592660000002</v>
      </c>
      <c r="AB20" s="17">
        <v>0.45661596900000001</v>
      </c>
    </row>
    <row r="21" spans="1:28" x14ac:dyDescent="0.15">
      <c r="A21" s="11">
        <v>1</v>
      </c>
      <c r="B21" s="11" t="s">
        <v>26</v>
      </c>
      <c r="C21" s="11" t="s">
        <v>19</v>
      </c>
      <c r="D21" s="17">
        <v>28.87374857</v>
      </c>
      <c r="E21" s="17">
        <v>18.252316220000001</v>
      </c>
      <c r="F21" s="17">
        <v>18.255132870000001</v>
      </c>
      <c r="G21" s="17">
        <v>61.054344280000002</v>
      </c>
      <c r="H21" s="17">
        <v>58.450447359999998</v>
      </c>
      <c r="I21" s="17">
        <v>8.9255572790000008E-3</v>
      </c>
      <c r="J21" s="17">
        <v>39.662337190000002</v>
      </c>
      <c r="K21" s="17">
        <v>4.8987719060000003</v>
      </c>
      <c r="L21" s="17">
        <v>0.1913982964</v>
      </c>
      <c r="M21" s="17">
        <v>33.381400530000001</v>
      </c>
      <c r="N21" s="17">
        <v>1.8090654660000001</v>
      </c>
      <c r="O21" s="17">
        <v>5.6412713879999998</v>
      </c>
      <c r="P21" s="17"/>
      <c r="Q21" s="17">
        <v>18.253908559999999</v>
      </c>
      <c r="R21" s="17">
        <v>64.583087329999998</v>
      </c>
      <c r="S21" s="17">
        <v>62.308311230000001</v>
      </c>
      <c r="T21" s="17">
        <v>13.36430221</v>
      </c>
      <c r="U21" s="17">
        <v>8.4374545580000007</v>
      </c>
      <c r="V21" s="17">
        <v>22.095469430000001</v>
      </c>
      <c r="W21" s="17">
        <v>32.055592310000002</v>
      </c>
      <c r="X21" s="17">
        <v>11.300814320000001</v>
      </c>
      <c r="Y21" s="17"/>
      <c r="Z21" s="17">
        <v>45.103807000000003</v>
      </c>
      <c r="AA21" s="17">
        <v>51.684648119999999</v>
      </c>
      <c r="AB21" s="17">
        <v>48.350916009999999</v>
      </c>
    </row>
    <row r="22" spans="1:28" x14ac:dyDescent="0.15">
      <c r="A22" s="11">
        <v>1</v>
      </c>
      <c r="B22" s="11" t="s">
        <v>26</v>
      </c>
      <c r="C22" s="11" t="s">
        <v>20</v>
      </c>
      <c r="D22" s="17">
        <v>0.20728041450000001</v>
      </c>
      <c r="E22" s="17">
        <v>0.30754753550000002</v>
      </c>
      <c r="F22" s="17">
        <v>0.3076149769</v>
      </c>
      <c r="G22" s="17">
        <v>6.7841303100000001</v>
      </c>
      <c r="H22" s="17">
        <v>5.4859474710000002</v>
      </c>
      <c r="I22" s="17">
        <v>9.3360917410000005E-5</v>
      </c>
      <c r="J22" s="17">
        <v>2.1524676540000001</v>
      </c>
      <c r="K22" s="17">
        <v>3.6752340949999997E-2</v>
      </c>
      <c r="L22" s="17">
        <v>8.3136328439999997E-4</v>
      </c>
      <c r="M22" s="17">
        <v>0.23505030299999999</v>
      </c>
      <c r="N22" s="17">
        <v>2.5401302269999999E-2</v>
      </c>
      <c r="O22" s="17">
        <v>9.9894365200000002E-2</v>
      </c>
      <c r="P22" s="17"/>
      <c r="Q22" s="17">
        <v>0.30757452709999999</v>
      </c>
      <c r="R22" s="17">
        <v>12.413996689999999</v>
      </c>
      <c r="S22" s="17">
        <v>4.2869948219999996</v>
      </c>
      <c r="T22" s="17">
        <v>1.9630878359999999</v>
      </c>
      <c r="U22" s="17">
        <v>1.4586584620000001E-2</v>
      </c>
      <c r="V22" s="17">
        <v>0.12392508169999999</v>
      </c>
      <c r="W22" s="17">
        <v>0.19926616</v>
      </c>
      <c r="X22" s="17">
        <v>0.28881885419999997</v>
      </c>
      <c r="Y22" s="17"/>
      <c r="Z22" s="17">
        <v>1.6366083309999999</v>
      </c>
      <c r="AA22" s="17">
        <v>3.648472435</v>
      </c>
      <c r="AB22" s="17">
        <v>2.498023066</v>
      </c>
    </row>
    <row r="23" spans="1:28" x14ac:dyDescent="0.15">
      <c r="A23" s="11">
        <v>1</v>
      </c>
      <c r="B23" s="11" t="s">
        <v>27</v>
      </c>
      <c r="C23" s="11" t="s">
        <v>19</v>
      </c>
      <c r="D23" s="17">
        <v>9.3926736910000005E-4</v>
      </c>
      <c r="E23" s="17">
        <v>2.0099998139999999E-3</v>
      </c>
      <c r="F23" s="17">
        <v>2.0105199870000001E-3</v>
      </c>
      <c r="G23" s="17">
        <v>6.1678740709999999E-2</v>
      </c>
      <c r="H23" s="17">
        <v>5.0543946979999997E-2</v>
      </c>
      <c r="I23" s="17">
        <v>2.770249004E-7</v>
      </c>
      <c r="J23" s="17">
        <v>7.8368703689999999E-3</v>
      </c>
      <c r="K23" s="17">
        <v>1.154328647E-4</v>
      </c>
      <c r="L23" s="17">
        <v>3.407931015E-6</v>
      </c>
      <c r="M23" s="17">
        <v>1.903421315E-3</v>
      </c>
      <c r="N23" s="17">
        <v>1.011266369E-4</v>
      </c>
      <c r="O23" s="17">
        <v>3.9939965160000002E-4</v>
      </c>
      <c r="P23" s="17"/>
      <c r="Q23" s="17">
        <v>2.0101926170000002E-3</v>
      </c>
      <c r="R23" s="17">
        <v>2.485385988</v>
      </c>
      <c r="S23" s="17">
        <v>2.077102497E-2</v>
      </c>
      <c r="T23" s="17">
        <v>3.9424796180000002E-4</v>
      </c>
      <c r="U23" s="17">
        <v>2.8569295689999999E-5</v>
      </c>
      <c r="V23" s="17">
        <v>8.7249666519999996E-4</v>
      </c>
      <c r="W23" s="17">
        <v>1.6330057640000001E-3</v>
      </c>
      <c r="X23" s="17">
        <v>1.167384056E-3</v>
      </c>
      <c r="Y23" s="17"/>
      <c r="Z23" s="17">
        <v>1.065292614E-2</v>
      </c>
      <c r="AA23" s="17">
        <v>0.35566299750000002</v>
      </c>
      <c r="AB23" s="17">
        <v>0.1503057008</v>
      </c>
    </row>
    <row r="24" spans="1:28" x14ac:dyDescent="0.15">
      <c r="A24" s="11">
        <v>1</v>
      </c>
      <c r="B24" s="11" t="s">
        <v>27</v>
      </c>
      <c r="C24" s="11" t="s">
        <v>20</v>
      </c>
      <c r="D24" s="17">
        <v>6.3855809910000005E-5</v>
      </c>
      <c r="E24" s="17">
        <v>6.9766391899999996E-5</v>
      </c>
      <c r="F24" s="17">
        <v>6.9790175220000003E-5</v>
      </c>
      <c r="G24" s="17">
        <v>1.830732118E-4</v>
      </c>
      <c r="H24" s="17">
        <v>1.520158167E-4</v>
      </c>
      <c r="I24" s="17">
        <v>8.1610011270000005E-9</v>
      </c>
      <c r="J24" s="17">
        <v>2.4159542870000001E-5</v>
      </c>
      <c r="K24" s="17">
        <v>1.121425135E-6</v>
      </c>
      <c r="L24" s="17">
        <v>2.1800772800000001E-8</v>
      </c>
      <c r="M24" s="17">
        <v>3.6095754459999999E-4</v>
      </c>
      <c r="N24" s="17">
        <v>4.194901312E-7</v>
      </c>
      <c r="O24" s="17">
        <v>1.6568046019999999E-6</v>
      </c>
      <c r="P24" s="17"/>
      <c r="Q24" s="17">
        <v>6.9775925790000002E-5</v>
      </c>
      <c r="R24" s="17">
        <v>7.4873764969999998E-3</v>
      </c>
      <c r="S24" s="17">
        <v>1.1979615580000001E-4</v>
      </c>
      <c r="T24" s="17">
        <v>5.3389220729999997E-6</v>
      </c>
      <c r="U24" s="17">
        <v>3.3376854199999999E-6</v>
      </c>
      <c r="V24" s="17">
        <v>5.1852543100000001E-5</v>
      </c>
      <c r="W24" s="17">
        <v>3.081065545E-4</v>
      </c>
      <c r="X24" s="17">
        <v>4.8427994910000004E-6</v>
      </c>
      <c r="Y24" s="17"/>
      <c r="Z24" s="17">
        <v>7.7237803549999996E-5</v>
      </c>
      <c r="AA24" s="17">
        <v>1.006649398E-3</v>
      </c>
      <c r="AB24" s="17">
        <v>4.4901437510000002E-4</v>
      </c>
    </row>
    <row r="25" spans="1:28" x14ac:dyDescent="0.15">
      <c r="A25" s="11">
        <v>1</v>
      </c>
      <c r="B25" s="11" t="s">
        <v>28</v>
      </c>
      <c r="C25" s="11" t="s">
        <v>18</v>
      </c>
      <c r="D25" s="17">
        <v>3.9997669219999997E-2</v>
      </c>
      <c r="E25" s="17">
        <v>4.7113922170000003E-2</v>
      </c>
      <c r="F25" s="17">
        <v>4.7125806210000003E-2</v>
      </c>
      <c r="G25" s="17">
        <v>1.83295078</v>
      </c>
      <c r="H25" s="17">
        <v>1.522664053</v>
      </c>
      <c r="I25" s="17">
        <v>7.9784780070000003E-6</v>
      </c>
      <c r="J25" s="17">
        <v>0.31206256789999998</v>
      </c>
      <c r="K25" s="17">
        <v>3.9636056389999999E-3</v>
      </c>
      <c r="L25" s="17">
        <v>1.9810121440000001E-4</v>
      </c>
      <c r="M25" s="17">
        <v>5.4241011499999998E-2</v>
      </c>
      <c r="N25" s="17">
        <v>2.1983179480000001E-3</v>
      </c>
      <c r="O25" s="17">
        <v>8.6791669349999996E-3</v>
      </c>
      <c r="P25" s="17"/>
      <c r="Q25" s="17">
        <v>4.71187354E-2</v>
      </c>
      <c r="R25" s="17">
        <v>17.676372950000001</v>
      </c>
      <c r="S25" s="17">
        <v>0.59751579860000004</v>
      </c>
      <c r="T25" s="17">
        <v>5.8333082309999999E-2</v>
      </c>
      <c r="U25" s="17">
        <v>1.9938578320000001E-3</v>
      </c>
      <c r="V25" s="17">
        <v>3.3264891970000002E-2</v>
      </c>
      <c r="W25" s="17">
        <v>4.6010493550000003E-2</v>
      </c>
      <c r="X25" s="17">
        <v>2.534466434E-2</v>
      </c>
      <c r="Y25" s="17"/>
      <c r="Z25" s="17">
        <v>0.34527643320000001</v>
      </c>
      <c r="AA25" s="17">
        <v>5.3131341369999996</v>
      </c>
      <c r="AB25" s="17">
        <v>2.6819749819999998</v>
      </c>
    </row>
    <row r="26" spans="1:28" x14ac:dyDescent="0.15">
      <c r="A26" s="11">
        <v>1</v>
      </c>
      <c r="B26" s="11" t="s">
        <v>28</v>
      </c>
      <c r="C26" s="11" t="s">
        <v>19</v>
      </c>
      <c r="D26" s="17">
        <v>4.399899728E-2</v>
      </c>
      <c r="E26" s="17">
        <v>5.105063478E-2</v>
      </c>
      <c r="F26" s="17">
        <v>5.1063461130000001E-2</v>
      </c>
      <c r="G26" s="17">
        <v>1.8140294290000001</v>
      </c>
      <c r="H26" s="17">
        <v>1.5078406499999999</v>
      </c>
      <c r="I26" s="17">
        <v>8.0769404930000008E-6</v>
      </c>
      <c r="J26" s="17">
        <v>0.27755820079999999</v>
      </c>
      <c r="K26" s="17">
        <v>3.4575579059999998E-3</v>
      </c>
      <c r="L26" s="17">
        <v>1.969103895E-4</v>
      </c>
      <c r="M26" s="17">
        <v>6.338157354E-2</v>
      </c>
      <c r="N26" s="17">
        <v>1.881092325E-3</v>
      </c>
      <c r="O26" s="17">
        <v>7.4271299450000003E-3</v>
      </c>
      <c r="P26" s="17"/>
      <c r="Q26" s="17">
        <v>5.1055707229999997E-2</v>
      </c>
      <c r="R26" s="17">
        <v>17.7413746</v>
      </c>
      <c r="S26" s="17">
        <v>0.60838803730000002</v>
      </c>
      <c r="T26" s="17">
        <v>4.4052695000000003E-2</v>
      </c>
      <c r="U26" s="17">
        <v>1.904165147E-3</v>
      </c>
      <c r="V26" s="17">
        <v>3.2299631379999999E-2</v>
      </c>
      <c r="W26" s="17">
        <v>5.4128869759999997E-2</v>
      </c>
      <c r="X26" s="17">
        <v>2.1691500200000002E-2</v>
      </c>
      <c r="Y26" s="17"/>
      <c r="Z26" s="17">
        <v>0.34066058170000002</v>
      </c>
      <c r="AA26" s="17">
        <v>5.3472401769999998</v>
      </c>
      <c r="AB26" s="17">
        <v>2.6983494019999998</v>
      </c>
    </row>
    <row r="27" spans="1:28" x14ac:dyDescent="0.15">
      <c r="A27" s="11">
        <v>1</v>
      </c>
      <c r="B27" s="11" t="s">
        <v>28</v>
      </c>
      <c r="C27" s="11" t="s">
        <v>20</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row>
    <row r="28" spans="1:28" x14ac:dyDescent="0.15">
      <c r="A28" s="11">
        <v>1</v>
      </c>
      <c r="B28" s="11" t="s">
        <v>29</v>
      </c>
      <c r="C28" s="11" t="s">
        <v>18</v>
      </c>
      <c r="D28" s="17">
        <v>9.903245263E-3</v>
      </c>
      <c r="E28" s="17">
        <v>1.0432072380000001E-2</v>
      </c>
      <c r="F28" s="17">
        <v>1.0434955080000001E-2</v>
      </c>
      <c r="G28" s="17">
        <v>0.52337599420000003</v>
      </c>
      <c r="H28" s="17">
        <v>0.4302512403</v>
      </c>
      <c r="I28" s="17">
        <v>1.9500288590000001E-6</v>
      </c>
      <c r="J28" s="17">
        <v>6.567202842E-2</v>
      </c>
      <c r="K28" s="17">
        <v>8.4978546719999997E-4</v>
      </c>
      <c r="L28" s="17">
        <v>8.8736987940000003E-5</v>
      </c>
      <c r="M28" s="17">
        <v>1.408131562E-2</v>
      </c>
      <c r="N28" s="17">
        <v>6.3077244000000001E-4</v>
      </c>
      <c r="O28" s="17">
        <v>2.491011752E-3</v>
      </c>
      <c r="P28" s="17"/>
      <c r="Q28" s="17">
        <v>1.043321478E-2</v>
      </c>
      <c r="R28" s="17">
        <v>9.1683139380000007</v>
      </c>
      <c r="S28" s="17">
        <v>0.1453715649</v>
      </c>
      <c r="T28" s="17">
        <v>6.1402358640000002E-2</v>
      </c>
      <c r="U28" s="17">
        <v>4.36642095E-4</v>
      </c>
      <c r="V28" s="17">
        <v>6.7811748580000001E-3</v>
      </c>
      <c r="W28" s="17">
        <v>1.195883392E-2</v>
      </c>
      <c r="X28" s="17">
        <v>7.2791611989999998E-3</v>
      </c>
      <c r="Y28" s="17"/>
      <c r="Z28" s="17">
        <v>9.0808329760000001E-2</v>
      </c>
      <c r="AA28" s="17">
        <v>1.852440007</v>
      </c>
      <c r="AB28" s="17">
        <v>0.83884826209999996</v>
      </c>
    </row>
    <row r="29" spans="1:28" x14ac:dyDescent="0.15">
      <c r="A29" s="11">
        <v>1</v>
      </c>
      <c r="B29" s="11" t="s">
        <v>29</v>
      </c>
      <c r="C29" s="11" t="s">
        <v>19</v>
      </c>
      <c r="D29" s="17">
        <v>3.2234967699999999E-2</v>
      </c>
      <c r="E29" s="17">
        <v>3.6702564370000003E-2</v>
      </c>
      <c r="F29" s="17">
        <v>3.6712514760000002E-2</v>
      </c>
      <c r="G29" s="17">
        <v>1.366886563</v>
      </c>
      <c r="H29" s="17">
        <v>1.1299564769999999</v>
      </c>
      <c r="I29" s="17">
        <v>5.9984539230000001E-6</v>
      </c>
      <c r="J29" s="17">
        <v>0.2124885322</v>
      </c>
      <c r="K29" s="17">
        <v>2.8609766549999999E-3</v>
      </c>
      <c r="L29" s="17">
        <v>2.4235908790000001E-4</v>
      </c>
      <c r="M29" s="17">
        <v>4.7740713800000001E-2</v>
      </c>
      <c r="N29" s="17">
        <v>2.065865221E-3</v>
      </c>
      <c r="O29" s="17">
        <v>8.1564143439999993E-3</v>
      </c>
      <c r="P29" s="17"/>
      <c r="Q29" s="17">
        <v>3.6706528010000003E-2</v>
      </c>
      <c r="R29" s="17">
        <v>15.43024247</v>
      </c>
      <c r="S29" s="17">
        <v>0.46260906709999999</v>
      </c>
      <c r="T29" s="17">
        <v>0.16882171979999999</v>
      </c>
      <c r="U29" s="17">
        <v>1.5667168230000001E-3</v>
      </c>
      <c r="V29" s="17">
        <v>2.4234540700000001E-2</v>
      </c>
      <c r="W29" s="17">
        <v>4.0693333310000003E-2</v>
      </c>
      <c r="X29" s="17">
        <v>2.3819511889999999E-2</v>
      </c>
      <c r="Y29" s="17"/>
      <c r="Z29" s="17">
        <v>0.25207665540000002</v>
      </c>
      <c r="AA29" s="17">
        <v>4.2157015749999998</v>
      </c>
      <c r="AB29" s="17">
        <v>2.05941011</v>
      </c>
    </row>
    <row r="30" spans="1:28" x14ac:dyDescent="0.15">
      <c r="A30" s="11">
        <v>1</v>
      </c>
      <c r="B30" s="11" t="s">
        <v>29</v>
      </c>
      <c r="C30" s="11" t="s">
        <v>20</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sheetData>
  <conditionalFormatting sqref="Z2:AB30 D2:X30">
    <cfRule type="colorScale" priority="12">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EF95-5692-3941-B08A-AC3AF7A398C8}">
  <sheetPr>
    <tabColor theme="4" tint="-0.249977111117893"/>
  </sheetPr>
  <dimension ref="A1:Z39"/>
  <sheetViews>
    <sheetView workbookViewId="0">
      <pane xSplit="3" ySplit="1" topLeftCell="D2" activePane="bottomRight" state="frozen"/>
      <selection pane="topRight" activeCell="D1" sqref="D1"/>
      <selection pane="bottomLeft" activeCell="A2" sqref="A2"/>
      <selection pane="bottomRight" sqref="A1:XFD1048576"/>
    </sheetView>
  </sheetViews>
  <sheetFormatPr baseColWidth="10" defaultRowHeight="14" x14ac:dyDescent="0.15"/>
  <cols>
    <col min="1" max="1" width="6" style="12" bestFit="1" customWidth="1"/>
    <col min="2" max="2" width="15" style="17" bestFit="1" customWidth="1"/>
    <col min="3" max="11" width="10.83203125" style="17"/>
    <col min="12" max="12" width="3.5" style="17" customWidth="1"/>
    <col min="13" max="19" width="10.83203125" style="17"/>
    <col min="20" max="20" width="3.5" style="17" customWidth="1"/>
    <col min="21" max="16384" width="10.83203125" style="17"/>
  </cols>
  <sheetData>
    <row r="1" spans="1:26" x14ac:dyDescent="0.15">
      <c r="A1" s="12" t="s">
        <v>53</v>
      </c>
      <c r="B1" s="17" t="s">
        <v>4</v>
      </c>
      <c r="C1" s="17" t="s">
        <v>5</v>
      </c>
      <c r="D1" s="17" t="s">
        <v>54</v>
      </c>
      <c r="E1" s="17" t="s">
        <v>55</v>
      </c>
      <c r="F1" s="17" t="s">
        <v>56</v>
      </c>
      <c r="G1" s="17" t="s">
        <v>57</v>
      </c>
      <c r="H1" s="17" t="s">
        <v>58</v>
      </c>
      <c r="I1" s="17" t="s">
        <v>59</v>
      </c>
      <c r="J1" s="17" t="s">
        <v>60</v>
      </c>
      <c r="K1" s="17" t="s">
        <v>61</v>
      </c>
      <c r="M1" s="17" t="s">
        <v>62</v>
      </c>
      <c r="N1" s="17" t="s">
        <v>63</v>
      </c>
      <c r="O1" s="17" t="s">
        <v>64</v>
      </c>
      <c r="P1" s="17" t="s">
        <v>65</v>
      </c>
      <c r="Q1" s="17" t="s">
        <v>66</v>
      </c>
      <c r="R1" s="17" t="s">
        <v>67</v>
      </c>
      <c r="S1" s="17" t="s">
        <v>68</v>
      </c>
      <c r="U1" s="17" t="s">
        <v>69</v>
      </c>
      <c r="V1" s="17" t="s">
        <v>70</v>
      </c>
      <c r="W1" s="17" t="s">
        <v>71</v>
      </c>
    </row>
    <row r="2" spans="1:26" x14ac:dyDescent="0.15">
      <c r="A2" s="12">
        <v>1</v>
      </c>
      <c r="B2" s="17" t="s">
        <v>17</v>
      </c>
      <c r="C2" s="17" t="s">
        <v>18</v>
      </c>
      <c r="D2" s="17">
        <v>19.781580000000002</v>
      </c>
      <c r="E2" s="17">
        <v>28.677379999999999</v>
      </c>
      <c r="F2" s="17">
        <v>7.4090400000000001</v>
      </c>
      <c r="G2" s="17">
        <v>12.21266</v>
      </c>
      <c r="H2" s="17">
        <v>23.738720000000001</v>
      </c>
      <c r="I2" s="17">
        <v>38.3414</v>
      </c>
      <c r="J2" s="17">
        <v>42.692799999999998</v>
      </c>
      <c r="K2" s="17">
        <v>69.299040000000005</v>
      </c>
      <c r="M2" s="17">
        <v>56.32752</v>
      </c>
      <c r="N2" s="17">
        <v>10.39804</v>
      </c>
      <c r="O2" s="17">
        <v>71.619640000000004</v>
      </c>
      <c r="P2" s="17">
        <v>41.424239999999998</v>
      </c>
      <c r="Q2" s="17">
        <v>44.501100000000001</v>
      </c>
      <c r="R2" s="17">
        <v>84.661379999999994</v>
      </c>
      <c r="S2" s="17">
        <v>3.6675</v>
      </c>
      <c r="U2" s="17">
        <v>30.269077500000002</v>
      </c>
      <c r="V2" s="17">
        <v>44.657060000000001</v>
      </c>
      <c r="W2" s="17">
        <v>37.463068749999998</v>
      </c>
    </row>
    <row r="3" spans="1:26" x14ac:dyDescent="0.15">
      <c r="A3" s="12">
        <v>1</v>
      </c>
      <c r="B3" s="17" t="s">
        <v>17</v>
      </c>
      <c r="C3" s="17" t="s">
        <v>19</v>
      </c>
      <c r="D3" s="17">
        <v>17.848479999999999</v>
      </c>
      <c r="E3" s="17">
        <v>20.55988</v>
      </c>
      <c r="F3" s="17">
        <v>3.7827999999999999</v>
      </c>
      <c r="G3" s="17">
        <v>3.09422</v>
      </c>
      <c r="H3" s="17">
        <v>28.03988</v>
      </c>
      <c r="I3" s="17">
        <v>68.211179999999999</v>
      </c>
      <c r="J3" s="17">
        <v>25.016960000000001</v>
      </c>
      <c r="K3" s="17">
        <v>77.933999999999997</v>
      </c>
      <c r="M3" s="17">
        <v>39.502679999999998</v>
      </c>
      <c r="N3" s="17">
        <v>3.9428000000000001</v>
      </c>
      <c r="O3" s="17">
        <v>50.976880000000001</v>
      </c>
      <c r="P3" s="17">
        <v>33.462539999999997</v>
      </c>
      <c r="Q3" s="17">
        <v>20.07132</v>
      </c>
      <c r="R3" s="17">
        <v>82.731039999999993</v>
      </c>
      <c r="S3" s="17">
        <v>5.3342400000000003</v>
      </c>
      <c r="U3" s="17">
        <v>30.560925000000001</v>
      </c>
      <c r="V3" s="17">
        <v>33.717357139999997</v>
      </c>
      <c r="W3" s="17">
        <v>32.139141070000001</v>
      </c>
    </row>
    <row r="4" spans="1:26" x14ac:dyDescent="0.15">
      <c r="A4" s="12">
        <v>1</v>
      </c>
      <c r="B4" s="17" t="s">
        <v>21</v>
      </c>
      <c r="C4" s="17" t="s">
        <v>18</v>
      </c>
      <c r="D4" s="17">
        <v>18.743259999999999</v>
      </c>
      <c r="E4" s="17">
        <v>27.296299999999999</v>
      </c>
      <c r="F4" s="17">
        <v>26.238720000000001</v>
      </c>
      <c r="G4" s="17">
        <v>25.663519999999998</v>
      </c>
      <c r="H4" s="17">
        <v>8.4778000000000002</v>
      </c>
      <c r="I4" s="17">
        <v>12.10608</v>
      </c>
      <c r="J4" s="17">
        <v>31.083819999999999</v>
      </c>
      <c r="K4" s="17">
        <v>64.5749</v>
      </c>
      <c r="M4" s="17">
        <v>56.2254</v>
      </c>
      <c r="N4" s="17">
        <v>6.9999599999999997</v>
      </c>
      <c r="O4" s="17">
        <v>49.720939999999999</v>
      </c>
      <c r="P4" s="17">
        <v>52.57058</v>
      </c>
      <c r="Q4" s="17">
        <v>61.570540000000001</v>
      </c>
      <c r="R4" s="17">
        <v>90.335819999999998</v>
      </c>
      <c r="S4" s="17">
        <v>46.11936</v>
      </c>
      <c r="U4" s="17">
        <v>26.773050000000001</v>
      </c>
      <c r="V4" s="17">
        <v>51.934657139999999</v>
      </c>
      <c r="W4" s="17">
        <v>39.353853569999998</v>
      </c>
    </row>
    <row r="5" spans="1:26" x14ac:dyDescent="0.15">
      <c r="A5" s="12">
        <v>1</v>
      </c>
      <c r="B5" s="17" t="s">
        <v>21</v>
      </c>
      <c r="C5" s="17" t="s">
        <v>19</v>
      </c>
      <c r="D5" s="17">
        <v>8</v>
      </c>
      <c r="E5" s="17">
        <v>30.2</v>
      </c>
      <c r="F5" s="17">
        <v>11.4</v>
      </c>
      <c r="G5" s="17">
        <v>11.4</v>
      </c>
      <c r="H5" s="17">
        <v>0</v>
      </c>
      <c r="I5" s="17">
        <v>9.1999999999999993</v>
      </c>
      <c r="J5" s="17">
        <v>23.8</v>
      </c>
      <c r="K5" s="17">
        <v>49.4</v>
      </c>
      <c r="M5" s="17">
        <v>48.8</v>
      </c>
      <c r="N5" s="17">
        <v>21.2</v>
      </c>
      <c r="O5" s="17">
        <v>34.4</v>
      </c>
      <c r="P5" s="17">
        <v>54.8</v>
      </c>
      <c r="Q5" s="17">
        <v>33</v>
      </c>
      <c r="R5" s="17">
        <v>72.8</v>
      </c>
      <c r="S5" s="17">
        <v>8.6</v>
      </c>
      <c r="U5" s="17">
        <v>17.925000000000001</v>
      </c>
      <c r="V5" s="17">
        <v>39.085714289999999</v>
      </c>
      <c r="W5" s="17">
        <v>28.505357140000001</v>
      </c>
    </row>
    <row r="6" spans="1:26" s="11" customFormat="1" x14ac:dyDescent="0.15">
      <c r="A6" s="12">
        <v>1</v>
      </c>
      <c r="B6" s="11" t="s">
        <v>22</v>
      </c>
      <c r="C6" s="11" t="s">
        <v>18</v>
      </c>
      <c r="D6" s="17">
        <v>14.22758</v>
      </c>
      <c r="E6" s="17">
        <v>20.781379999999999</v>
      </c>
      <c r="F6" s="17">
        <v>8.0491600000000005</v>
      </c>
      <c r="G6" s="17">
        <v>9.0275999999999996</v>
      </c>
      <c r="H6" s="17">
        <v>16.45524</v>
      </c>
      <c r="I6" s="17">
        <v>23.37828</v>
      </c>
      <c r="J6" s="17">
        <v>36.76276</v>
      </c>
      <c r="K6" s="17">
        <v>51.451920000000001</v>
      </c>
      <c r="L6" s="17"/>
      <c r="M6" s="17">
        <v>46.639600000000002</v>
      </c>
      <c r="N6" s="17">
        <v>7.2061000000000002</v>
      </c>
      <c r="O6" s="17">
        <v>37.913499999999999</v>
      </c>
      <c r="P6" s="17">
        <v>40.01202</v>
      </c>
      <c r="Q6" s="17">
        <v>28.012080000000001</v>
      </c>
      <c r="R6" s="17">
        <v>64.879480000000001</v>
      </c>
      <c r="S6" s="17">
        <v>16.73218</v>
      </c>
      <c r="T6" s="17"/>
      <c r="U6" s="17">
        <v>22.516739999999999</v>
      </c>
      <c r="V6" s="17">
        <v>34.484994290000003</v>
      </c>
      <c r="W6" s="17">
        <v>28.50086714</v>
      </c>
      <c r="X6" s="12"/>
      <c r="Y6" s="12"/>
      <c r="Z6" s="12"/>
    </row>
    <row r="7" spans="1:26" s="11" customFormat="1" x14ac:dyDescent="0.15">
      <c r="A7" s="12">
        <v>1</v>
      </c>
      <c r="B7" s="11" t="s">
        <v>22</v>
      </c>
      <c r="C7" s="11" t="s">
        <v>19</v>
      </c>
      <c r="D7" s="17">
        <v>11.39954</v>
      </c>
      <c r="E7" s="17">
        <v>18.00056</v>
      </c>
      <c r="F7" s="17">
        <v>1.5994999999999999</v>
      </c>
      <c r="G7" s="17">
        <v>1.5994999999999999</v>
      </c>
      <c r="H7" s="17">
        <v>15.995039999999999</v>
      </c>
      <c r="I7" s="17">
        <v>45.192140000000002</v>
      </c>
      <c r="J7" s="17">
        <v>21.199560000000002</v>
      </c>
      <c r="K7" s="17">
        <v>50.193660000000001</v>
      </c>
      <c r="L7" s="17"/>
      <c r="M7" s="17">
        <v>39.40314</v>
      </c>
      <c r="N7" s="17" t="s">
        <v>2</v>
      </c>
      <c r="O7" s="17">
        <v>45.801160000000003</v>
      </c>
      <c r="P7" s="17">
        <v>17.797540000000001</v>
      </c>
      <c r="Q7" s="17">
        <v>23.002079999999999</v>
      </c>
      <c r="R7" s="17">
        <v>61.796199999999999</v>
      </c>
      <c r="S7" s="17">
        <v>3.1989999999999998</v>
      </c>
      <c r="T7" s="17"/>
      <c r="U7" s="17">
        <v>20.647437499999999</v>
      </c>
      <c r="V7" s="17">
        <v>31.83318667</v>
      </c>
      <c r="W7" s="17">
        <v>26.240312079999999</v>
      </c>
      <c r="X7" s="12"/>
      <c r="Y7" s="12"/>
      <c r="Z7" s="12"/>
    </row>
    <row r="8" spans="1:26" x14ac:dyDescent="0.15">
      <c r="A8" s="12">
        <v>1</v>
      </c>
      <c r="B8" s="17" t="s">
        <v>23</v>
      </c>
      <c r="C8" s="17" t="s">
        <v>18</v>
      </c>
      <c r="D8" s="17">
        <v>19.403780000000001</v>
      </c>
      <c r="E8" s="17">
        <v>22.9468</v>
      </c>
      <c r="F8" s="17">
        <v>14.625120000000001</v>
      </c>
      <c r="G8" s="17">
        <v>21.689139999999998</v>
      </c>
      <c r="H8" s="17">
        <v>28.829879999999999</v>
      </c>
      <c r="I8" s="17">
        <v>39.817979999999999</v>
      </c>
      <c r="J8" s="17">
        <v>36.439979999999998</v>
      </c>
      <c r="K8" s="17">
        <v>57.883980000000001</v>
      </c>
      <c r="M8" s="17">
        <v>37.538640000000001</v>
      </c>
      <c r="N8" s="17">
        <v>17.029119999999999</v>
      </c>
      <c r="O8" s="17">
        <v>59.068339999999999</v>
      </c>
      <c r="P8" s="17">
        <v>58.728299999999997</v>
      </c>
      <c r="Q8" s="17">
        <v>22.881959999999999</v>
      </c>
      <c r="R8" s="17">
        <v>72.157319999999999</v>
      </c>
      <c r="S8" s="17">
        <v>6.7887199999999996</v>
      </c>
      <c r="U8" s="17">
        <v>30.204582500000001</v>
      </c>
      <c r="V8" s="17">
        <v>39.170342859999998</v>
      </c>
      <c r="W8" s="17">
        <v>34.687462680000003</v>
      </c>
    </row>
    <row r="9" spans="1:26" x14ac:dyDescent="0.15">
      <c r="A9" s="12">
        <v>1</v>
      </c>
      <c r="B9" s="17" t="s">
        <v>23</v>
      </c>
      <c r="C9" s="17" t="s">
        <v>19</v>
      </c>
      <c r="D9" s="17">
        <v>18.595300000000002</v>
      </c>
      <c r="E9" s="17">
        <v>20.870059999999999</v>
      </c>
      <c r="F9" s="17">
        <v>3.2976399999999999</v>
      </c>
      <c r="G9" s="17">
        <v>3.2060399999999998</v>
      </c>
      <c r="H9" s="17">
        <v>28.580079999999999</v>
      </c>
      <c r="I9" s="17">
        <v>71.465500000000006</v>
      </c>
      <c r="J9" s="17">
        <v>26.305040000000002</v>
      </c>
      <c r="K9" s="17">
        <v>84.885080000000002</v>
      </c>
      <c r="M9" s="17">
        <v>41.205800000000004</v>
      </c>
      <c r="N9" s="17">
        <v>4.7327199999999996</v>
      </c>
      <c r="O9" s="17">
        <v>54.243960000000001</v>
      </c>
      <c r="P9" s="17">
        <v>23.618079999999999</v>
      </c>
      <c r="Q9" s="17">
        <v>22.21358</v>
      </c>
      <c r="R9" s="17">
        <v>90.778080000000003</v>
      </c>
      <c r="S9" s="17">
        <v>3.6640199999999998</v>
      </c>
      <c r="U9" s="17">
        <v>32.150592500000002</v>
      </c>
      <c r="V9" s="17">
        <v>34.350891429999997</v>
      </c>
      <c r="W9" s="17">
        <v>33.250741959999999</v>
      </c>
    </row>
    <row r="10" spans="1:26" x14ac:dyDescent="0.15">
      <c r="A10" s="12">
        <v>1</v>
      </c>
      <c r="B10" s="17" t="s">
        <v>24</v>
      </c>
      <c r="C10" s="17" t="s">
        <v>18</v>
      </c>
      <c r="D10" s="17">
        <v>18.176500000000001</v>
      </c>
      <c r="E10" s="17">
        <v>26.688500000000001</v>
      </c>
      <c r="F10" s="17">
        <v>5.4938399999999996</v>
      </c>
      <c r="G10" s="17">
        <v>5.4405000000000001</v>
      </c>
      <c r="H10" s="17">
        <v>31.649000000000001</v>
      </c>
      <c r="I10" s="17">
        <v>33.521000000000001</v>
      </c>
      <c r="J10" s="17">
        <v>65.162559999999999</v>
      </c>
      <c r="K10" s="17">
        <v>50.388719999999999</v>
      </c>
      <c r="M10" s="17">
        <v>57.963140000000003</v>
      </c>
      <c r="N10" s="17">
        <v>2.70932</v>
      </c>
      <c r="O10" s="17">
        <v>46.983919999999998</v>
      </c>
      <c r="P10" s="17">
        <v>32.177520000000001</v>
      </c>
      <c r="Q10" s="17">
        <v>44.15354</v>
      </c>
      <c r="R10" s="17">
        <v>84.547600000000003</v>
      </c>
      <c r="S10" s="17">
        <v>27.966899999999999</v>
      </c>
      <c r="U10" s="17">
        <v>29.565077500000001</v>
      </c>
      <c r="V10" s="17">
        <v>42.357419999999998</v>
      </c>
      <c r="W10" s="17">
        <v>35.961248750000003</v>
      </c>
    </row>
    <row r="11" spans="1:26" x14ac:dyDescent="0.15">
      <c r="A11" s="12">
        <v>1</v>
      </c>
      <c r="B11" s="17" t="s">
        <v>24</v>
      </c>
      <c r="C11" s="17" t="s">
        <v>19</v>
      </c>
      <c r="D11" s="17">
        <v>14.8</v>
      </c>
      <c r="E11" s="17">
        <v>22.2</v>
      </c>
      <c r="F11" s="17">
        <v>2</v>
      </c>
      <c r="G11" s="17">
        <v>1</v>
      </c>
      <c r="H11" s="17">
        <v>27.6</v>
      </c>
      <c r="I11" s="17">
        <v>43.8</v>
      </c>
      <c r="J11" s="17">
        <v>39</v>
      </c>
      <c r="K11" s="17">
        <v>53.2</v>
      </c>
      <c r="M11" s="17">
        <v>42.4</v>
      </c>
      <c r="N11" s="17">
        <v>2</v>
      </c>
      <c r="O11" s="17">
        <v>41.4</v>
      </c>
      <c r="P11" s="17">
        <v>18.8</v>
      </c>
      <c r="Q11" s="17">
        <v>27.6</v>
      </c>
      <c r="R11" s="17">
        <v>69</v>
      </c>
      <c r="S11" s="17">
        <v>16.8</v>
      </c>
      <c r="U11" s="17">
        <v>25.45</v>
      </c>
      <c r="V11" s="17">
        <v>31.14285714</v>
      </c>
      <c r="W11" s="17">
        <v>28.29642857</v>
      </c>
    </row>
    <row r="12" spans="1:26" x14ac:dyDescent="0.15">
      <c r="A12" s="12">
        <v>1</v>
      </c>
      <c r="B12" s="17" t="s">
        <v>25</v>
      </c>
      <c r="C12" s="17" t="s">
        <v>18</v>
      </c>
      <c r="D12" s="17">
        <v>20.000520000000002</v>
      </c>
      <c r="E12" s="17">
        <v>20.54468</v>
      </c>
      <c r="F12" s="17">
        <v>19.8278</v>
      </c>
      <c r="G12" s="17">
        <v>18.60962</v>
      </c>
      <c r="H12" s="17">
        <v>39.527239999999999</v>
      </c>
      <c r="I12" s="17">
        <v>39.527239999999999</v>
      </c>
      <c r="J12" s="17">
        <v>78.623360000000005</v>
      </c>
      <c r="K12" s="17">
        <v>59.180819999999997</v>
      </c>
      <c r="M12" s="17">
        <v>20.948119999999999</v>
      </c>
      <c r="N12" s="17">
        <v>6.4180000000000001E-2</v>
      </c>
      <c r="O12" s="17">
        <v>57.78228</v>
      </c>
      <c r="P12" s="17">
        <v>25.03978</v>
      </c>
      <c r="Q12" s="17">
        <v>38.04466</v>
      </c>
      <c r="R12" s="17">
        <v>96.348060000000004</v>
      </c>
      <c r="S12" s="17">
        <v>2.7174399999999999</v>
      </c>
      <c r="U12" s="17">
        <v>36.980159999999998</v>
      </c>
      <c r="V12" s="17">
        <v>34.420645710000002</v>
      </c>
      <c r="W12" s="17">
        <v>35.700402859999997</v>
      </c>
    </row>
    <row r="13" spans="1:26" x14ac:dyDescent="0.15">
      <c r="A13" s="12">
        <v>1</v>
      </c>
      <c r="B13" s="17" t="s">
        <v>25</v>
      </c>
      <c r="C13" s="17" t="s">
        <v>19</v>
      </c>
      <c r="D13" s="17">
        <v>19.600000000000001</v>
      </c>
      <c r="E13" s="17">
        <v>19.600000000000001</v>
      </c>
      <c r="F13" s="17">
        <v>19.600000000000001</v>
      </c>
      <c r="G13" s="17">
        <v>17.600000000000001</v>
      </c>
      <c r="H13" s="17">
        <v>39.200000000000003</v>
      </c>
      <c r="I13" s="17">
        <v>39.200000000000003</v>
      </c>
      <c r="J13" s="17">
        <v>76.400000000000006</v>
      </c>
      <c r="K13" s="17">
        <v>56.8</v>
      </c>
      <c r="M13" s="17">
        <v>19.600000000000001</v>
      </c>
      <c r="N13" s="17" t="s">
        <v>2</v>
      </c>
      <c r="O13" s="17">
        <v>54.8</v>
      </c>
      <c r="P13" s="17">
        <v>27.6</v>
      </c>
      <c r="Q13" s="17">
        <v>35.200000000000003</v>
      </c>
      <c r="R13" s="17">
        <v>92</v>
      </c>
      <c r="S13" s="17">
        <v>4</v>
      </c>
      <c r="U13" s="17">
        <v>36</v>
      </c>
      <c r="V13" s="17">
        <v>38.866666670000001</v>
      </c>
      <c r="W13" s="17">
        <v>37.433333330000004</v>
      </c>
    </row>
    <row r="14" spans="1:26" x14ac:dyDescent="0.15">
      <c r="A14" s="12">
        <v>1</v>
      </c>
      <c r="B14" s="17" t="s">
        <v>26</v>
      </c>
      <c r="C14" s="17" t="s">
        <v>18</v>
      </c>
      <c r="D14" s="17">
        <v>19.37538</v>
      </c>
      <c r="E14" s="17">
        <v>23.866980000000002</v>
      </c>
      <c r="F14" s="17">
        <v>13.98986</v>
      </c>
      <c r="G14" s="17">
        <v>6.9764999999999997</v>
      </c>
      <c r="H14" s="17">
        <v>1.8346</v>
      </c>
      <c r="I14" s="17">
        <v>1.8346</v>
      </c>
      <c r="J14" s="17">
        <v>32.338419999999999</v>
      </c>
      <c r="K14" s="17">
        <v>78.013279999999995</v>
      </c>
      <c r="M14" s="17">
        <v>77.095979999999997</v>
      </c>
      <c r="N14" s="17">
        <v>2.3463599999999998</v>
      </c>
      <c r="O14" s="17">
        <v>53.744059999999998</v>
      </c>
      <c r="P14" s="17">
        <v>57.475839999999998</v>
      </c>
      <c r="Q14" s="17">
        <v>85.590980000000002</v>
      </c>
      <c r="R14" s="17">
        <v>94.464659999999995</v>
      </c>
      <c r="S14" s="17">
        <v>76.359719999999996</v>
      </c>
      <c r="U14" s="17">
        <v>22.278702500000001</v>
      </c>
      <c r="V14" s="17">
        <v>63.868228569999999</v>
      </c>
      <c r="W14" s="17">
        <v>43.073465540000001</v>
      </c>
    </row>
    <row r="15" spans="1:26" x14ac:dyDescent="0.15">
      <c r="A15" s="12">
        <v>1</v>
      </c>
      <c r="B15" s="17" t="s">
        <v>26</v>
      </c>
      <c r="C15" s="17" t="s">
        <v>19</v>
      </c>
    </row>
    <row r="16" spans="1:26" x14ac:dyDescent="0.15">
      <c r="A16" s="12">
        <v>1</v>
      </c>
      <c r="B16" s="17" t="s">
        <v>27</v>
      </c>
      <c r="C16" s="17" t="s">
        <v>19</v>
      </c>
      <c r="D16" s="17">
        <v>17.036899999999999</v>
      </c>
      <c r="E16" s="17">
        <v>19.841080000000002</v>
      </c>
      <c r="F16" s="17">
        <v>4.2327199999999996</v>
      </c>
      <c r="G16" s="17">
        <v>4.1057399999999999</v>
      </c>
      <c r="H16" s="17">
        <v>25.29092</v>
      </c>
      <c r="I16" s="17">
        <v>61.058039999999998</v>
      </c>
      <c r="J16" s="17">
        <v>27.544599999999999</v>
      </c>
      <c r="K16" s="17">
        <v>76.443960000000004</v>
      </c>
      <c r="M16" s="17">
        <v>39.227220000000003</v>
      </c>
      <c r="N16" s="17">
        <v>4.7829600000000001</v>
      </c>
      <c r="O16" s="17">
        <v>50.105499999999999</v>
      </c>
      <c r="P16" s="17">
        <v>24.878039999999999</v>
      </c>
      <c r="Q16" s="17">
        <v>21.216760000000001</v>
      </c>
      <c r="R16" s="17">
        <v>84.115759999999995</v>
      </c>
      <c r="S16" s="17">
        <v>5.5236999999999998</v>
      </c>
      <c r="U16" s="17">
        <v>29.444244999999999</v>
      </c>
      <c r="V16" s="17">
        <v>32.835705709999999</v>
      </c>
      <c r="W16" s="17">
        <v>31.139975360000001</v>
      </c>
    </row>
    <row r="17" spans="1:26" s="11" customFormat="1" x14ac:dyDescent="0.15">
      <c r="A17" s="12">
        <v>1</v>
      </c>
      <c r="B17" s="11" t="s">
        <v>28</v>
      </c>
      <c r="C17" s="11" t="s">
        <v>18</v>
      </c>
      <c r="D17" s="17">
        <v>18.964839999999999</v>
      </c>
      <c r="E17" s="17">
        <v>24.610579999999999</v>
      </c>
      <c r="F17" s="17">
        <v>3.4675799999999999</v>
      </c>
      <c r="G17" s="17">
        <v>3.9977800000000001</v>
      </c>
      <c r="H17" s="17">
        <v>18.239519999999999</v>
      </c>
      <c r="I17" s="17">
        <v>41.386839999999999</v>
      </c>
      <c r="J17" s="17">
        <v>25.609439999999999</v>
      </c>
      <c r="K17" s="17">
        <v>71.761960000000002</v>
      </c>
      <c r="L17" s="17"/>
      <c r="M17" s="17">
        <v>58.631540000000001</v>
      </c>
      <c r="N17" s="17">
        <v>5.3127399999999998</v>
      </c>
      <c r="O17" s="17">
        <v>63.944319999999998</v>
      </c>
      <c r="P17" s="17">
        <v>37.151179999999997</v>
      </c>
      <c r="Q17" s="17">
        <v>47.664540000000002</v>
      </c>
      <c r="R17" s="17">
        <v>86.065079999999995</v>
      </c>
      <c r="S17" s="17">
        <v>17.857800000000001</v>
      </c>
      <c r="T17" s="17"/>
      <c r="U17" s="17">
        <v>26.004817500000001</v>
      </c>
      <c r="V17" s="17">
        <v>45.232457140000001</v>
      </c>
      <c r="W17" s="17">
        <v>35.618637319999998</v>
      </c>
      <c r="X17" s="12"/>
      <c r="Y17" s="12"/>
      <c r="Z17" s="12"/>
    </row>
    <row r="18" spans="1:26" s="11" customFormat="1" x14ac:dyDescent="0.15">
      <c r="A18" s="12">
        <v>1</v>
      </c>
      <c r="B18" s="11" t="s">
        <v>28</v>
      </c>
      <c r="C18" s="11" t="s">
        <v>19</v>
      </c>
      <c r="D18" s="17">
        <v>19.268740000000001</v>
      </c>
      <c r="E18" s="17">
        <v>22.287479999999999</v>
      </c>
      <c r="F18" s="17">
        <v>5.6875</v>
      </c>
      <c r="G18" s="17">
        <v>5.6875</v>
      </c>
      <c r="H18" s="17">
        <v>27.5</v>
      </c>
      <c r="I18" s="17">
        <v>68.787480000000002</v>
      </c>
      <c r="J18" s="17">
        <v>22.662479999999999</v>
      </c>
      <c r="K18" s="17">
        <v>87.556219999999996</v>
      </c>
      <c r="L18" s="17"/>
      <c r="M18" s="17">
        <v>39.843699999999998</v>
      </c>
      <c r="N18" s="17">
        <v>10.125</v>
      </c>
      <c r="O18" s="17">
        <v>52.656199999999998</v>
      </c>
      <c r="P18" s="17">
        <v>28.893740000000001</v>
      </c>
      <c r="Q18" s="17">
        <v>19.43122</v>
      </c>
      <c r="R18" s="17">
        <v>93.593699999999998</v>
      </c>
      <c r="S18" s="17">
        <v>2.5</v>
      </c>
      <c r="T18" s="17"/>
      <c r="U18" s="17">
        <v>32.429675000000003</v>
      </c>
      <c r="V18" s="17">
        <v>35.291937140000002</v>
      </c>
      <c r="W18" s="17">
        <v>33.860806070000002</v>
      </c>
      <c r="X18" s="12"/>
      <c r="Y18" s="12"/>
      <c r="Z18" s="12"/>
    </row>
    <row r="19" spans="1:26" x14ac:dyDescent="0.15">
      <c r="A19" s="12">
        <v>1</v>
      </c>
      <c r="B19" s="17" t="s">
        <v>29</v>
      </c>
      <c r="C19" s="17" t="s">
        <v>18</v>
      </c>
      <c r="D19" s="17">
        <v>18.861039999999999</v>
      </c>
      <c r="E19" s="17">
        <v>23.31934</v>
      </c>
      <c r="F19" s="17">
        <v>8.3333200000000005</v>
      </c>
      <c r="G19" s="17">
        <v>15.277760000000001</v>
      </c>
      <c r="H19" s="17">
        <v>22.083279999999998</v>
      </c>
      <c r="I19" s="17">
        <v>26.249919999999999</v>
      </c>
      <c r="J19" s="17">
        <v>29.95814</v>
      </c>
      <c r="K19" s="17">
        <v>56.569200000000002</v>
      </c>
      <c r="M19" s="17">
        <v>51.471960000000003</v>
      </c>
      <c r="N19" s="17">
        <v>13.88888</v>
      </c>
      <c r="O19" s="17">
        <v>61.416400000000003</v>
      </c>
      <c r="P19" s="17">
        <v>58.833199999999998</v>
      </c>
      <c r="Q19" s="17">
        <v>43.277560000000001</v>
      </c>
      <c r="R19" s="17">
        <v>70.694119999999998</v>
      </c>
      <c r="S19" s="17">
        <v>25.486039999999999</v>
      </c>
      <c r="U19" s="17">
        <v>25.081499999999998</v>
      </c>
      <c r="V19" s="17">
        <v>46.438308569999997</v>
      </c>
      <c r="W19" s="17">
        <v>35.759904290000001</v>
      </c>
    </row>
    <row r="20" spans="1:26" x14ac:dyDescent="0.15">
      <c r="A20" s="12">
        <v>1</v>
      </c>
      <c r="B20" s="17" t="s">
        <v>29</v>
      </c>
      <c r="C20" s="17" t="s">
        <v>19</v>
      </c>
      <c r="D20" s="17">
        <v>10.5</v>
      </c>
      <c r="E20" s="17">
        <v>22.36</v>
      </c>
      <c r="F20" s="17">
        <v>15.9</v>
      </c>
      <c r="G20" s="17">
        <v>15.9</v>
      </c>
      <c r="H20" s="17">
        <v>27.2</v>
      </c>
      <c r="I20" s="17">
        <v>39.5</v>
      </c>
      <c r="J20" s="17">
        <v>51.8</v>
      </c>
      <c r="K20" s="17">
        <v>59.38</v>
      </c>
      <c r="M20" s="17">
        <v>37.58</v>
      </c>
      <c r="N20" s="17">
        <v>14.48</v>
      </c>
      <c r="O20" s="17">
        <v>28.2</v>
      </c>
      <c r="P20" s="17">
        <v>65.34</v>
      </c>
      <c r="Q20" s="17">
        <v>18.32</v>
      </c>
      <c r="R20" s="17">
        <v>72.92</v>
      </c>
      <c r="S20" s="17">
        <v>35.840000000000003</v>
      </c>
      <c r="U20" s="17">
        <v>30.317499999999999</v>
      </c>
      <c r="V20" s="17">
        <v>38.954285710000001</v>
      </c>
      <c r="W20" s="17">
        <v>34.635892859999998</v>
      </c>
    </row>
    <row r="21" spans="1:26" s="11" customFormat="1" x14ac:dyDescent="0.15">
      <c r="A21" s="18">
        <v>2</v>
      </c>
      <c r="B21" s="18" t="s">
        <v>17</v>
      </c>
      <c r="C21" s="18" t="s">
        <v>18</v>
      </c>
      <c r="D21" s="27">
        <v>19.399999999999999</v>
      </c>
      <c r="E21" s="27">
        <v>35.799999999999997</v>
      </c>
      <c r="F21" s="27">
        <v>5.6</v>
      </c>
      <c r="G21" s="27">
        <v>8.1999999999999993</v>
      </c>
      <c r="H21" s="27">
        <v>5.6</v>
      </c>
      <c r="I21" s="27">
        <v>6.2</v>
      </c>
      <c r="J21" s="27">
        <v>58.8</v>
      </c>
      <c r="K21" s="27">
        <v>72.2</v>
      </c>
      <c r="L21" s="27"/>
      <c r="M21" s="27">
        <v>76.599999999999994</v>
      </c>
      <c r="N21" s="27">
        <v>8.6</v>
      </c>
      <c r="O21" s="27">
        <v>82.2</v>
      </c>
      <c r="P21" s="27">
        <v>26.2</v>
      </c>
      <c r="Q21" s="27">
        <v>76.599999999999994</v>
      </c>
      <c r="R21" s="27">
        <v>96.6</v>
      </c>
      <c r="S21" s="27">
        <v>9.1999999999999993</v>
      </c>
      <c r="T21" s="27"/>
      <c r="U21" s="27">
        <v>26.475000000000001</v>
      </c>
      <c r="V21" s="27">
        <v>53.714285709999999</v>
      </c>
      <c r="W21" s="27">
        <v>40.09464286</v>
      </c>
      <c r="X21" s="12"/>
      <c r="Y21" s="12"/>
      <c r="Z21" s="12"/>
    </row>
    <row r="22" spans="1:26" s="11" customFormat="1" x14ac:dyDescent="0.15">
      <c r="A22" s="11">
        <v>2</v>
      </c>
      <c r="B22" s="11" t="s">
        <v>17</v>
      </c>
      <c r="C22" s="11" t="s">
        <v>19</v>
      </c>
      <c r="D22" s="17">
        <v>18.2</v>
      </c>
      <c r="E22" s="17">
        <v>26.8</v>
      </c>
      <c r="F22" s="17">
        <v>14.6</v>
      </c>
      <c r="G22" s="17">
        <v>17.8</v>
      </c>
      <c r="H22" s="17">
        <v>1.2</v>
      </c>
      <c r="I22" s="17">
        <v>2.4</v>
      </c>
      <c r="J22" s="17">
        <v>35</v>
      </c>
      <c r="K22" s="17">
        <v>56.2</v>
      </c>
      <c r="L22" s="17"/>
      <c r="M22" s="17">
        <v>49</v>
      </c>
      <c r="N22" s="17">
        <v>38.799999999999997</v>
      </c>
      <c r="O22" s="17">
        <v>32.6</v>
      </c>
      <c r="P22" s="17">
        <v>58.6</v>
      </c>
      <c r="Q22" s="17">
        <v>24.2</v>
      </c>
      <c r="R22" s="17">
        <v>73.400000000000006</v>
      </c>
      <c r="S22" s="17">
        <v>33.799999999999997</v>
      </c>
      <c r="T22" s="17"/>
      <c r="U22" s="17">
        <v>21.524999999999999</v>
      </c>
      <c r="V22" s="17">
        <v>44.34285714</v>
      </c>
      <c r="W22" s="17">
        <v>32.933928569999999</v>
      </c>
      <c r="X22" s="12"/>
      <c r="Y22" s="12"/>
      <c r="Z22" s="12"/>
    </row>
    <row r="23" spans="1:26" s="11" customFormat="1" x14ac:dyDescent="0.15">
      <c r="A23" s="11">
        <v>2</v>
      </c>
      <c r="B23" s="11" t="s">
        <v>21</v>
      </c>
      <c r="C23" s="11" t="s">
        <v>18</v>
      </c>
      <c r="D23" s="17">
        <v>14.2</v>
      </c>
      <c r="E23" s="17">
        <v>18.8</v>
      </c>
      <c r="F23" s="17">
        <v>19</v>
      </c>
      <c r="G23" s="17">
        <v>19</v>
      </c>
      <c r="H23" s="17">
        <v>7.6</v>
      </c>
      <c r="I23" s="17">
        <v>8.4</v>
      </c>
      <c r="J23" s="17">
        <v>23</v>
      </c>
      <c r="K23" s="17">
        <v>52.2</v>
      </c>
      <c r="L23" s="17"/>
      <c r="M23" s="17">
        <v>46.2</v>
      </c>
      <c r="N23" s="17" t="s">
        <v>2</v>
      </c>
      <c r="O23" s="17">
        <v>39.200000000000003</v>
      </c>
      <c r="P23" s="17">
        <v>37.200000000000003</v>
      </c>
      <c r="Q23" s="17">
        <v>53.4</v>
      </c>
      <c r="R23" s="17">
        <v>71</v>
      </c>
      <c r="S23" s="17">
        <v>48</v>
      </c>
      <c r="T23" s="17"/>
      <c r="U23" s="17">
        <v>20.274999999999999</v>
      </c>
      <c r="V23" s="17">
        <v>49.166666669999998</v>
      </c>
      <c r="W23" s="17">
        <v>34.720833329999998</v>
      </c>
      <c r="X23" s="12"/>
      <c r="Y23" s="12"/>
      <c r="Z23" s="12"/>
    </row>
    <row r="24" spans="1:26" s="11" customFormat="1" x14ac:dyDescent="0.15">
      <c r="A24" s="11">
        <v>2</v>
      </c>
      <c r="B24" s="11" t="s">
        <v>21</v>
      </c>
      <c r="C24" s="11" t="s">
        <v>19</v>
      </c>
      <c r="D24" s="17">
        <v>17.2</v>
      </c>
      <c r="E24" s="17">
        <v>20.399999999999999</v>
      </c>
      <c r="F24" s="17">
        <v>11.6</v>
      </c>
      <c r="G24" s="17">
        <v>11.6</v>
      </c>
      <c r="H24" s="17">
        <v>0.8</v>
      </c>
      <c r="I24" s="17">
        <v>1.2</v>
      </c>
      <c r="J24" s="17">
        <v>22.4</v>
      </c>
      <c r="K24" s="17">
        <v>52.6</v>
      </c>
      <c r="L24" s="17"/>
      <c r="M24" s="17">
        <v>43</v>
      </c>
      <c r="N24" s="17">
        <v>21.2</v>
      </c>
      <c r="O24" s="17">
        <v>32.799999999999997</v>
      </c>
      <c r="P24" s="17">
        <v>55.2</v>
      </c>
      <c r="Q24" s="17">
        <v>37</v>
      </c>
      <c r="R24" s="17">
        <v>55.2</v>
      </c>
      <c r="S24" s="17">
        <v>57.4</v>
      </c>
      <c r="T24" s="17"/>
      <c r="U24" s="17">
        <v>17.225000000000001</v>
      </c>
      <c r="V24" s="17">
        <v>43.114285709999997</v>
      </c>
      <c r="W24" s="17">
        <v>30.16964286</v>
      </c>
      <c r="X24" s="12"/>
      <c r="Y24" s="12"/>
      <c r="Z24" s="12"/>
    </row>
    <row r="25" spans="1:26" s="11" customFormat="1" x14ac:dyDescent="0.15">
      <c r="A25" s="11">
        <v>2</v>
      </c>
      <c r="B25" s="11" t="s">
        <v>22</v>
      </c>
      <c r="C25" s="11" t="s">
        <v>18</v>
      </c>
      <c r="D25" s="17">
        <v>19.399999999999999</v>
      </c>
      <c r="E25" s="17">
        <v>26.6</v>
      </c>
      <c r="F25" s="17">
        <v>36.6</v>
      </c>
      <c r="G25" s="17">
        <v>46.8</v>
      </c>
      <c r="H25" s="17">
        <v>0</v>
      </c>
      <c r="I25" s="17">
        <v>0.8</v>
      </c>
      <c r="J25" s="17">
        <v>20.8</v>
      </c>
      <c r="K25" s="17">
        <v>46</v>
      </c>
      <c r="L25" s="17"/>
      <c r="M25" s="17">
        <v>20.8</v>
      </c>
      <c r="N25" s="17">
        <v>43.6</v>
      </c>
      <c r="O25" s="17">
        <v>20.399999999999999</v>
      </c>
      <c r="P25" s="17">
        <v>52.4</v>
      </c>
      <c r="Q25" s="17">
        <v>6.6</v>
      </c>
      <c r="R25" s="17">
        <v>58.6</v>
      </c>
      <c r="S25" s="17">
        <v>49</v>
      </c>
      <c r="T25" s="17"/>
      <c r="U25" s="17">
        <v>24.625</v>
      </c>
      <c r="V25" s="17">
        <v>35.914285710000001</v>
      </c>
      <c r="W25" s="17">
        <v>30.269642860000001</v>
      </c>
      <c r="X25" s="12"/>
      <c r="Y25" s="12"/>
      <c r="Z25" s="12"/>
    </row>
    <row r="26" spans="1:26" s="11" customFormat="1" x14ac:dyDescent="0.15">
      <c r="A26" s="11">
        <v>2</v>
      </c>
      <c r="B26" s="11" t="s">
        <v>22</v>
      </c>
      <c r="C26" s="11" t="s">
        <v>19</v>
      </c>
      <c r="D26" s="17"/>
      <c r="E26" s="17"/>
      <c r="F26" s="17"/>
      <c r="G26" s="17"/>
      <c r="H26" s="17"/>
      <c r="I26" s="17"/>
      <c r="J26" s="17"/>
      <c r="K26" s="17"/>
      <c r="L26" s="17"/>
      <c r="M26" s="17"/>
      <c r="N26" s="17"/>
      <c r="O26" s="17"/>
      <c r="P26" s="17"/>
      <c r="Q26" s="17"/>
      <c r="R26" s="17"/>
      <c r="S26" s="17"/>
      <c r="T26" s="17"/>
      <c r="U26" s="17"/>
      <c r="V26" s="17"/>
      <c r="W26" s="17"/>
      <c r="X26" s="12"/>
      <c r="Y26" s="12"/>
      <c r="Z26" s="12"/>
    </row>
    <row r="27" spans="1:26" s="11" customFormat="1" x14ac:dyDescent="0.15">
      <c r="A27" s="11">
        <v>2</v>
      </c>
      <c r="B27" s="11" t="s">
        <v>23</v>
      </c>
      <c r="C27" s="11" t="s">
        <v>18</v>
      </c>
      <c r="D27" s="17">
        <v>19</v>
      </c>
      <c r="E27" s="17">
        <v>24</v>
      </c>
      <c r="F27" s="17">
        <v>21.4</v>
      </c>
      <c r="G27" s="17">
        <v>19.399999999999999</v>
      </c>
      <c r="H27" s="17">
        <v>18.8</v>
      </c>
      <c r="I27" s="17">
        <v>19.2</v>
      </c>
      <c r="J27" s="17">
        <v>50</v>
      </c>
      <c r="K27" s="17">
        <v>53</v>
      </c>
      <c r="L27" s="17"/>
      <c r="M27" s="17">
        <v>30.8</v>
      </c>
      <c r="N27" s="17">
        <v>12.6</v>
      </c>
      <c r="O27" s="17">
        <v>38.6</v>
      </c>
      <c r="P27" s="17">
        <v>54.8</v>
      </c>
      <c r="Q27" s="17">
        <v>29</v>
      </c>
      <c r="R27" s="17">
        <v>73.599999999999994</v>
      </c>
      <c r="S27" s="17">
        <v>21.2</v>
      </c>
      <c r="T27" s="17"/>
      <c r="U27" s="17">
        <v>28.1</v>
      </c>
      <c r="V27" s="17">
        <v>37.228571430000002</v>
      </c>
      <c r="W27" s="17">
        <v>32.664285710000001</v>
      </c>
      <c r="X27" s="12"/>
      <c r="Y27" s="12"/>
      <c r="Z27" s="12"/>
    </row>
    <row r="28" spans="1:26" s="11" customFormat="1" x14ac:dyDescent="0.15">
      <c r="A28" s="11">
        <v>2</v>
      </c>
      <c r="B28" s="11" t="s">
        <v>23</v>
      </c>
      <c r="C28" s="11" t="s">
        <v>19</v>
      </c>
      <c r="D28" s="17">
        <v>17.8</v>
      </c>
      <c r="E28" s="17">
        <v>19.2</v>
      </c>
      <c r="F28" s="17">
        <v>18</v>
      </c>
      <c r="G28" s="17">
        <v>26</v>
      </c>
      <c r="H28" s="17">
        <v>0.4</v>
      </c>
      <c r="I28" s="17">
        <v>3.6</v>
      </c>
      <c r="J28" s="17">
        <v>37.200000000000003</v>
      </c>
      <c r="K28" s="17">
        <v>38.6</v>
      </c>
      <c r="L28" s="17"/>
      <c r="M28" s="17">
        <v>27</v>
      </c>
      <c r="N28" s="17">
        <v>57.2</v>
      </c>
      <c r="O28" s="17">
        <v>20</v>
      </c>
      <c r="P28" s="17">
        <v>61.6</v>
      </c>
      <c r="Q28" s="17">
        <v>4</v>
      </c>
      <c r="R28" s="17">
        <v>57.8</v>
      </c>
      <c r="S28" s="17">
        <v>43.8</v>
      </c>
      <c r="T28" s="17"/>
      <c r="U28" s="17">
        <v>20.100000000000001</v>
      </c>
      <c r="V28" s="17">
        <v>38.771428569999998</v>
      </c>
      <c r="W28" s="17">
        <v>29.43571429</v>
      </c>
      <c r="X28" s="12"/>
      <c r="Y28" s="12"/>
      <c r="Z28" s="12"/>
    </row>
    <row r="29" spans="1:26" s="11" customFormat="1" x14ac:dyDescent="0.15">
      <c r="A29" s="11">
        <v>2</v>
      </c>
      <c r="B29" s="11" t="s">
        <v>24</v>
      </c>
      <c r="C29" s="11" t="s">
        <v>18</v>
      </c>
      <c r="D29" s="17">
        <v>19</v>
      </c>
      <c r="E29" s="17">
        <v>22.8</v>
      </c>
      <c r="F29" s="17">
        <v>32.4</v>
      </c>
      <c r="G29" s="17">
        <v>39.200000000000003</v>
      </c>
      <c r="H29" s="17">
        <v>10.8</v>
      </c>
      <c r="I29" s="17">
        <v>11.6</v>
      </c>
      <c r="J29" s="17">
        <v>35.200000000000003</v>
      </c>
      <c r="K29" s="17">
        <v>45.4</v>
      </c>
      <c r="L29" s="17"/>
      <c r="M29" s="17">
        <v>25.2</v>
      </c>
      <c r="N29" s="17">
        <v>31.8</v>
      </c>
      <c r="O29" s="17">
        <v>23.4</v>
      </c>
      <c r="P29" s="17">
        <v>70</v>
      </c>
      <c r="Q29" s="17">
        <v>8.6</v>
      </c>
      <c r="R29" s="17">
        <v>48.4</v>
      </c>
      <c r="S29" s="17">
        <v>57</v>
      </c>
      <c r="T29" s="17"/>
      <c r="U29" s="17">
        <v>27.05</v>
      </c>
      <c r="V29" s="17">
        <v>37.771428569999998</v>
      </c>
      <c r="W29" s="17">
        <v>32.410714290000001</v>
      </c>
      <c r="X29" s="12"/>
      <c r="Y29" s="12"/>
      <c r="Z29" s="12"/>
    </row>
    <row r="30" spans="1:26" s="11" customFormat="1" x14ac:dyDescent="0.15">
      <c r="A30" s="11">
        <v>2</v>
      </c>
      <c r="B30" s="11" t="s">
        <v>24</v>
      </c>
      <c r="C30" s="11" t="s">
        <v>19</v>
      </c>
      <c r="D30" s="17">
        <v>17.600000000000001</v>
      </c>
      <c r="E30" s="17">
        <v>25.2</v>
      </c>
      <c r="F30" s="17">
        <v>16.2</v>
      </c>
      <c r="G30" s="17">
        <v>16.399999999999999</v>
      </c>
      <c r="H30" s="17">
        <v>6.4</v>
      </c>
      <c r="I30" s="17">
        <v>12.8</v>
      </c>
      <c r="J30" s="17">
        <v>39.799999999999997</v>
      </c>
      <c r="K30" s="17">
        <v>56.8</v>
      </c>
      <c r="L30" s="17"/>
      <c r="M30" s="17">
        <v>48.8</v>
      </c>
      <c r="N30" s="17">
        <v>26.8</v>
      </c>
      <c r="O30" s="17">
        <v>25.8</v>
      </c>
      <c r="P30" s="17">
        <v>59</v>
      </c>
      <c r="Q30" s="17">
        <v>18.399999999999999</v>
      </c>
      <c r="R30" s="17">
        <v>60</v>
      </c>
      <c r="S30" s="17">
        <v>36</v>
      </c>
      <c r="T30" s="17"/>
      <c r="U30" s="17">
        <v>23.9</v>
      </c>
      <c r="V30" s="17">
        <v>39.257142860000002</v>
      </c>
      <c r="W30" s="17">
        <v>31.57857143</v>
      </c>
      <c r="X30" s="12"/>
      <c r="Y30" s="12"/>
      <c r="Z30" s="12"/>
    </row>
    <row r="31" spans="1:26" s="11" customFormat="1" x14ac:dyDescent="0.15">
      <c r="A31" s="11">
        <v>2</v>
      </c>
      <c r="B31" s="11" t="s">
        <v>25</v>
      </c>
      <c r="C31" s="11" t="s">
        <v>18</v>
      </c>
      <c r="D31" s="17"/>
      <c r="E31" s="17"/>
      <c r="F31" s="17"/>
      <c r="G31" s="17"/>
      <c r="H31" s="17"/>
      <c r="I31" s="17"/>
      <c r="J31" s="17"/>
      <c r="K31" s="17"/>
      <c r="L31" s="17"/>
      <c r="M31" s="17"/>
      <c r="N31" s="17"/>
      <c r="O31" s="17"/>
      <c r="P31" s="17"/>
      <c r="Q31" s="17"/>
      <c r="R31" s="17"/>
      <c r="S31" s="17"/>
      <c r="T31" s="17"/>
      <c r="U31" s="17"/>
      <c r="V31" s="17"/>
      <c r="W31" s="17"/>
      <c r="X31" s="12"/>
      <c r="Y31" s="12"/>
      <c r="Z31" s="12"/>
    </row>
    <row r="32" spans="1:26" s="11" customFormat="1" x14ac:dyDescent="0.15">
      <c r="A32" s="11">
        <v>2</v>
      </c>
      <c r="B32" s="11" t="s">
        <v>25</v>
      </c>
      <c r="C32" s="11" t="s">
        <v>19</v>
      </c>
      <c r="D32" s="17">
        <v>20</v>
      </c>
      <c r="E32" s="17">
        <v>20</v>
      </c>
      <c r="F32" s="17">
        <v>20</v>
      </c>
      <c r="G32" s="17">
        <v>16.8</v>
      </c>
      <c r="H32" s="17">
        <v>39.200000000000003</v>
      </c>
      <c r="I32" s="17">
        <v>39.200000000000003</v>
      </c>
      <c r="J32" s="17">
        <v>75.599999999999994</v>
      </c>
      <c r="K32" s="17">
        <v>56.4</v>
      </c>
      <c r="L32" s="17"/>
      <c r="M32" s="17">
        <v>20</v>
      </c>
      <c r="N32" s="17">
        <v>1.2</v>
      </c>
      <c r="O32" s="17">
        <v>52.8</v>
      </c>
      <c r="P32" s="17">
        <v>34</v>
      </c>
      <c r="Q32" s="17">
        <v>32.799999999999997</v>
      </c>
      <c r="R32" s="17">
        <v>89.6</v>
      </c>
      <c r="S32" s="17">
        <v>7.2</v>
      </c>
      <c r="T32" s="17"/>
      <c r="U32" s="17">
        <v>35.9</v>
      </c>
      <c r="V32" s="17">
        <v>33.942857140000001</v>
      </c>
      <c r="W32" s="17">
        <v>34.921428570000003</v>
      </c>
      <c r="X32" s="12"/>
      <c r="Y32" s="12"/>
      <c r="Z32" s="12"/>
    </row>
    <row r="33" spans="1:26" s="11" customFormat="1" x14ac:dyDescent="0.15">
      <c r="A33" s="11">
        <v>2</v>
      </c>
      <c r="B33" s="11" t="s">
        <v>26</v>
      </c>
      <c r="C33" s="11" t="s">
        <v>18</v>
      </c>
      <c r="D33" s="17">
        <v>18.2</v>
      </c>
      <c r="E33" s="17">
        <v>22.2</v>
      </c>
      <c r="F33" s="17">
        <v>10.4</v>
      </c>
      <c r="G33" s="17">
        <v>5.6</v>
      </c>
      <c r="H33" s="17">
        <v>0</v>
      </c>
      <c r="I33" s="17">
        <v>0</v>
      </c>
      <c r="J33" s="17">
        <v>27.8</v>
      </c>
      <c r="K33" s="17">
        <v>75.2</v>
      </c>
      <c r="L33" s="17"/>
      <c r="M33" s="17">
        <v>75.2</v>
      </c>
      <c r="N33" s="17">
        <v>2.4</v>
      </c>
      <c r="O33" s="17">
        <v>51.4</v>
      </c>
      <c r="P33" s="17">
        <v>53</v>
      </c>
      <c r="Q33" s="17">
        <v>83.8</v>
      </c>
      <c r="R33" s="17">
        <v>91</v>
      </c>
      <c r="S33" s="17">
        <v>75.8</v>
      </c>
      <c r="T33" s="17"/>
      <c r="U33" s="17">
        <v>19.925000000000001</v>
      </c>
      <c r="V33" s="17">
        <v>61.8</v>
      </c>
      <c r="W33" s="17">
        <v>40.862499999999997</v>
      </c>
      <c r="X33" s="12"/>
      <c r="Y33" s="12"/>
      <c r="Z33" s="12"/>
    </row>
    <row r="34" spans="1:26" s="11" customFormat="1" x14ac:dyDescent="0.15">
      <c r="A34" s="11">
        <v>2</v>
      </c>
      <c r="B34" s="11" t="s">
        <v>26</v>
      </c>
      <c r="C34" s="11" t="s">
        <v>19</v>
      </c>
      <c r="D34" s="17"/>
      <c r="E34" s="17"/>
      <c r="F34" s="17"/>
      <c r="G34" s="17"/>
      <c r="H34" s="17"/>
      <c r="I34" s="17"/>
      <c r="J34" s="17"/>
      <c r="K34" s="17"/>
      <c r="L34" s="17"/>
      <c r="M34" s="17"/>
      <c r="N34" s="17"/>
      <c r="O34" s="17"/>
      <c r="P34" s="17"/>
      <c r="Q34" s="17"/>
      <c r="R34" s="17"/>
      <c r="S34" s="17"/>
      <c r="T34" s="17"/>
      <c r="U34" s="17"/>
      <c r="V34" s="17"/>
      <c r="W34" s="17"/>
    </row>
    <row r="35" spans="1:26" s="11" customFormat="1" x14ac:dyDescent="0.15">
      <c r="A35" s="11">
        <v>2</v>
      </c>
      <c r="B35" s="11" t="s">
        <v>27</v>
      </c>
      <c r="C35" s="11" t="s">
        <v>19</v>
      </c>
      <c r="D35" s="17"/>
      <c r="E35" s="17"/>
      <c r="F35" s="17"/>
      <c r="G35" s="17"/>
      <c r="H35" s="17"/>
      <c r="I35" s="17"/>
      <c r="J35" s="17"/>
      <c r="K35" s="17"/>
      <c r="L35" s="17"/>
      <c r="M35" s="17"/>
      <c r="N35" s="17"/>
      <c r="O35" s="17"/>
      <c r="P35" s="17"/>
      <c r="Q35" s="17"/>
      <c r="R35" s="17"/>
      <c r="S35" s="17"/>
      <c r="T35" s="17"/>
      <c r="U35" s="17"/>
      <c r="V35" s="17"/>
      <c r="W35" s="17"/>
    </row>
    <row r="36" spans="1:26" s="11" customFormat="1" x14ac:dyDescent="0.15">
      <c r="A36" s="11">
        <v>2</v>
      </c>
      <c r="B36" s="11" t="s">
        <v>28</v>
      </c>
      <c r="C36" s="11" t="s">
        <v>18</v>
      </c>
      <c r="D36" s="17">
        <v>19</v>
      </c>
      <c r="E36" s="17">
        <v>24.2</v>
      </c>
      <c r="F36" s="17">
        <v>12.6</v>
      </c>
      <c r="G36" s="17">
        <v>11</v>
      </c>
      <c r="H36" s="17">
        <v>8.8000000000000007</v>
      </c>
      <c r="I36" s="17">
        <v>19.2</v>
      </c>
      <c r="J36" s="17">
        <v>32</v>
      </c>
      <c r="K36" s="17">
        <v>50.6</v>
      </c>
      <c r="L36" s="17"/>
      <c r="M36" s="17">
        <v>48</v>
      </c>
      <c r="N36" s="17">
        <v>23.4</v>
      </c>
      <c r="O36" s="17">
        <v>41.8</v>
      </c>
      <c r="P36" s="17">
        <v>65.599999999999994</v>
      </c>
      <c r="Q36" s="17">
        <v>35.200000000000003</v>
      </c>
      <c r="R36" s="17">
        <v>65.599999999999994</v>
      </c>
      <c r="S36" s="17">
        <v>33.4</v>
      </c>
      <c r="T36" s="17"/>
      <c r="U36" s="17">
        <v>22.175000000000001</v>
      </c>
      <c r="V36" s="17">
        <v>44.714285709999999</v>
      </c>
      <c r="W36" s="17">
        <v>33.444642860000002</v>
      </c>
    </row>
    <row r="37" spans="1:26" s="11" customFormat="1" x14ac:dyDescent="0.15">
      <c r="A37" s="11">
        <v>2</v>
      </c>
      <c r="B37" s="11" t="s">
        <v>28</v>
      </c>
      <c r="C37" s="11" t="s">
        <v>19</v>
      </c>
      <c r="D37" s="17">
        <v>11.4</v>
      </c>
      <c r="E37" s="17">
        <v>33.6</v>
      </c>
      <c r="F37" s="17">
        <v>17</v>
      </c>
      <c r="G37" s="17">
        <v>16.8</v>
      </c>
      <c r="H37" s="17">
        <v>4.4000000000000004</v>
      </c>
      <c r="I37" s="17">
        <v>12.2</v>
      </c>
      <c r="J37" s="17">
        <v>34.4</v>
      </c>
      <c r="K37" s="17">
        <v>71.8</v>
      </c>
      <c r="L37" s="17"/>
      <c r="M37" s="17">
        <v>56.2</v>
      </c>
      <c r="N37" s="17">
        <v>28.2</v>
      </c>
      <c r="O37" s="17">
        <v>24.6</v>
      </c>
      <c r="P37" s="17">
        <v>68.2</v>
      </c>
      <c r="Q37" s="17">
        <v>31.2</v>
      </c>
      <c r="R37" s="17">
        <v>88.8</v>
      </c>
      <c r="S37" s="17">
        <v>16.399999999999999</v>
      </c>
      <c r="T37" s="17"/>
      <c r="U37" s="17">
        <v>25.2</v>
      </c>
      <c r="V37" s="17">
        <v>44.8</v>
      </c>
      <c r="W37" s="17">
        <v>35</v>
      </c>
    </row>
    <row r="38" spans="1:26" s="11" customFormat="1" x14ac:dyDescent="0.15">
      <c r="A38" s="11">
        <v>2</v>
      </c>
      <c r="B38" s="11" t="s">
        <v>29</v>
      </c>
      <c r="C38" s="11" t="s">
        <v>18</v>
      </c>
      <c r="D38" s="17">
        <v>19.8</v>
      </c>
      <c r="E38" s="17">
        <v>22.8</v>
      </c>
      <c r="F38" s="17">
        <v>6.8</v>
      </c>
      <c r="G38" s="17">
        <v>13.2</v>
      </c>
      <c r="H38" s="17">
        <v>13.6</v>
      </c>
      <c r="I38" s="17">
        <v>13.6</v>
      </c>
      <c r="J38" s="17">
        <v>27.4</v>
      </c>
      <c r="K38" s="17">
        <v>63.2</v>
      </c>
      <c r="L38" s="17"/>
      <c r="M38" s="17">
        <v>63.8</v>
      </c>
      <c r="N38" s="17">
        <v>13</v>
      </c>
      <c r="O38" s="17">
        <v>68.2</v>
      </c>
      <c r="P38" s="17">
        <v>62.6</v>
      </c>
      <c r="Q38" s="17">
        <v>60</v>
      </c>
      <c r="R38" s="17">
        <v>79.400000000000006</v>
      </c>
      <c r="S38" s="17">
        <v>40.799999999999997</v>
      </c>
      <c r="T38" s="17"/>
      <c r="U38" s="17">
        <v>22.55</v>
      </c>
      <c r="V38" s="17">
        <v>55.4</v>
      </c>
      <c r="W38" s="17">
        <v>38.975000000000001</v>
      </c>
    </row>
    <row r="39" spans="1:26" s="11" customFormat="1" x14ac:dyDescent="0.15">
      <c r="A39" s="13">
        <v>2</v>
      </c>
      <c r="B39" s="13" t="s">
        <v>29</v>
      </c>
      <c r="C39" s="13" t="s">
        <v>19</v>
      </c>
      <c r="D39" s="28">
        <v>19</v>
      </c>
      <c r="E39" s="28">
        <v>20</v>
      </c>
      <c r="F39" s="28">
        <v>20</v>
      </c>
      <c r="G39" s="28">
        <v>19.8</v>
      </c>
      <c r="H39" s="28">
        <v>2.4</v>
      </c>
      <c r="I39" s="28">
        <v>2.4</v>
      </c>
      <c r="J39" s="28">
        <v>53.2</v>
      </c>
      <c r="K39" s="28">
        <v>40</v>
      </c>
      <c r="L39" s="28"/>
      <c r="M39" s="28">
        <v>35.4</v>
      </c>
      <c r="N39" s="28">
        <v>56.4</v>
      </c>
      <c r="O39" s="28">
        <v>20</v>
      </c>
      <c r="P39" s="28">
        <v>80.2</v>
      </c>
      <c r="Q39" s="28">
        <v>1</v>
      </c>
      <c r="R39" s="28">
        <v>59.8</v>
      </c>
      <c r="S39" s="28">
        <v>55.4</v>
      </c>
      <c r="T39" s="28"/>
      <c r="U39" s="28">
        <v>22.1</v>
      </c>
      <c r="V39" s="28">
        <v>44.02857143</v>
      </c>
      <c r="W39" s="28">
        <v>33.06428571</v>
      </c>
    </row>
  </sheetData>
  <phoneticPr fontId="25" type="noConversion"/>
  <conditionalFormatting sqref="U2:W22 M2:S22 D2:K22 D24:K39 M24:S39 U24:W39 D23:W23">
    <cfRule type="colorScale" priority="2">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4145-5C8E-9D40-BB43-393B0EAAC522}">
  <sheetPr>
    <tabColor theme="4" tint="-0.249977111117893"/>
  </sheetPr>
  <dimension ref="A1:J33"/>
  <sheetViews>
    <sheetView workbookViewId="0">
      <selection activeCell="M11" sqref="M11"/>
    </sheetView>
  </sheetViews>
  <sheetFormatPr baseColWidth="10" defaultRowHeight="14" x14ac:dyDescent="0.15"/>
  <cols>
    <col min="1" max="1" width="10.83203125" style="11"/>
    <col min="2" max="2" width="7.83203125" style="11" bestFit="1" customWidth="1"/>
    <col min="3" max="4" width="10.83203125" style="11"/>
    <col min="5" max="5" width="35" style="11" bestFit="1" customWidth="1"/>
    <col min="6" max="6" width="33.83203125" style="11" bestFit="1" customWidth="1"/>
    <col min="7" max="7" width="14.33203125" style="11" bestFit="1" customWidth="1"/>
    <col min="8" max="8" width="16" style="11" bestFit="1" customWidth="1"/>
    <col min="9" max="9" width="14.5" style="11" bestFit="1" customWidth="1"/>
    <col min="10" max="10" width="12.1640625" style="11" bestFit="1" customWidth="1"/>
    <col min="11" max="16384" width="10.83203125" style="11"/>
  </cols>
  <sheetData>
    <row r="1" spans="1:10" x14ac:dyDescent="0.15">
      <c r="A1" s="11" t="s">
        <v>53</v>
      </c>
      <c r="B1" s="11" t="s">
        <v>72</v>
      </c>
      <c r="C1" s="11" t="s">
        <v>4</v>
      </c>
      <c r="D1" s="11" t="s">
        <v>5</v>
      </c>
      <c r="E1" s="15" t="s">
        <v>11</v>
      </c>
      <c r="F1" s="15" t="s">
        <v>12</v>
      </c>
      <c r="G1" s="15" t="s">
        <v>15</v>
      </c>
      <c r="H1" s="15" t="s">
        <v>79</v>
      </c>
      <c r="I1" s="15" t="s">
        <v>16</v>
      </c>
      <c r="J1" s="16" t="s">
        <v>76</v>
      </c>
    </row>
    <row r="2" spans="1:10" x14ac:dyDescent="0.15">
      <c r="A2" s="11">
        <v>3</v>
      </c>
      <c r="B2" s="11">
        <v>1</v>
      </c>
      <c r="C2" s="11" t="s">
        <v>17</v>
      </c>
      <c r="D2" s="11" t="s">
        <v>19</v>
      </c>
      <c r="F2" s="12">
        <v>38.636193310000003</v>
      </c>
      <c r="G2" s="12">
        <v>52.79620886</v>
      </c>
      <c r="H2" s="6"/>
      <c r="I2" s="12">
        <v>66.900000000000006</v>
      </c>
      <c r="J2" s="6"/>
    </row>
    <row r="3" spans="1:10" x14ac:dyDescent="0.15">
      <c r="A3" s="11">
        <v>3</v>
      </c>
      <c r="B3" s="11">
        <v>1</v>
      </c>
      <c r="C3" s="11" t="s">
        <v>21</v>
      </c>
      <c r="D3" s="11" t="s">
        <v>19</v>
      </c>
      <c r="F3" s="12">
        <v>70.706368920000003</v>
      </c>
      <c r="G3" s="12">
        <v>64.454975840000003</v>
      </c>
      <c r="H3" s="6"/>
      <c r="I3" s="12">
        <v>58.5</v>
      </c>
      <c r="J3" s="6"/>
    </row>
    <row r="4" spans="1:10" x14ac:dyDescent="0.15">
      <c r="A4" s="11">
        <v>3</v>
      </c>
      <c r="B4" s="11">
        <v>1</v>
      </c>
      <c r="C4" s="11" t="s">
        <v>22</v>
      </c>
      <c r="D4" s="11" t="s">
        <v>19</v>
      </c>
      <c r="F4" s="12"/>
      <c r="G4" s="12"/>
      <c r="H4" s="6"/>
      <c r="I4" s="12"/>
      <c r="J4" s="6"/>
    </row>
    <row r="5" spans="1:10" x14ac:dyDescent="0.15">
      <c r="A5" s="11">
        <v>3</v>
      </c>
      <c r="B5" s="11">
        <v>1</v>
      </c>
      <c r="C5" s="11" t="s">
        <v>23</v>
      </c>
      <c r="D5" s="11" t="s">
        <v>19</v>
      </c>
      <c r="F5" s="12">
        <v>38.636193310000003</v>
      </c>
      <c r="G5" s="12">
        <v>54.123223209999999</v>
      </c>
      <c r="H5" s="6"/>
      <c r="I5" s="12">
        <v>63.4</v>
      </c>
      <c r="J5" s="6"/>
    </row>
    <row r="6" spans="1:10" x14ac:dyDescent="0.15">
      <c r="A6" s="11">
        <v>3</v>
      </c>
      <c r="B6" s="11">
        <v>1</v>
      </c>
      <c r="C6" s="11" t="s">
        <v>24</v>
      </c>
      <c r="D6" s="11" t="s">
        <v>19</v>
      </c>
      <c r="F6" s="12">
        <v>70.706368920000003</v>
      </c>
      <c r="G6" s="12">
        <v>47.037916180000003</v>
      </c>
      <c r="H6" s="6"/>
      <c r="I6" s="12">
        <v>75</v>
      </c>
      <c r="J6" s="6"/>
    </row>
    <row r="7" spans="1:10" x14ac:dyDescent="0.15">
      <c r="A7" s="11">
        <v>3</v>
      </c>
      <c r="B7" s="11">
        <v>1</v>
      </c>
      <c r="C7" s="11" t="s">
        <v>25</v>
      </c>
      <c r="D7" s="11" t="s">
        <v>19</v>
      </c>
      <c r="F7" s="12">
        <v>87.870880850000006</v>
      </c>
      <c r="G7" s="12">
        <v>47.630332950000003</v>
      </c>
      <c r="H7" s="6"/>
      <c r="I7" s="12">
        <v>67</v>
      </c>
      <c r="J7" s="6"/>
    </row>
    <row r="8" spans="1:10" x14ac:dyDescent="0.15">
      <c r="A8" s="11">
        <v>3</v>
      </c>
      <c r="B8" s="11">
        <v>1</v>
      </c>
      <c r="C8" s="11" t="s">
        <v>26</v>
      </c>
      <c r="D8" s="11" t="s">
        <v>19</v>
      </c>
      <c r="F8" s="12"/>
      <c r="G8" s="12"/>
      <c r="H8" s="6"/>
      <c r="I8" s="12"/>
      <c r="J8" s="6"/>
    </row>
    <row r="9" spans="1:10" x14ac:dyDescent="0.15">
      <c r="A9" s="11">
        <v>3</v>
      </c>
      <c r="B9" s="11">
        <v>1</v>
      </c>
      <c r="C9" s="11" t="s">
        <v>27</v>
      </c>
      <c r="D9" s="11" t="s">
        <v>19</v>
      </c>
      <c r="F9" s="12"/>
      <c r="G9" s="12"/>
      <c r="H9" s="6"/>
      <c r="I9" s="12"/>
      <c r="J9" s="6"/>
    </row>
    <row r="10" spans="1:10" x14ac:dyDescent="0.15">
      <c r="A10" s="11">
        <v>3</v>
      </c>
      <c r="B10" s="11">
        <v>1</v>
      </c>
      <c r="C10" s="11" t="s">
        <v>28</v>
      </c>
      <c r="D10" s="11" t="s">
        <v>19</v>
      </c>
      <c r="F10" s="12">
        <v>50.412721589999997</v>
      </c>
      <c r="G10" s="12">
        <v>53.545024320000003</v>
      </c>
      <c r="H10" s="6"/>
      <c r="I10" s="12">
        <v>51.38</v>
      </c>
      <c r="J10" s="6"/>
    </row>
    <row r="11" spans="1:10" x14ac:dyDescent="0.15">
      <c r="A11" s="13">
        <v>3</v>
      </c>
      <c r="B11" s="13">
        <v>1</v>
      </c>
      <c r="C11" s="13" t="s">
        <v>29</v>
      </c>
      <c r="D11" s="13" t="s">
        <v>19</v>
      </c>
      <c r="E11" s="13"/>
      <c r="F11" s="14">
        <v>70.706368920000003</v>
      </c>
      <c r="G11" s="14">
        <v>64.57345986</v>
      </c>
      <c r="H11" s="8"/>
      <c r="I11" s="14">
        <v>58.5</v>
      </c>
      <c r="J11" s="8"/>
    </row>
    <row r="12" spans="1:10" x14ac:dyDescent="0.15">
      <c r="A12" s="11">
        <v>3</v>
      </c>
      <c r="B12" s="11">
        <v>2</v>
      </c>
      <c r="C12" s="11" t="s">
        <v>17</v>
      </c>
      <c r="D12" s="11" t="s">
        <v>19</v>
      </c>
      <c r="F12" s="12">
        <v>38.636193310000003</v>
      </c>
      <c r="G12" s="12">
        <v>45.118483449999999</v>
      </c>
      <c r="H12" s="6"/>
      <c r="I12" s="12">
        <v>20</v>
      </c>
      <c r="J12" s="6"/>
    </row>
    <row r="13" spans="1:10" x14ac:dyDescent="0.15">
      <c r="A13" s="11">
        <v>3</v>
      </c>
      <c r="B13" s="11">
        <v>2</v>
      </c>
      <c r="C13" s="11" t="s">
        <v>21</v>
      </c>
      <c r="D13" s="11" t="s">
        <v>19</v>
      </c>
      <c r="F13" s="12">
        <v>38.636193310000003</v>
      </c>
      <c r="G13" s="12">
        <v>61.6587678</v>
      </c>
      <c r="H13" s="6"/>
      <c r="I13" s="12">
        <v>50</v>
      </c>
      <c r="J13" s="6"/>
    </row>
    <row r="14" spans="1:10" x14ac:dyDescent="0.15">
      <c r="A14" s="11">
        <v>3</v>
      </c>
      <c r="B14" s="11">
        <v>2</v>
      </c>
      <c r="C14" s="11" t="s">
        <v>22</v>
      </c>
      <c r="D14" s="11" t="s">
        <v>19</v>
      </c>
      <c r="F14" s="12"/>
      <c r="G14" s="12"/>
      <c r="H14" s="6"/>
      <c r="I14" s="12"/>
      <c r="J14" s="6"/>
    </row>
    <row r="15" spans="1:10" x14ac:dyDescent="0.15">
      <c r="A15" s="11">
        <v>3</v>
      </c>
      <c r="B15" s="11">
        <v>2</v>
      </c>
      <c r="C15" s="11" t="s">
        <v>23</v>
      </c>
      <c r="D15" s="11" t="s">
        <v>19</v>
      </c>
      <c r="F15" s="12">
        <v>38.636193310000003</v>
      </c>
      <c r="G15" s="12">
        <v>34.170616150000001</v>
      </c>
      <c r="H15" s="6"/>
      <c r="I15" s="12">
        <v>0</v>
      </c>
      <c r="J15" s="6"/>
    </row>
    <row r="16" spans="1:10" x14ac:dyDescent="0.15">
      <c r="A16" s="11">
        <v>3</v>
      </c>
      <c r="B16" s="11">
        <v>2</v>
      </c>
      <c r="C16" s="11" t="s">
        <v>24</v>
      </c>
      <c r="D16" s="11" t="s">
        <v>19</v>
      </c>
      <c r="F16" s="12">
        <v>38.636193310000003</v>
      </c>
      <c r="G16" s="12">
        <v>49.763033389999997</v>
      </c>
      <c r="H16" s="6"/>
      <c r="I16" s="12">
        <v>43.4</v>
      </c>
      <c r="J16" s="6"/>
    </row>
    <row r="17" spans="1:10" x14ac:dyDescent="0.15">
      <c r="A17" s="11">
        <v>3</v>
      </c>
      <c r="B17" s="11">
        <v>2</v>
      </c>
      <c r="C17" s="11" t="s">
        <v>25</v>
      </c>
      <c r="D17" s="11" t="s">
        <v>19</v>
      </c>
      <c r="F17" s="12">
        <v>80.771741280000001</v>
      </c>
      <c r="G17" s="12">
        <v>44.38734676</v>
      </c>
      <c r="H17" s="6"/>
      <c r="I17" s="12">
        <v>66.993300000000005</v>
      </c>
      <c r="J17" s="6"/>
    </row>
    <row r="18" spans="1:10" x14ac:dyDescent="0.15">
      <c r="A18" s="11">
        <v>3</v>
      </c>
      <c r="B18" s="11">
        <v>2</v>
      </c>
      <c r="C18" s="11" t="s">
        <v>26</v>
      </c>
      <c r="D18" s="11" t="s">
        <v>19</v>
      </c>
      <c r="F18" s="12"/>
      <c r="G18" s="12"/>
      <c r="H18" s="6"/>
      <c r="I18" s="12"/>
      <c r="J18" s="6"/>
    </row>
    <row r="19" spans="1:10" x14ac:dyDescent="0.15">
      <c r="A19" s="11">
        <v>3</v>
      </c>
      <c r="B19" s="11">
        <v>2</v>
      </c>
      <c r="C19" s="11" t="s">
        <v>27</v>
      </c>
      <c r="D19" s="11" t="s">
        <v>19</v>
      </c>
      <c r="F19" s="12"/>
      <c r="G19" s="12"/>
      <c r="H19" s="6"/>
      <c r="I19" s="12"/>
      <c r="J19" s="6"/>
    </row>
    <row r="20" spans="1:10" x14ac:dyDescent="0.15">
      <c r="A20" s="11">
        <v>3</v>
      </c>
      <c r="B20" s="11">
        <v>2</v>
      </c>
      <c r="C20" s="11" t="s">
        <v>28</v>
      </c>
      <c r="D20" s="11" t="s">
        <v>19</v>
      </c>
      <c r="F20" s="12">
        <v>38.636193310000003</v>
      </c>
      <c r="G20" s="12">
        <v>54.644549939999997</v>
      </c>
      <c r="H20" s="6"/>
      <c r="I20" s="12">
        <v>36.6</v>
      </c>
      <c r="J20" s="6"/>
    </row>
    <row r="21" spans="1:10" x14ac:dyDescent="0.15">
      <c r="A21" s="13">
        <v>3</v>
      </c>
      <c r="B21" s="13">
        <v>2</v>
      </c>
      <c r="C21" s="13" t="s">
        <v>29</v>
      </c>
      <c r="D21" s="13" t="s">
        <v>19</v>
      </c>
      <c r="E21" s="13"/>
      <c r="F21" s="14">
        <v>70.706368920000003</v>
      </c>
      <c r="G21" s="14">
        <v>39.573460580000003</v>
      </c>
      <c r="H21" s="8"/>
      <c r="I21" s="14">
        <v>50.25</v>
      </c>
      <c r="J21" s="8"/>
    </row>
    <row r="22" spans="1:10" x14ac:dyDescent="0.15">
      <c r="A22" s="11">
        <v>3</v>
      </c>
      <c r="B22" s="11">
        <v>3</v>
      </c>
      <c r="C22" s="11" t="s">
        <v>17</v>
      </c>
      <c r="D22" s="11" t="s">
        <v>19</v>
      </c>
      <c r="F22" s="12">
        <v>41.972049599999998</v>
      </c>
      <c r="G22" s="12">
        <v>35.293838460000003</v>
      </c>
      <c r="H22" s="6"/>
      <c r="I22" s="12">
        <v>0</v>
      </c>
      <c r="J22" s="6"/>
    </row>
    <row r="23" spans="1:10" x14ac:dyDescent="0.15">
      <c r="A23" s="11">
        <v>3</v>
      </c>
      <c r="B23" s="11">
        <v>3</v>
      </c>
      <c r="C23" s="11" t="s">
        <v>21</v>
      </c>
      <c r="D23" s="11" t="s">
        <v>19</v>
      </c>
      <c r="F23" s="12">
        <v>70.706368920000003</v>
      </c>
      <c r="G23" s="12">
        <v>43.957345719999999</v>
      </c>
      <c r="H23" s="6"/>
      <c r="I23" s="12">
        <v>16.75</v>
      </c>
      <c r="J23" s="6"/>
    </row>
    <row r="24" spans="1:10" x14ac:dyDescent="0.15">
      <c r="A24" s="11">
        <v>3</v>
      </c>
      <c r="B24" s="11">
        <v>3</v>
      </c>
      <c r="C24" s="11" t="s">
        <v>22</v>
      </c>
      <c r="D24" s="11" t="s">
        <v>19</v>
      </c>
      <c r="F24" s="12"/>
      <c r="G24" s="12"/>
      <c r="H24" s="6"/>
      <c r="I24" s="12"/>
      <c r="J24" s="6"/>
    </row>
    <row r="25" spans="1:10" x14ac:dyDescent="0.15">
      <c r="A25" s="11">
        <v>3</v>
      </c>
      <c r="B25" s="11">
        <v>3</v>
      </c>
      <c r="C25" s="11" t="s">
        <v>23</v>
      </c>
      <c r="D25" s="11" t="s">
        <v>19</v>
      </c>
      <c r="F25" s="12">
        <v>38.636193310000003</v>
      </c>
      <c r="G25" s="12">
        <v>34.170616150000001</v>
      </c>
      <c r="H25" s="6"/>
      <c r="I25" s="12">
        <v>0</v>
      </c>
      <c r="J25" s="6"/>
    </row>
    <row r="26" spans="1:10" x14ac:dyDescent="0.15">
      <c r="A26" s="11">
        <v>3</v>
      </c>
      <c r="B26" s="11">
        <v>3</v>
      </c>
      <c r="C26" s="11" t="s">
        <v>24</v>
      </c>
      <c r="D26" s="11" t="s">
        <v>19</v>
      </c>
      <c r="F26" s="12">
        <v>70.706368920000003</v>
      </c>
      <c r="G26" s="12">
        <v>35.308055879999998</v>
      </c>
      <c r="H26" s="6"/>
      <c r="I26" s="12">
        <v>0</v>
      </c>
      <c r="J26" s="6"/>
    </row>
    <row r="27" spans="1:10" x14ac:dyDescent="0.15">
      <c r="A27" s="11">
        <v>3</v>
      </c>
      <c r="B27" s="11">
        <v>3</v>
      </c>
      <c r="C27" s="11" t="s">
        <v>25</v>
      </c>
      <c r="D27" s="11" t="s">
        <v>19</v>
      </c>
      <c r="F27" s="12">
        <v>100.0009565</v>
      </c>
      <c r="G27" s="12">
        <v>37.914691929999996</v>
      </c>
      <c r="H27" s="6"/>
      <c r="I27" s="12">
        <v>67</v>
      </c>
      <c r="J27" s="6"/>
    </row>
    <row r="28" spans="1:10" x14ac:dyDescent="0.15">
      <c r="A28" s="11">
        <v>3</v>
      </c>
      <c r="B28" s="11">
        <v>3</v>
      </c>
      <c r="C28" s="11" t="s">
        <v>26</v>
      </c>
      <c r="D28" s="11" t="s">
        <v>19</v>
      </c>
      <c r="F28" s="12"/>
      <c r="G28" s="12"/>
      <c r="H28" s="6"/>
      <c r="I28" s="12"/>
      <c r="J28" s="6"/>
    </row>
    <row r="29" spans="1:10" x14ac:dyDescent="0.15">
      <c r="A29" s="11">
        <v>3</v>
      </c>
      <c r="B29" s="11">
        <v>3</v>
      </c>
      <c r="C29" s="11" t="s">
        <v>27</v>
      </c>
      <c r="D29" s="11" t="s">
        <v>19</v>
      </c>
      <c r="F29" s="12"/>
      <c r="G29" s="12"/>
      <c r="H29" s="6"/>
      <c r="I29" s="12"/>
      <c r="J29" s="6"/>
    </row>
    <row r="30" spans="1:10" x14ac:dyDescent="0.15">
      <c r="A30" s="11">
        <v>3</v>
      </c>
      <c r="B30" s="11">
        <v>3</v>
      </c>
      <c r="C30" s="11" t="s">
        <v>28</v>
      </c>
      <c r="D30" s="11" t="s">
        <v>19</v>
      </c>
      <c r="F30" s="12">
        <v>100.0009565</v>
      </c>
      <c r="G30" s="12">
        <v>22.274879460000001</v>
      </c>
      <c r="H30" s="6"/>
      <c r="I30" s="12">
        <v>0</v>
      </c>
      <c r="J30" s="6"/>
    </row>
    <row r="31" spans="1:10" x14ac:dyDescent="0.15">
      <c r="A31" s="13">
        <v>3</v>
      </c>
      <c r="B31" s="13">
        <v>3</v>
      </c>
      <c r="C31" s="13" t="s">
        <v>29</v>
      </c>
      <c r="D31" s="13" t="s">
        <v>19</v>
      </c>
      <c r="E31" s="13"/>
      <c r="F31" s="14">
        <v>100.0009565</v>
      </c>
      <c r="G31" s="14">
        <v>44.075828549999997</v>
      </c>
      <c r="H31" s="8"/>
      <c r="I31" s="14">
        <v>0</v>
      </c>
      <c r="J31" s="8"/>
    </row>
    <row r="33" spans="1:1" x14ac:dyDescent="0.15">
      <c r="A33" s="11" t="s">
        <v>80</v>
      </c>
    </row>
  </sheetData>
  <conditionalFormatting sqref="F2:G11 I2:I11">
    <cfRule type="colorScale" priority="10">
      <colorScale>
        <cfvo type="min"/>
        <cfvo type="percentile" val="50"/>
        <cfvo type="max"/>
        <color rgb="FF63BE7B"/>
        <color rgb="FFFFEB84"/>
        <color rgb="FFF8696B"/>
      </colorScale>
    </cfRule>
  </conditionalFormatting>
  <conditionalFormatting sqref="F2:G31 I2:I31">
    <cfRule type="colorScale" priority="3">
      <colorScale>
        <cfvo type="min"/>
        <cfvo type="percentile" val="50"/>
        <cfvo type="max"/>
        <color rgb="FF63BE7B"/>
        <color rgb="FFFFEB84"/>
        <color rgb="FFF8696B"/>
      </colorScale>
    </cfRule>
  </conditionalFormatting>
  <conditionalFormatting sqref="F9:G9 I9">
    <cfRule type="colorScale" priority="11">
      <colorScale>
        <cfvo type="min"/>
        <cfvo type="percentile" val="50"/>
        <cfvo type="max"/>
        <color rgb="FF63BE7B"/>
        <color rgb="FFFFEB84"/>
        <color rgb="FFF8696B"/>
      </colorScale>
    </cfRule>
  </conditionalFormatting>
  <conditionalFormatting sqref="F12:G21 I12:I21">
    <cfRule type="colorScale" priority="9">
      <colorScale>
        <cfvo type="min"/>
        <cfvo type="percentile" val="50"/>
        <cfvo type="max"/>
        <color rgb="FF63BE7B"/>
        <color rgb="FFFFEB84"/>
        <color rgb="FFF8696B"/>
      </colorScale>
    </cfRule>
  </conditionalFormatting>
  <conditionalFormatting sqref="F22:G31 I22:I31">
    <cfRule type="colorScale" priority="6">
      <colorScale>
        <cfvo type="min"/>
        <cfvo type="percentile" val="50"/>
        <cfvo type="max"/>
        <color rgb="FF63BE7B"/>
        <color rgb="FFFFEB84"/>
        <color rgb="FFF8696B"/>
      </colorScale>
    </cfRule>
  </conditionalFormatting>
  <conditionalFormatting sqref="F32:I32 F2:G31 I2:I31">
    <cfRule type="colorScale" priority="5">
      <colorScale>
        <cfvo type="min"/>
        <cfvo type="percentile" val="50"/>
        <cfvo type="max"/>
        <color rgb="FF63BE7B"/>
        <color rgb="FFFFEB84"/>
        <color rgb="FFF8696B"/>
      </colorScale>
    </cfRule>
  </conditionalFormatting>
  <conditionalFormatting sqref="H2:H31">
    <cfRule type="colorScale" priority="2">
      <colorScale>
        <cfvo type="min"/>
        <cfvo type="percentile" val="50"/>
        <cfvo type="max"/>
        <color rgb="FF63BE7B"/>
        <color rgb="FFFFEB84"/>
        <color rgb="FFF8696B"/>
      </colorScale>
    </cfRule>
  </conditionalFormatting>
  <conditionalFormatting sqref="I27">
    <cfRule type="colorScale" priority="4">
      <colorScale>
        <cfvo type="min"/>
        <cfvo type="percentile" val="50"/>
        <cfvo type="max"/>
        <color rgb="FF63BE7B"/>
        <color rgb="FFFFEB84"/>
        <color rgb="FFF8696B"/>
      </colorScale>
    </cfRule>
  </conditionalFormatting>
  <conditionalFormatting sqref="J2:J31">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61DB-FB1A-AF43-92E7-C814367DD751}">
  <sheetPr>
    <tabColor theme="4" tint="-0.249977111117893"/>
  </sheetPr>
  <dimension ref="A1:X31"/>
  <sheetViews>
    <sheetView workbookViewId="0">
      <pane xSplit="4" ySplit="1" topLeftCell="E2" activePane="bottomRight" state="frozen"/>
      <selection pane="topRight" activeCell="E1" sqref="E1"/>
      <selection pane="bottomLeft" activeCell="A2" sqref="A2"/>
      <selection pane="bottomRight" activeCell="I29" sqref="I29"/>
    </sheetView>
  </sheetViews>
  <sheetFormatPr baseColWidth="10" defaultRowHeight="14" x14ac:dyDescent="0.15"/>
  <cols>
    <col min="1" max="2" width="7" style="11" customWidth="1"/>
    <col min="3" max="3" width="14.5" style="11" bestFit="1" customWidth="1"/>
    <col min="4" max="12" width="10.83203125" style="11"/>
    <col min="13" max="13" width="3.33203125" style="11" customWidth="1"/>
    <col min="14" max="20" width="10.83203125" style="11"/>
    <col min="21" max="21" width="3.33203125" style="11" customWidth="1"/>
    <col min="22" max="16384" width="10.83203125" style="11"/>
  </cols>
  <sheetData>
    <row r="1" spans="1:24" x14ac:dyDescent="0.15">
      <c r="A1" s="11" t="s">
        <v>3</v>
      </c>
      <c r="B1" s="11" t="s">
        <v>72</v>
      </c>
      <c r="C1" s="11" t="s">
        <v>4</v>
      </c>
      <c r="D1" s="11" t="s">
        <v>5</v>
      </c>
      <c r="E1" s="11" t="s">
        <v>54</v>
      </c>
      <c r="F1" s="11" t="s">
        <v>55</v>
      </c>
      <c r="G1" s="11" t="s">
        <v>56</v>
      </c>
      <c r="H1" s="11" t="s">
        <v>57</v>
      </c>
      <c r="I1" s="11" t="s">
        <v>58</v>
      </c>
      <c r="J1" s="11" t="s">
        <v>59</v>
      </c>
      <c r="K1" s="11" t="s">
        <v>60</v>
      </c>
      <c r="L1" s="11" t="s">
        <v>61</v>
      </c>
      <c r="N1" s="11" t="s">
        <v>62</v>
      </c>
      <c r="O1" s="11" t="s">
        <v>63</v>
      </c>
      <c r="P1" s="11" t="s">
        <v>64</v>
      </c>
      <c r="Q1" s="11" t="s">
        <v>65</v>
      </c>
      <c r="R1" s="11" t="s">
        <v>66</v>
      </c>
      <c r="S1" s="11" t="s">
        <v>67</v>
      </c>
      <c r="T1" s="11" t="s">
        <v>68</v>
      </c>
      <c r="V1" s="11" t="s">
        <v>73</v>
      </c>
      <c r="W1" s="11" t="s">
        <v>74</v>
      </c>
      <c r="X1" s="11" t="s">
        <v>75</v>
      </c>
    </row>
    <row r="2" spans="1:24" x14ac:dyDescent="0.15">
      <c r="A2" s="11">
        <v>3</v>
      </c>
      <c r="B2" s="11">
        <v>1</v>
      </c>
      <c r="C2" s="11" t="s">
        <v>17</v>
      </c>
      <c r="D2" s="11" t="s">
        <v>19</v>
      </c>
      <c r="E2" s="12">
        <v>20</v>
      </c>
      <c r="F2" s="12">
        <v>26</v>
      </c>
      <c r="G2" s="12">
        <v>12</v>
      </c>
      <c r="H2" s="12">
        <v>12</v>
      </c>
      <c r="I2" s="12">
        <v>20</v>
      </c>
      <c r="J2" s="12">
        <v>42</v>
      </c>
      <c r="K2" s="12">
        <v>40</v>
      </c>
      <c r="L2" s="12">
        <v>62</v>
      </c>
      <c r="M2" s="12"/>
      <c r="N2" s="12">
        <v>42</v>
      </c>
      <c r="O2" s="12">
        <v>12</v>
      </c>
      <c r="P2" s="12">
        <v>52</v>
      </c>
      <c r="Q2" s="12">
        <v>66</v>
      </c>
      <c r="R2" s="12">
        <v>24</v>
      </c>
      <c r="S2" s="12">
        <v>78</v>
      </c>
      <c r="T2" s="12">
        <v>12</v>
      </c>
      <c r="U2" s="12"/>
      <c r="V2" s="12">
        <v>29.25</v>
      </c>
      <c r="W2" s="12">
        <v>40.857142860000003</v>
      </c>
      <c r="X2" s="12">
        <v>35.053571429999998</v>
      </c>
    </row>
    <row r="3" spans="1:24" x14ac:dyDescent="0.15">
      <c r="A3" s="11">
        <v>3</v>
      </c>
      <c r="B3" s="11">
        <v>1</v>
      </c>
      <c r="C3" s="11" t="s">
        <v>21</v>
      </c>
      <c r="D3" s="11" t="s">
        <v>19</v>
      </c>
      <c r="E3" s="12">
        <v>15</v>
      </c>
      <c r="F3" s="12">
        <v>35</v>
      </c>
      <c r="G3" s="12">
        <v>15</v>
      </c>
      <c r="H3" s="12">
        <v>15</v>
      </c>
      <c r="I3" s="12">
        <v>0</v>
      </c>
      <c r="J3" s="12">
        <v>10</v>
      </c>
      <c r="K3" s="12">
        <v>35</v>
      </c>
      <c r="L3" s="12">
        <v>65</v>
      </c>
      <c r="M3" s="12"/>
      <c r="N3" s="12">
        <v>65</v>
      </c>
      <c r="O3" s="12">
        <v>25</v>
      </c>
      <c r="P3" s="12">
        <v>40</v>
      </c>
      <c r="Q3" s="12">
        <v>60</v>
      </c>
      <c r="R3" s="12">
        <v>35</v>
      </c>
      <c r="S3" s="12">
        <v>80</v>
      </c>
      <c r="T3" s="12">
        <v>25</v>
      </c>
      <c r="U3" s="12"/>
      <c r="V3" s="12">
        <v>23.75</v>
      </c>
      <c r="W3" s="12">
        <v>47.142857139999997</v>
      </c>
      <c r="X3" s="12">
        <v>35.446428570000002</v>
      </c>
    </row>
    <row r="4" spans="1:24" x14ac:dyDescent="0.15">
      <c r="A4" s="11">
        <v>3</v>
      </c>
      <c r="B4" s="11">
        <v>1</v>
      </c>
      <c r="C4" s="11" t="s">
        <v>22</v>
      </c>
      <c r="D4" s="11" t="s">
        <v>19</v>
      </c>
      <c r="E4" s="12"/>
      <c r="F4" s="12"/>
      <c r="G4" s="12"/>
      <c r="H4" s="12"/>
      <c r="I4" s="12"/>
      <c r="J4" s="12"/>
      <c r="K4" s="12"/>
      <c r="L4" s="12"/>
      <c r="M4" s="12"/>
      <c r="N4" s="12"/>
      <c r="O4" s="12"/>
      <c r="P4" s="12"/>
      <c r="Q4" s="12"/>
      <c r="R4" s="12"/>
      <c r="S4" s="12"/>
      <c r="T4" s="12"/>
      <c r="U4" s="12"/>
      <c r="V4" s="12"/>
      <c r="W4" s="12"/>
      <c r="X4" s="12"/>
    </row>
    <row r="5" spans="1:24" x14ac:dyDescent="0.15">
      <c r="A5" s="11">
        <v>3</v>
      </c>
      <c r="B5" s="11">
        <v>1</v>
      </c>
      <c r="C5" s="11" t="s">
        <v>23</v>
      </c>
      <c r="D5" s="11" t="s">
        <v>19</v>
      </c>
      <c r="E5" s="12">
        <v>18</v>
      </c>
      <c r="F5" s="12">
        <v>24</v>
      </c>
      <c r="G5" s="12">
        <v>10</v>
      </c>
      <c r="H5" s="12">
        <v>10</v>
      </c>
      <c r="I5" s="12">
        <v>12</v>
      </c>
      <c r="J5" s="12">
        <v>26</v>
      </c>
      <c r="K5" s="12">
        <v>46</v>
      </c>
      <c r="L5" s="12">
        <v>64</v>
      </c>
      <c r="M5" s="12"/>
      <c r="N5" s="12">
        <v>38</v>
      </c>
      <c r="O5" s="12">
        <v>16</v>
      </c>
      <c r="P5" s="12">
        <v>46</v>
      </c>
      <c r="Q5" s="12">
        <v>34</v>
      </c>
      <c r="R5" s="12">
        <v>26</v>
      </c>
      <c r="S5" s="12">
        <v>82</v>
      </c>
      <c r="T5" s="12">
        <v>14</v>
      </c>
      <c r="U5" s="12"/>
      <c r="V5" s="12">
        <v>26.25</v>
      </c>
      <c r="W5" s="12">
        <v>36.571428570000002</v>
      </c>
      <c r="X5" s="12">
        <v>31.410714290000001</v>
      </c>
    </row>
    <row r="6" spans="1:24" x14ac:dyDescent="0.15">
      <c r="A6" s="11">
        <v>3</v>
      </c>
      <c r="B6" s="11">
        <v>1</v>
      </c>
      <c r="C6" s="11" t="s">
        <v>24</v>
      </c>
      <c r="D6" s="11" t="s">
        <v>19</v>
      </c>
      <c r="E6" s="12">
        <v>20</v>
      </c>
      <c r="F6" s="12">
        <v>25</v>
      </c>
      <c r="G6" s="12">
        <v>10</v>
      </c>
      <c r="H6" s="12">
        <v>5</v>
      </c>
      <c r="I6" s="12">
        <v>30</v>
      </c>
      <c r="J6" s="12">
        <v>45</v>
      </c>
      <c r="K6" s="12">
        <v>45</v>
      </c>
      <c r="L6" s="12">
        <v>60</v>
      </c>
      <c r="M6" s="12"/>
      <c r="N6" s="12">
        <v>40</v>
      </c>
      <c r="O6" s="12">
        <v>10</v>
      </c>
      <c r="P6" s="12">
        <v>45</v>
      </c>
      <c r="Q6" s="12">
        <v>40</v>
      </c>
      <c r="R6" s="12">
        <v>20</v>
      </c>
      <c r="S6" s="12">
        <v>75</v>
      </c>
      <c r="T6" s="12">
        <v>20</v>
      </c>
      <c r="U6" s="12"/>
      <c r="V6" s="12">
        <v>30</v>
      </c>
      <c r="W6" s="12">
        <v>35.714285709999999</v>
      </c>
      <c r="X6" s="12">
        <v>32.857142860000003</v>
      </c>
    </row>
    <row r="7" spans="1:24" x14ac:dyDescent="0.15">
      <c r="A7" s="11">
        <v>3</v>
      </c>
      <c r="B7" s="11">
        <v>1</v>
      </c>
      <c r="C7" s="11" t="s">
        <v>25</v>
      </c>
      <c r="D7" s="11" t="s">
        <v>19</v>
      </c>
      <c r="E7" s="12">
        <v>20</v>
      </c>
      <c r="F7" s="12">
        <v>20</v>
      </c>
      <c r="G7" s="12">
        <v>20</v>
      </c>
      <c r="H7" s="12">
        <v>10</v>
      </c>
      <c r="I7" s="12">
        <v>40</v>
      </c>
      <c r="J7" s="12">
        <v>40</v>
      </c>
      <c r="K7" s="12">
        <v>70</v>
      </c>
      <c r="L7" s="12">
        <v>50</v>
      </c>
      <c r="M7" s="12"/>
      <c r="N7" s="12">
        <v>20</v>
      </c>
      <c r="O7" s="12" t="s">
        <v>2</v>
      </c>
      <c r="P7" s="12">
        <v>40</v>
      </c>
      <c r="Q7" s="12">
        <v>60</v>
      </c>
      <c r="R7" s="12">
        <v>20</v>
      </c>
      <c r="S7" s="12">
        <v>70</v>
      </c>
      <c r="T7" s="12">
        <v>20</v>
      </c>
      <c r="U7" s="12"/>
      <c r="V7" s="12">
        <v>33.75</v>
      </c>
      <c r="W7" s="12">
        <v>38.333333330000002</v>
      </c>
      <c r="X7" s="12">
        <v>36.041666669999998</v>
      </c>
    </row>
    <row r="8" spans="1:24" x14ac:dyDescent="0.15">
      <c r="A8" s="11">
        <v>3</v>
      </c>
      <c r="B8" s="11">
        <v>1</v>
      </c>
      <c r="C8" s="11" t="s">
        <v>26</v>
      </c>
      <c r="D8" s="11" t="s">
        <v>19</v>
      </c>
      <c r="E8" s="12"/>
      <c r="F8" s="12"/>
      <c r="G8" s="12"/>
      <c r="H8" s="12"/>
      <c r="I8" s="12"/>
      <c r="J8" s="12"/>
      <c r="K8" s="12"/>
      <c r="L8" s="12"/>
      <c r="M8" s="12"/>
      <c r="N8" s="12"/>
      <c r="O8" s="12"/>
      <c r="P8" s="12"/>
      <c r="Q8" s="12"/>
      <c r="R8" s="12"/>
      <c r="S8" s="12"/>
      <c r="T8" s="12"/>
      <c r="U8" s="12"/>
      <c r="V8" s="12"/>
      <c r="W8" s="12"/>
      <c r="X8" s="12"/>
    </row>
    <row r="9" spans="1:24" x14ac:dyDescent="0.15">
      <c r="A9" s="11">
        <v>3</v>
      </c>
      <c r="B9" s="11">
        <v>1</v>
      </c>
      <c r="C9" s="11" t="s">
        <v>27</v>
      </c>
      <c r="D9" s="11" t="s">
        <v>19</v>
      </c>
      <c r="E9" s="12"/>
      <c r="F9" s="12"/>
      <c r="G9" s="12"/>
      <c r="H9" s="12"/>
      <c r="I9" s="12"/>
      <c r="J9" s="12"/>
      <c r="K9" s="12"/>
      <c r="L9" s="12"/>
      <c r="M9" s="12"/>
      <c r="N9" s="12"/>
      <c r="O9" s="12"/>
      <c r="P9" s="12"/>
      <c r="Q9" s="12"/>
      <c r="R9" s="12"/>
      <c r="S9" s="12"/>
      <c r="T9" s="12"/>
      <c r="U9" s="12"/>
      <c r="V9" s="12"/>
      <c r="W9" s="12"/>
      <c r="X9" s="12"/>
    </row>
    <row r="10" spans="1:24" x14ac:dyDescent="0.15">
      <c r="A10" s="11">
        <v>3</v>
      </c>
      <c r="B10" s="11">
        <v>1</v>
      </c>
      <c r="C10" s="11" t="s">
        <v>28</v>
      </c>
      <c r="D10" s="11" t="s">
        <v>19</v>
      </c>
      <c r="E10" s="12">
        <v>14</v>
      </c>
      <c r="F10" s="12">
        <v>25.2</v>
      </c>
      <c r="G10" s="12">
        <v>8.4</v>
      </c>
      <c r="H10" s="12">
        <v>8.4</v>
      </c>
      <c r="I10" s="12">
        <v>5.6</v>
      </c>
      <c r="J10" s="12">
        <v>19.600000000000001</v>
      </c>
      <c r="K10" s="12">
        <v>25.2</v>
      </c>
      <c r="L10" s="12">
        <v>61.6</v>
      </c>
      <c r="M10" s="12"/>
      <c r="N10" s="12">
        <v>44.8</v>
      </c>
      <c r="O10" s="12">
        <v>14</v>
      </c>
      <c r="P10" s="12">
        <v>42</v>
      </c>
      <c r="Q10" s="12">
        <v>44.8</v>
      </c>
      <c r="R10" s="12">
        <v>28</v>
      </c>
      <c r="S10" s="12">
        <v>78.400000000000006</v>
      </c>
      <c r="T10" s="12">
        <v>5.6</v>
      </c>
      <c r="U10" s="12"/>
      <c r="V10" s="12">
        <v>21</v>
      </c>
      <c r="W10" s="12">
        <v>36.799999999999997</v>
      </c>
      <c r="X10" s="12">
        <v>28.9</v>
      </c>
    </row>
    <row r="11" spans="1:24" x14ac:dyDescent="0.15">
      <c r="A11" s="13">
        <v>3</v>
      </c>
      <c r="B11" s="13">
        <v>1</v>
      </c>
      <c r="C11" s="13" t="s">
        <v>29</v>
      </c>
      <c r="D11" s="13" t="s">
        <v>19</v>
      </c>
      <c r="E11" s="14">
        <v>15</v>
      </c>
      <c r="F11" s="14">
        <v>25</v>
      </c>
      <c r="G11" s="14">
        <v>15</v>
      </c>
      <c r="H11" s="14">
        <v>15</v>
      </c>
      <c r="I11" s="14">
        <v>20</v>
      </c>
      <c r="J11" s="14">
        <v>35</v>
      </c>
      <c r="K11" s="14">
        <v>50</v>
      </c>
      <c r="L11" s="14">
        <v>70</v>
      </c>
      <c r="M11" s="14"/>
      <c r="N11" s="14">
        <v>50</v>
      </c>
      <c r="O11" s="14">
        <v>20</v>
      </c>
      <c r="P11" s="14">
        <v>30</v>
      </c>
      <c r="Q11" s="14">
        <v>60</v>
      </c>
      <c r="R11" s="14">
        <v>20</v>
      </c>
      <c r="S11" s="14">
        <v>80</v>
      </c>
      <c r="T11" s="14">
        <v>35</v>
      </c>
      <c r="U11" s="14"/>
      <c r="V11" s="14">
        <v>30.625</v>
      </c>
      <c r="W11" s="14">
        <v>42.142857139999997</v>
      </c>
      <c r="X11" s="14">
        <v>36.383928570000002</v>
      </c>
    </row>
    <row r="12" spans="1:24" x14ac:dyDescent="0.15">
      <c r="A12" s="11">
        <v>3</v>
      </c>
      <c r="B12" s="11">
        <v>2</v>
      </c>
      <c r="C12" s="11" t="s">
        <v>17</v>
      </c>
      <c r="D12" s="11" t="s">
        <v>19</v>
      </c>
      <c r="E12" s="12">
        <v>20</v>
      </c>
      <c r="F12" s="12">
        <v>28</v>
      </c>
      <c r="G12" s="12">
        <v>18</v>
      </c>
      <c r="H12" s="12">
        <v>22</v>
      </c>
      <c r="I12" s="12">
        <v>4</v>
      </c>
      <c r="J12" s="12">
        <v>4</v>
      </c>
      <c r="K12" s="12">
        <v>38</v>
      </c>
      <c r="L12" s="12">
        <v>54</v>
      </c>
      <c r="M12" s="12"/>
      <c r="N12" s="12">
        <v>44</v>
      </c>
      <c r="O12" s="12">
        <v>50</v>
      </c>
      <c r="P12" s="12">
        <v>30</v>
      </c>
      <c r="Q12" s="12">
        <v>64</v>
      </c>
      <c r="R12" s="12">
        <v>18</v>
      </c>
      <c r="S12" s="12">
        <v>78</v>
      </c>
      <c r="T12" s="12">
        <v>46</v>
      </c>
      <c r="V12" s="12">
        <v>23.5</v>
      </c>
      <c r="W12" s="12">
        <v>47.142857139999997</v>
      </c>
      <c r="X12" s="12">
        <v>35.321428570000002</v>
      </c>
    </row>
    <row r="13" spans="1:24" x14ac:dyDescent="0.15">
      <c r="A13" s="11">
        <v>3</v>
      </c>
      <c r="B13" s="11">
        <v>2</v>
      </c>
      <c r="C13" s="11" t="s">
        <v>21</v>
      </c>
      <c r="D13" s="11" t="s">
        <v>19</v>
      </c>
      <c r="E13" s="12">
        <v>18</v>
      </c>
      <c r="F13" s="12">
        <v>32</v>
      </c>
      <c r="G13" s="12">
        <v>16</v>
      </c>
      <c r="H13" s="12">
        <v>16</v>
      </c>
      <c r="I13" s="12">
        <v>4</v>
      </c>
      <c r="J13" s="12">
        <v>8</v>
      </c>
      <c r="K13" s="12">
        <v>42</v>
      </c>
      <c r="L13" s="12">
        <v>62</v>
      </c>
      <c r="M13" s="12"/>
      <c r="N13" s="12">
        <v>58</v>
      </c>
      <c r="O13" s="12">
        <v>24</v>
      </c>
      <c r="P13" s="12">
        <v>42</v>
      </c>
      <c r="Q13" s="12">
        <v>56</v>
      </c>
      <c r="R13" s="12">
        <v>38</v>
      </c>
      <c r="S13" s="12">
        <v>80</v>
      </c>
      <c r="T13" s="12">
        <v>28</v>
      </c>
      <c r="V13" s="12">
        <v>24.75</v>
      </c>
      <c r="W13" s="12">
        <v>46.571428570000002</v>
      </c>
      <c r="X13" s="12">
        <v>35.660714290000001</v>
      </c>
    </row>
    <row r="14" spans="1:24" x14ac:dyDescent="0.15">
      <c r="A14" s="11">
        <v>3</v>
      </c>
      <c r="B14" s="11">
        <v>2</v>
      </c>
      <c r="C14" s="11" t="s">
        <v>22</v>
      </c>
      <c r="D14" s="11" t="s">
        <v>19</v>
      </c>
      <c r="E14" s="12"/>
      <c r="F14" s="12"/>
      <c r="G14" s="12"/>
      <c r="H14" s="12"/>
      <c r="I14" s="12"/>
      <c r="J14" s="12"/>
      <c r="K14" s="12"/>
      <c r="L14" s="12"/>
      <c r="M14" s="12"/>
      <c r="N14" s="12"/>
      <c r="O14" s="12"/>
      <c r="P14" s="12"/>
      <c r="Q14" s="12"/>
      <c r="R14" s="12"/>
      <c r="S14" s="12"/>
      <c r="T14" s="12"/>
      <c r="V14" s="12"/>
      <c r="W14" s="12"/>
      <c r="X14" s="12"/>
    </row>
    <row r="15" spans="1:24" x14ac:dyDescent="0.15">
      <c r="A15" s="11">
        <v>3</v>
      </c>
      <c r="B15" s="11">
        <v>2</v>
      </c>
      <c r="C15" s="11" t="s">
        <v>23</v>
      </c>
      <c r="D15" s="11" t="s">
        <v>19</v>
      </c>
      <c r="E15" s="12">
        <v>20</v>
      </c>
      <c r="F15" s="12">
        <v>20</v>
      </c>
      <c r="G15" s="12">
        <v>20</v>
      </c>
      <c r="H15" s="12">
        <v>30</v>
      </c>
      <c r="I15" s="12">
        <v>0</v>
      </c>
      <c r="J15" s="12">
        <v>4</v>
      </c>
      <c r="K15" s="12">
        <v>46</v>
      </c>
      <c r="L15" s="12">
        <v>40</v>
      </c>
      <c r="M15" s="12"/>
      <c r="N15" s="12">
        <v>26</v>
      </c>
      <c r="O15" s="12">
        <v>60</v>
      </c>
      <c r="P15" s="12">
        <v>22</v>
      </c>
      <c r="Q15" s="12">
        <v>66</v>
      </c>
      <c r="R15" s="12">
        <v>4</v>
      </c>
      <c r="S15" s="12">
        <v>62</v>
      </c>
      <c r="T15" s="12">
        <v>48</v>
      </c>
      <c r="V15" s="12">
        <v>22.5</v>
      </c>
      <c r="W15" s="12">
        <v>41.142857139999997</v>
      </c>
      <c r="X15" s="12">
        <v>31.821428569999998</v>
      </c>
    </row>
    <row r="16" spans="1:24" x14ac:dyDescent="0.15">
      <c r="A16" s="11">
        <v>3</v>
      </c>
      <c r="B16" s="11">
        <v>2</v>
      </c>
      <c r="C16" s="11" t="s">
        <v>24</v>
      </c>
      <c r="D16" s="11" t="s">
        <v>19</v>
      </c>
      <c r="E16" s="12">
        <v>20</v>
      </c>
      <c r="F16" s="12">
        <v>24</v>
      </c>
      <c r="G16" s="12">
        <v>16</v>
      </c>
      <c r="H16" s="12">
        <v>18</v>
      </c>
      <c r="I16" s="12">
        <v>12</v>
      </c>
      <c r="J16" s="12">
        <v>20</v>
      </c>
      <c r="K16" s="12">
        <v>40</v>
      </c>
      <c r="L16" s="12">
        <v>54</v>
      </c>
      <c r="M16" s="12"/>
      <c r="N16" s="12">
        <v>42</v>
      </c>
      <c r="O16" s="12">
        <v>30</v>
      </c>
      <c r="P16" s="12">
        <v>36</v>
      </c>
      <c r="Q16" s="12">
        <v>66</v>
      </c>
      <c r="R16" s="12">
        <v>22</v>
      </c>
      <c r="S16" s="12">
        <v>70</v>
      </c>
      <c r="T16" s="12">
        <v>46</v>
      </c>
      <c r="V16" s="12">
        <v>25.5</v>
      </c>
      <c r="W16" s="12">
        <v>44.571428570000002</v>
      </c>
      <c r="X16" s="12">
        <v>35.035714290000001</v>
      </c>
    </row>
    <row r="17" spans="1:24" x14ac:dyDescent="0.15">
      <c r="A17" s="11">
        <v>3</v>
      </c>
      <c r="B17" s="11">
        <v>2</v>
      </c>
      <c r="C17" s="11" t="s">
        <v>25</v>
      </c>
      <c r="D17" s="11" t="s">
        <v>19</v>
      </c>
      <c r="E17" s="12">
        <v>19.998000000000001</v>
      </c>
      <c r="F17" s="12">
        <v>19.998000000000001</v>
      </c>
      <c r="G17" s="12">
        <v>19.998000000000001</v>
      </c>
      <c r="H17" s="12">
        <v>13.332000000000001</v>
      </c>
      <c r="I17" s="12">
        <v>26.664000000000001</v>
      </c>
      <c r="J17" s="12">
        <v>26.664000000000001</v>
      </c>
      <c r="K17" s="12">
        <v>53.328000000000003</v>
      </c>
      <c r="L17" s="12">
        <v>46.661999999999999</v>
      </c>
      <c r="M17" s="12"/>
      <c r="N17" s="12">
        <v>19.998000000000001</v>
      </c>
      <c r="O17" s="12">
        <v>19.998000000000001</v>
      </c>
      <c r="P17" s="12">
        <v>33.33</v>
      </c>
      <c r="Q17" s="12">
        <v>66.66</v>
      </c>
      <c r="R17" s="12">
        <v>13.332000000000001</v>
      </c>
      <c r="S17" s="12">
        <v>66.66</v>
      </c>
      <c r="T17" s="12">
        <v>26.664000000000001</v>
      </c>
      <c r="V17" s="12">
        <v>28.330500000000001</v>
      </c>
      <c r="W17" s="12">
        <v>35.234571430000003</v>
      </c>
      <c r="X17" s="12">
        <v>31.782535710000001</v>
      </c>
    </row>
    <row r="18" spans="1:24" x14ac:dyDescent="0.15">
      <c r="A18" s="11">
        <v>3</v>
      </c>
      <c r="B18" s="11">
        <v>2</v>
      </c>
      <c r="C18" s="11" t="s">
        <v>26</v>
      </c>
      <c r="D18" s="11" t="s">
        <v>19</v>
      </c>
      <c r="E18" s="12"/>
      <c r="F18" s="12"/>
      <c r="G18" s="12"/>
      <c r="H18" s="12"/>
      <c r="I18" s="12"/>
      <c r="J18" s="12"/>
      <c r="K18" s="12"/>
      <c r="L18" s="12"/>
      <c r="M18" s="12"/>
      <c r="N18" s="12"/>
      <c r="O18" s="12"/>
      <c r="P18" s="12"/>
      <c r="Q18" s="12"/>
      <c r="R18" s="12"/>
      <c r="S18" s="12"/>
      <c r="T18" s="12"/>
      <c r="V18" s="12"/>
      <c r="W18" s="12"/>
      <c r="X18" s="12"/>
    </row>
    <row r="19" spans="1:24" x14ac:dyDescent="0.15">
      <c r="A19" s="11">
        <v>3</v>
      </c>
      <c r="B19" s="11">
        <v>2</v>
      </c>
      <c r="C19" s="11" t="s">
        <v>27</v>
      </c>
      <c r="D19" s="11" t="s">
        <v>19</v>
      </c>
      <c r="E19" s="12"/>
      <c r="F19" s="12"/>
      <c r="G19" s="12"/>
      <c r="H19" s="12"/>
      <c r="I19" s="12"/>
      <c r="J19" s="12"/>
      <c r="K19" s="12"/>
      <c r="L19" s="12"/>
      <c r="M19" s="12"/>
      <c r="N19" s="12"/>
      <c r="O19" s="12"/>
      <c r="P19" s="12"/>
      <c r="Q19" s="12"/>
      <c r="R19" s="12"/>
      <c r="S19" s="12"/>
      <c r="T19" s="12"/>
      <c r="V19" s="12"/>
      <c r="W19" s="12"/>
      <c r="X19" s="12"/>
    </row>
    <row r="20" spans="1:24" x14ac:dyDescent="0.15">
      <c r="A20" s="11">
        <v>3</v>
      </c>
      <c r="B20" s="11">
        <v>2</v>
      </c>
      <c r="C20" s="11" t="s">
        <v>28</v>
      </c>
      <c r="D20" s="11" t="s">
        <v>19</v>
      </c>
      <c r="E20" s="12">
        <v>16</v>
      </c>
      <c r="F20" s="12">
        <v>28</v>
      </c>
      <c r="G20" s="12">
        <v>16</v>
      </c>
      <c r="H20" s="12">
        <v>14</v>
      </c>
      <c r="I20" s="12">
        <v>12</v>
      </c>
      <c r="J20" s="12">
        <v>26</v>
      </c>
      <c r="K20" s="12">
        <v>38</v>
      </c>
      <c r="L20" s="12">
        <v>60</v>
      </c>
      <c r="M20" s="12"/>
      <c r="N20" s="12">
        <v>40</v>
      </c>
      <c r="O20" s="12">
        <v>26</v>
      </c>
      <c r="P20" s="12">
        <v>36</v>
      </c>
      <c r="Q20" s="12">
        <v>62</v>
      </c>
      <c r="R20" s="12">
        <v>20</v>
      </c>
      <c r="S20" s="12">
        <v>78</v>
      </c>
      <c r="T20" s="12">
        <v>16</v>
      </c>
      <c r="V20" s="12">
        <v>26.25</v>
      </c>
      <c r="W20" s="12">
        <v>39.714285709999999</v>
      </c>
      <c r="X20" s="12">
        <v>32.982142860000003</v>
      </c>
    </row>
    <row r="21" spans="1:24" x14ac:dyDescent="0.15">
      <c r="A21" s="13">
        <v>3</v>
      </c>
      <c r="B21" s="13">
        <v>2</v>
      </c>
      <c r="C21" s="13" t="s">
        <v>29</v>
      </c>
      <c r="D21" s="13" t="s">
        <v>19</v>
      </c>
      <c r="E21" s="14">
        <v>15</v>
      </c>
      <c r="F21" s="14">
        <v>20</v>
      </c>
      <c r="G21" s="14">
        <v>20</v>
      </c>
      <c r="H21" s="14">
        <v>15</v>
      </c>
      <c r="I21" s="14">
        <v>20</v>
      </c>
      <c r="J21" s="14">
        <v>20</v>
      </c>
      <c r="K21" s="14">
        <v>50</v>
      </c>
      <c r="L21" s="14">
        <v>40</v>
      </c>
      <c r="M21" s="14"/>
      <c r="N21" s="14">
        <v>25</v>
      </c>
      <c r="O21" s="14">
        <v>30</v>
      </c>
      <c r="P21" s="14">
        <v>20</v>
      </c>
      <c r="Q21" s="14">
        <v>85</v>
      </c>
      <c r="R21" s="14">
        <v>5</v>
      </c>
      <c r="S21" s="14">
        <v>55</v>
      </c>
      <c r="T21" s="14">
        <v>45</v>
      </c>
      <c r="U21" s="13"/>
      <c r="V21" s="14">
        <v>25</v>
      </c>
      <c r="W21" s="14">
        <v>37.857142860000003</v>
      </c>
      <c r="X21" s="14">
        <v>31.428571430000002</v>
      </c>
    </row>
    <row r="22" spans="1:24" x14ac:dyDescent="0.15">
      <c r="A22" s="11">
        <v>3</v>
      </c>
      <c r="B22" s="11">
        <v>3</v>
      </c>
      <c r="C22" s="11" t="s">
        <v>17</v>
      </c>
      <c r="D22" s="11" t="s">
        <v>19</v>
      </c>
      <c r="E22" s="12">
        <v>19.8</v>
      </c>
      <c r="F22" s="12">
        <v>24.2</v>
      </c>
      <c r="G22" s="12">
        <v>19.8</v>
      </c>
      <c r="H22" s="12">
        <v>28.6</v>
      </c>
      <c r="I22" s="12">
        <v>0</v>
      </c>
      <c r="J22" s="12">
        <v>8.8000000000000007</v>
      </c>
      <c r="K22" s="12">
        <v>37.4</v>
      </c>
      <c r="L22" s="12">
        <v>44</v>
      </c>
      <c r="N22" s="12">
        <v>30.8</v>
      </c>
      <c r="O22" s="12">
        <v>57.2</v>
      </c>
      <c r="P22" s="12">
        <v>22</v>
      </c>
      <c r="Q22" s="12">
        <v>68.2</v>
      </c>
      <c r="R22" s="12">
        <v>4.4000000000000004</v>
      </c>
      <c r="S22" s="12">
        <v>70.400000000000006</v>
      </c>
      <c r="T22" s="12">
        <v>52.8</v>
      </c>
      <c r="V22" s="12">
        <v>22.824999999999999</v>
      </c>
      <c r="W22" s="12">
        <v>43.68571429</v>
      </c>
      <c r="X22" s="12">
        <v>33.255357140000001</v>
      </c>
    </row>
    <row r="23" spans="1:24" x14ac:dyDescent="0.15">
      <c r="A23" s="11">
        <v>3</v>
      </c>
      <c r="B23" s="11">
        <v>3</v>
      </c>
      <c r="C23" s="11" t="s">
        <v>21</v>
      </c>
      <c r="D23" s="11" t="s">
        <v>19</v>
      </c>
      <c r="E23" s="12">
        <v>20</v>
      </c>
      <c r="F23" s="12">
        <v>25</v>
      </c>
      <c r="G23" s="12">
        <v>20</v>
      </c>
      <c r="H23" s="12">
        <v>20</v>
      </c>
      <c r="I23" s="12">
        <v>0</v>
      </c>
      <c r="J23" s="12">
        <v>0</v>
      </c>
      <c r="K23" s="12">
        <v>30</v>
      </c>
      <c r="L23" s="12">
        <v>55</v>
      </c>
      <c r="N23" s="12">
        <v>40</v>
      </c>
      <c r="O23" s="12">
        <v>50</v>
      </c>
      <c r="P23" s="12">
        <v>20</v>
      </c>
      <c r="Q23" s="12">
        <v>70</v>
      </c>
      <c r="R23" s="12">
        <v>10</v>
      </c>
      <c r="S23" s="12">
        <v>50</v>
      </c>
      <c r="T23" s="12">
        <v>45</v>
      </c>
      <c r="V23" s="12">
        <v>21.25</v>
      </c>
      <c r="W23" s="12">
        <v>40.714285709999999</v>
      </c>
      <c r="X23" s="12">
        <v>30.98214286</v>
      </c>
    </row>
    <row r="24" spans="1:24" x14ac:dyDescent="0.15">
      <c r="A24" s="11">
        <v>3</v>
      </c>
      <c r="B24" s="11">
        <v>3</v>
      </c>
      <c r="C24" s="11" t="s">
        <v>22</v>
      </c>
      <c r="D24" s="11" t="s">
        <v>19</v>
      </c>
      <c r="E24" s="12"/>
      <c r="F24" s="12"/>
      <c r="G24" s="12"/>
      <c r="H24" s="12"/>
      <c r="I24" s="12"/>
      <c r="J24" s="12"/>
      <c r="K24" s="12"/>
      <c r="L24" s="12"/>
      <c r="N24" s="12"/>
      <c r="O24" s="12"/>
      <c r="P24" s="12"/>
      <c r="Q24" s="12"/>
      <c r="R24" s="12"/>
      <c r="S24" s="12"/>
      <c r="T24" s="12"/>
      <c r="V24" s="12"/>
      <c r="W24" s="12"/>
      <c r="X24" s="12"/>
    </row>
    <row r="25" spans="1:24" x14ac:dyDescent="0.15">
      <c r="A25" s="11">
        <v>3</v>
      </c>
      <c r="B25" s="11">
        <v>3</v>
      </c>
      <c r="C25" s="11" t="s">
        <v>23</v>
      </c>
      <c r="D25" s="11" t="s">
        <v>19</v>
      </c>
      <c r="E25" s="12">
        <v>20</v>
      </c>
      <c r="F25" s="12">
        <v>20</v>
      </c>
      <c r="G25" s="12">
        <v>20</v>
      </c>
      <c r="H25" s="12">
        <v>30</v>
      </c>
      <c r="I25" s="12">
        <v>0</v>
      </c>
      <c r="J25" s="12">
        <v>4</v>
      </c>
      <c r="K25" s="12">
        <v>46</v>
      </c>
      <c r="L25" s="12">
        <v>40</v>
      </c>
      <c r="N25" s="12">
        <v>26</v>
      </c>
      <c r="O25" s="12">
        <v>60</v>
      </c>
      <c r="P25" s="12">
        <v>22</v>
      </c>
      <c r="Q25" s="12">
        <v>66</v>
      </c>
      <c r="R25" s="12">
        <v>4</v>
      </c>
      <c r="S25" s="12">
        <v>62</v>
      </c>
      <c r="T25" s="12">
        <v>48</v>
      </c>
      <c r="V25" s="12">
        <v>22.5</v>
      </c>
      <c r="W25" s="12">
        <v>41.142857139999997</v>
      </c>
      <c r="X25" s="12">
        <v>31.821428569999998</v>
      </c>
    </row>
    <row r="26" spans="1:24" x14ac:dyDescent="0.15">
      <c r="A26" s="11">
        <v>3</v>
      </c>
      <c r="B26" s="11">
        <v>3</v>
      </c>
      <c r="C26" s="11" t="s">
        <v>24</v>
      </c>
      <c r="D26" s="11" t="s">
        <v>19</v>
      </c>
      <c r="E26" s="12">
        <v>20</v>
      </c>
      <c r="F26" s="12">
        <v>25</v>
      </c>
      <c r="G26" s="12">
        <v>20</v>
      </c>
      <c r="H26" s="12">
        <v>20</v>
      </c>
      <c r="I26" s="12">
        <v>0</v>
      </c>
      <c r="J26" s="12">
        <v>10</v>
      </c>
      <c r="K26" s="12">
        <v>40</v>
      </c>
      <c r="L26" s="12">
        <v>45</v>
      </c>
      <c r="N26" s="12">
        <v>30</v>
      </c>
      <c r="O26" s="12">
        <v>60</v>
      </c>
      <c r="P26" s="12">
        <v>20</v>
      </c>
      <c r="Q26" s="12">
        <v>75</v>
      </c>
      <c r="R26" s="12">
        <v>0</v>
      </c>
      <c r="S26" s="12">
        <v>55</v>
      </c>
      <c r="T26" s="12">
        <v>60</v>
      </c>
      <c r="V26" s="12">
        <v>22.5</v>
      </c>
      <c r="W26" s="12">
        <v>42.857142860000003</v>
      </c>
      <c r="X26" s="12">
        <v>32.678571429999998</v>
      </c>
    </row>
    <row r="27" spans="1:24" x14ac:dyDescent="0.15">
      <c r="A27" s="11">
        <v>3</v>
      </c>
      <c r="B27" s="11">
        <v>3</v>
      </c>
      <c r="C27" s="11" t="s">
        <v>25</v>
      </c>
      <c r="D27" s="11" t="s">
        <v>19</v>
      </c>
      <c r="E27" s="12">
        <v>20</v>
      </c>
      <c r="F27" s="12">
        <v>20</v>
      </c>
      <c r="G27" s="12">
        <v>20</v>
      </c>
      <c r="H27" s="12">
        <v>20</v>
      </c>
      <c r="I27" s="12">
        <v>0</v>
      </c>
      <c r="J27" s="12">
        <v>0</v>
      </c>
      <c r="K27" s="12">
        <v>20</v>
      </c>
      <c r="L27" s="12">
        <v>40</v>
      </c>
      <c r="N27" s="12">
        <v>20</v>
      </c>
      <c r="O27" s="12">
        <v>60</v>
      </c>
      <c r="P27" s="12">
        <v>20</v>
      </c>
      <c r="Q27" s="12">
        <v>80</v>
      </c>
      <c r="R27" s="12">
        <v>0</v>
      </c>
      <c r="S27" s="12">
        <v>60</v>
      </c>
      <c r="T27" s="12">
        <v>40</v>
      </c>
      <c r="V27" s="12">
        <v>17.5</v>
      </c>
      <c r="W27" s="12">
        <v>40</v>
      </c>
      <c r="X27" s="12">
        <v>28.75</v>
      </c>
    </row>
    <row r="28" spans="1:24" x14ac:dyDescent="0.15">
      <c r="A28" s="11">
        <v>3</v>
      </c>
      <c r="B28" s="11">
        <v>3</v>
      </c>
      <c r="C28" s="11" t="s">
        <v>26</v>
      </c>
      <c r="D28" s="11" t="s">
        <v>19</v>
      </c>
      <c r="E28" s="12"/>
      <c r="F28" s="12"/>
      <c r="G28" s="12"/>
      <c r="H28" s="12"/>
      <c r="I28" s="12"/>
      <c r="J28" s="12"/>
      <c r="K28" s="12"/>
      <c r="L28" s="12"/>
      <c r="N28" s="12"/>
      <c r="O28" s="12"/>
      <c r="P28" s="12"/>
      <c r="Q28" s="12"/>
      <c r="R28" s="12"/>
      <c r="S28" s="12"/>
      <c r="T28" s="12"/>
      <c r="V28" s="12"/>
      <c r="W28" s="12"/>
      <c r="X28" s="12"/>
    </row>
    <row r="29" spans="1:24" x14ac:dyDescent="0.15">
      <c r="A29" s="11">
        <v>3</v>
      </c>
      <c r="B29" s="11">
        <v>3</v>
      </c>
      <c r="C29" s="11" t="s">
        <v>27</v>
      </c>
      <c r="D29" s="11" t="s">
        <v>19</v>
      </c>
      <c r="E29" s="12"/>
      <c r="F29" s="12"/>
      <c r="G29" s="12"/>
      <c r="H29" s="12"/>
      <c r="I29" s="12"/>
      <c r="J29" s="12"/>
      <c r="K29" s="12"/>
      <c r="L29" s="12"/>
      <c r="N29" s="12"/>
      <c r="O29" s="12"/>
      <c r="P29" s="12"/>
      <c r="Q29" s="12"/>
      <c r="R29" s="12"/>
      <c r="S29" s="12"/>
      <c r="T29" s="12"/>
      <c r="V29" s="12"/>
      <c r="W29" s="12"/>
      <c r="X29" s="12"/>
    </row>
    <row r="30" spans="1:24" x14ac:dyDescent="0.15">
      <c r="A30" s="11">
        <v>3</v>
      </c>
      <c r="B30" s="11">
        <v>3</v>
      </c>
      <c r="C30" s="11" t="s">
        <v>28</v>
      </c>
      <c r="D30" s="11" t="s">
        <v>19</v>
      </c>
      <c r="E30" s="12">
        <v>20</v>
      </c>
      <c r="F30" s="12">
        <v>20</v>
      </c>
      <c r="G30" s="12">
        <v>20</v>
      </c>
      <c r="H30" s="12">
        <v>20</v>
      </c>
      <c r="I30" s="12">
        <v>0</v>
      </c>
      <c r="J30" s="12">
        <v>40</v>
      </c>
      <c r="K30" s="12">
        <v>20</v>
      </c>
      <c r="L30" s="12">
        <v>40</v>
      </c>
      <c r="N30" s="12">
        <v>40</v>
      </c>
      <c r="O30" s="12">
        <v>60</v>
      </c>
      <c r="P30" s="12">
        <v>20</v>
      </c>
      <c r="Q30" s="12">
        <v>80</v>
      </c>
      <c r="R30" s="12">
        <v>0</v>
      </c>
      <c r="S30" s="12">
        <v>40</v>
      </c>
      <c r="T30" s="12">
        <v>40</v>
      </c>
      <c r="V30" s="12">
        <v>22.5</v>
      </c>
      <c r="W30" s="12">
        <v>40</v>
      </c>
      <c r="X30" s="12">
        <v>31.25</v>
      </c>
    </row>
    <row r="31" spans="1:24" x14ac:dyDescent="0.15">
      <c r="A31" s="13">
        <v>3</v>
      </c>
      <c r="B31" s="13">
        <v>3</v>
      </c>
      <c r="C31" s="13" t="s">
        <v>29</v>
      </c>
      <c r="D31" s="13" t="s">
        <v>19</v>
      </c>
      <c r="E31" s="14">
        <v>20</v>
      </c>
      <c r="F31" s="14">
        <v>20</v>
      </c>
      <c r="G31" s="14">
        <v>20</v>
      </c>
      <c r="H31" s="14">
        <v>20</v>
      </c>
      <c r="I31" s="14">
        <v>0</v>
      </c>
      <c r="J31" s="14">
        <v>0</v>
      </c>
      <c r="K31" s="14">
        <v>60</v>
      </c>
      <c r="L31" s="14">
        <v>40</v>
      </c>
      <c r="M31" s="13"/>
      <c r="N31" s="14">
        <v>40</v>
      </c>
      <c r="O31" s="14">
        <v>60</v>
      </c>
      <c r="P31" s="14">
        <v>20</v>
      </c>
      <c r="Q31" s="14">
        <v>80</v>
      </c>
      <c r="R31" s="14">
        <v>0</v>
      </c>
      <c r="S31" s="14">
        <v>60</v>
      </c>
      <c r="T31" s="14">
        <v>60</v>
      </c>
      <c r="U31" s="13"/>
      <c r="V31" s="14">
        <v>22.5</v>
      </c>
      <c r="W31" s="14">
        <v>45.714285709999999</v>
      </c>
      <c r="X31" s="14">
        <v>34.107142860000003</v>
      </c>
    </row>
  </sheetData>
  <conditionalFormatting sqref="E2:X11">
    <cfRule type="colorScale" priority="4">
      <colorScale>
        <cfvo type="min"/>
        <cfvo type="percentile" val="50"/>
        <cfvo type="max"/>
        <color rgb="FF63BE7B"/>
        <color rgb="FFFFEB84"/>
        <color rgb="FFF8696B"/>
      </colorScale>
    </cfRule>
  </conditionalFormatting>
  <conditionalFormatting sqref="E2:X31">
    <cfRule type="colorScale" priority="1">
      <colorScale>
        <cfvo type="min"/>
        <cfvo type="percentile" val="50"/>
        <cfvo type="max"/>
        <color rgb="FF63BE7B"/>
        <color rgb="FFFFEB84"/>
        <color rgb="FFF8696B"/>
      </colorScale>
    </cfRule>
  </conditionalFormatting>
  <conditionalFormatting sqref="E12:X21">
    <cfRule type="colorScale" priority="3">
      <colorScale>
        <cfvo type="min"/>
        <cfvo type="percentile" val="50"/>
        <cfvo type="max"/>
        <color rgb="FF63BE7B"/>
        <color rgb="FFFFEB84"/>
        <color rgb="FFF8696B"/>
      </colorScale>
    </cfRule>
  </conditionalFormatting>
  <conditionalFormatting sqref="E22:X31">
    <cfRule type="colorScale" priority="2">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CoverSheet</vt:lpstr>
      <vt:lpstr>Tab. 4 extended</vt:lpstr>
      <vt:lpstr>ML | supply risks</vt:lpstr>
      <vt:lpstr>ML | environmental risks</vt:lpstr>
      <vt:lpstr>ML | social risks</vt:lpstr>
      <vt:lpstr>ML | SA | supply risks</vt:lpstr>
      <vt:lpstr>ML | SA | social risks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Jim (L&amp;W, Black Mountain)</dc:creator>
  <cp:lastModifiedBy>ge35bek</cp:lastModifiedBy>
  <dcterms:created xsi:type="dcterms:W3CDTF">2016-04-15T00:06:52Z</dcterms:created>
  <dcterms:modified xsi:type="dcterms:W3CDTF">2026-01-22T10:36:07Z</dcterms:modified>
</cp:coreProperties>
</file>