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reg.weber\Desktop\nanoS tables\NanoS tables final\"/>
    </mc:Choice>
  </mc:AlternateContent>
  <xr:revisionPtr revIDLastSave="0" documentId="13_ncr:1_{882F3213-6DFE-4AEC-BDC7-61FA128416AC}" xr6:coauthVersionLast="45" xr6:coauthVersionMax="45" xr10:uidLastSave="{00000000-0000-0000-0000-000000000000}"/>
  <bookViews>
    <workbookView xWindow="1740" yWindow="204" windowWidth="18156" windowHeight="12156" firstSheet="1" activeTab="7" xr2:uid="{00000000-000D-0000-FFFF-FFFF00000000}"/>
  </bookViews>
  <sheets>
    <sheet name="Table S1" sheetId="5" r:id="rId1"/>
    <sheet name="Table S2" sheetId="6" r:id="rId2"/>
    <sheet name="Table S3A" sheetId="7" r:id="rId3"/>
    <sheet name="Table S3B" sheetId="8" r:id="rId4"/>
    <sheet name="Table S4A" sheetId="15" r:id="rId5"/>
    <sheet name="Table S4B" sheetId="10" r:id="rId6"/>
    <sheet name="Table S4C" sheetId="13" r:id="rId7"/>
    <sheet name="Table S4D" sheetId="14" r:id="rId8"/>
    <sheet name="Table S5A " sheetId="16" r:id="rId9"/>
    <sheet name="Table S5B " sheetId="17" r:id="rId10"/>
    <sheet name="Table S5C " sheetId="18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R72" i="18" l="1"/>
  <c r="BQ72" i="18"/>
  <c r="BP72" i="18"/>
  <c r="BO72" i="18"/>
  <c r="BN72" i="18"/>
  <c r="BM72" i="18"/>
  <c r="BL72" i="18"/>
  <c r="BK72" i="18"/>
  <c r="BJ72" i="18"/>
  <c r="BR71" i="18"/>
  <c r="BQ71" i="18"/>
  <c r="BP71" i="18"/>
  <c r="BO71" i="18"/>
  <c r="BN71" i="18"/>
  <c r="BM71" i="18"/>
  <c r="BL71" i="18"/>
  <c r="BK71" i="18"/>
  <c r="BJ71" i="18"/>
  <c r="BR70" i="18"/>
  <c r="BQ70" i="18"/>
  <c r="BP70" i="18"/>
  <c r="BO70" i="18"/>
  <c r="BN70" i="18"/>
  <c r="BM70" i="18"/>
  <c r="BL70" i="18"/>
  <c r="BK70" i="18"/>
  <c r="BJ70" i="18"/>
  <c r="BR69" i="18"/>
  <c r="BQ69" i="18"/>
  <c r="BP69" i="18"/>
  <c r="BO69" i="18"/>
  <c r="BN69" i="18"/>
  <c r="BM69" i="18"/>
  <c r="BL69" i="18"/>
  <c r="BK69" i="18"/>
  <c r="BJ69" i="18"/>
  <c r="BR68" i="18"/>
  <c r="BQ68" i="18"/>
  <c r="BP68" i="18"/>
  <c r="BO68" i="18"/>
  <c r="BN68" i="18"/>
  <c r="BM68" i="18"/>
  <c r="BL68" i="18"/>
  <c r="BK68" i="18"/>
  <c r="BJ68" i="18"/>
  <c r="BR67" i="18"/>
  <c r="BQ67" i="18"/>
  <c r="BP67" i="18"/>
  <c r="BO67" i="18"/>
  <c r="BN67" i="18"/>
  <c r="BM67" i="18"/>
  <c r="BL67" i="18"/>
  <c r="BK67" i="18"/>
  <c r="BJ67" i="18"/>
  <c r="BR66" i="18"/>
  <c r="BQ66" i="18"/>
  <c r="BP66" i="18"/>
  <c r="BO66" i="18"/>
  <c r="BN66" i="18"/>
  <c r="BM66" i="18"/>
  <c r="BL66" i="18"/>
  <c r="BK66" i="18"/>
  <c r="BJ66" i="18"/>
  <c r="BR65" i="18"/>
  <c r="BQ65" i="18"/>
  <c r="BP65" i="18"/>
  <c r="BO65" i="18"/>
  <c r="BN65" i="18"/>
  <c r="BM65" i="18"/>
  <c r="BL65" i="18"/>
  <c r="BK65" i="18"/>
  <c r="BJ65" i="18"/>
  <c r="BR64" i="18"/>
  <c r="BQ64" i="18"/>
  <c r="BP64" i="18"/>
  <c r="BO64" i="18"/>
  <c r="BN64" i="18"/>
  <c r="BM64" i="18"/>
  <c r="BL64" i="18"/>
  <c r="BK64" i="18"/>
  <c r="BJ64" i="18"/>
  <c r="BR63" i="18"/>
  <c r="BQ63" i="18"/>
  <c r="BP63" i="18"/>
  <c r="BO63" i="18"/>
  <c r="BN63" i="18"/>
  <c r="BM63" i="18"/>
  <c r="BL63" i="18"/>
  <c r="BK63" i="18"/>
  <c r="BJ63" i="18"/>
  <c r="BR62" i="18"/>
  <c r="BQ62" i="18"/>
  <c r="BP62" i="18"/>
  <c r="BO62" i="18"/>
  <c r="BN62" i="18"/>
  <c r="BM62" i="18"/>
  <c r="BL62" i="18"/>
  <c r="BK62" i="18"/>
  <c r="BJ62" i="18"/>
  <c r="BR61" i="18"/>
  <c r="BQ61" i="18"/>
  <c r="BP61" i="18"/>
  <c r="BO61" i="18"/>
  <c r="BN61" i="18"/>
  <c r="BM61" i="18"/>
  <c r="BL61" i="18"/>
  <c r="BK61" i="18"/>
  <c r="BJ61" i="18"/>
  <c r="BR60" i="18"/>
  <c r="BQ60" i="18"/>
  <c r="BP60" i="18"/>
  <c r="BO60" i="18"/>
  <c r="BN60" i="18"/>
  <c r="BM60" i="18"/>
  <c r="BL60" i="18"/>
  <c r="BK60" i="18"/>
  <c r="BJ60" i="18"/>
  <c r="BR59" i="18"/>
  <c r="BQ59" i="18"/>
  <c r="BP59" i="18"/>
  <c r="BO59" i="18"/>
  <c r="BN59" i="18"/>
  <c r="BM59" i="18"/>
  <c r="BL59" i="18"/>
  <c r="BK59" i="18"/>
  <c r="BJ59" i="18"/>
  <c r="BR58" i="18"/>
  <c r="BQ58" i="18"/>
  <c r="BP58" i="18"/>
  <c r="BO58" i="18"/>
  <c r="BN58" i="18"/>
  <c r="BM58" i="18"/>
  <c r="BL58" i="18"/>
  <c r="BK58" i="18"/>
  <c r="BJ58" i="18"/>
  <c r="BR57" i="18"/>
  <c r="BQ57" i="18"/>
  <c r="BP57" i="18"/>
  <c r="BO57" i="18"/>
  <c r="BN57" i="18"/>
  <c r="BM57" i="18"/>
  <c r="BL57" i="18"/>
  <c r="BK57" i="18"/>
  <c r="BJ57" i="18"/>
  <c r="BR56" i="18"/>
  <c r="BQ56" i="18"/>
  <c r="BP56" i="18"/>
  <c r="BO56" i="18"/>
  <c r="BN56" i="18"/>
  <c r="BM56" i="18"/>
  <c r="BL56" i="18"/>
  <c r="BK56" i="18"/>
  <c r="BJ56" i="18"/>
  <c r="BR55" i="18"/>
  <c r="BQ55" i="18"/>
  <c r="BP55" i="18"/>
  <c r="BO55" i="18"/>
  <c r="BN55" i="18"/>
  <c r="BM55" i="18"/>
  <c r="BL55" i="18"/>
  <c r="BK55" i="18"/>
  <c r="BJ55" i="18"/>
  <c r="BR54" i="18"/>
  <c r="BQ54" i="18"/>
  <c r="BP54" i="18"/>
  <c r="BO54" i="18"/>
  <c r="BN54" i="18"/>
  <c r="BM54" i="18"/>
  <c r="BL54" i="18"/>
  <c r="BK54" i="18"/>
  <c r="BJ54" i="18"/>
  <c r="BR53" i="18"/>
  <c r="BQ53" i="18"/>
  <c r="BP53" i="18"/>
  <c r="BO53" i="18"/>
  <c r="BN53" i="18"/>
  <c r="BM53" i="18"/>
  <c r="BL53" i="18"/>
  <c r="BK53" i="18"/>
  <c r="BJ53" i="18"/>
  <c r="BR52" i="18"/>
  <c r="BQ52" i="18"/>
  <c r="BP52" i="18"/>
  <c r="BO52" i="18"/>
  <c r="BN52" i="18"/>
  <c r="BM52" i="18"/>
  <c r="BL52" i="18"/>
  <c r="BK52" i="18"/>
  <c r="BJ52" i="18"/>
  <c r="BR51" i="18"/>
  <c r="BQ51" i="18"/>
  <c r="BP51" i="18"/>
  <c r="BO51" i="18"/>
  <c r="BN51" i="18"/>
  <c r="BM51" i="18"/>
  <c r="BL51" i="18"/>
  <c r="BK51" i="18"/>
  <c r="BJ51" i="18"/>
  <c r="BR50" i="18"/>
  <c r="BQ50" i="18"/>
  <c r="BP50" i="18"/>
  <c r="BO50" i="18"/>
  <c r="BN50" i="18"/>
  <c r="BM50" i="18"/>
  <c r="BL50" i="18"/>
  <c r="BK50" i="18"/>
  <c r="BJ50" i="18"/>
  <c r="BR49" i="18"/>
  <c r="BQ49" i="18"/>
  <c r="BP49" i="18"/>
  <c r="BO49" i="18"/>
  <c r="BN49" i="18"/>
  <c r="BM49" i="18"/>
  <c r="BL49" i="18"/>
  <c r="BK49" i="18"/>
  <c r="BJ49" i="18"/>
  <c r="BR48" i="18"/>
  <c r="BQ48" i="18"/>
  <c r="BP48" i="18"/>
  <c r="BO48" i="18"/>
  <c r="BN48" i="18"/>
  <c r="BM48" i="18"/>
  <c r="BL48" i="18"/>
  <c r="BK48" i="18"/>
  <c r="BJ48" i="18"/>
  <c r="BR47" i="18"/>
  <c r="BQ47" i="18"/>
  <c r="BP47" i="18"/>
  <c r="BO47" i="18"/>
  <c r="BN47" i="18"/>
  <c r="BM47" i="18"/>
  <c r="BL47" i="18"/>
  <c r="BK47" i="18"/>
  <c r="BJ47" i="18"/>
  <c r="BR46" i="18"/>
  <c r="BQ46" i="18"/>
  <c r="BP46" i="18"/>
  <c r="BO46" i="18"/>
  <c r="BN46" i="18"/>
  <c r="BM46" i="18"/>
  <c r="BL46" i="18"/>
  <c r="BK46" i="18"/>
  <c r="BJ46" i="18"/>
  <c r="BR45" i="18"/>
  <c r="BQ45" i="18"/>
  <c r="BP45" i="18"/>
  <c r="BO45" i="18"/>
  <c r="BN45" i="18"/>
  <c r="BM45" i="18"/>
  <c r="BL45" i="18"/>
  <c r="BK45" i="18"/>
  <c r="BJ45" i="18"/>
  <c r="BR44" i="18"/>
  <c r="BQ44" i="18"/>
  <c r="BP44" i="18"/>
  <c r="BO44" i="18"/>
  <c r="BN44" i="18"/>
  <c r="BM44" i="18"/>
  <c r="BL44" i="18"/>
  <c r="BK44" i="18"/>
  <c r="BJ44" i="18"/>
  <c r="BR43" i="18"/>
  <c r="BQ43" i="18"/>
  <c r="BP43" i="18"/>
  <c r="BO43" i="18"/>
  <c r="BN43" i="18"/>
  <c r="BM43" i="18"/>
  <c r="BL43" i="18"/>
  <c r="BK43" i="18"/>
  <c r="BJ43" i="18"/>
  <c r="BR42" i="18"/>
  <c r="BQ42" i="18"/>
  <c r="BP42" i="18"/>
  <c r="BO42" i="18"/>
  <c r="BN42" i="18"/>
  <c r="BM42" i="18"/>
  <c r="BL42" i="18"/>
  <c r="BK42" i="18"/>
  <c r="BJ42" i="18"/>
  <c r="BR41" i="18"/>
  <c r="BQ41" i="18"/>
  <c r="BP41" i="18"/>
  <c r="BO41" i="18"/>
  <c r="BN41" i="18"/>
  <c r="BM41" i="18"/>
  <c r="BL41" i="18"/>
  <c r="BK41" i="18"/>
  <c r="BJ41" i="18"/>
  <c r="BR40" i="18"/>
  <c r="BQ40" i="18"/>
  <c r="BP40" i="18"/>
  <c r="BO40" i="18"/>
  <c r="BN40" i="18"/>
  <c r="BM40" i="18"/>
  <c r="BL40" i="18"/>
  <c r="BK40" i="18"/>
  <c r="BJ40" i="18"/>
  <c r="BR39" i="18"/>
  <c r="BQ39" i="18"/>
  <c r="BP39" i="18"/>
  <c r="BO39" i="18"/>
  <c r="BN39" i="18"/>
  <c r="BM39" i="18"/>
  <c r="BL39" i="18"/>
  <c r="BK39" i="18"/>
  <c r="BJ39" i="18"/>
  <c r="BR38" i="18"/>
  <c r="BQ38" i="18"/>
  <c r="BP38" i="18"/>
  <c r="BO38" i="18"/>
  <c r="BN38" i="18"/>
  <c r="BM38" i="18"/>
  <c r="BL38" i="18"/>
  <c r="BK38" i="18"/>
  <c r="BJ38" i="18"/>
  <c r="BR37" i="18"/>
  <c r="BQ37" i="18"/>
  <c r="BP37" i="18"/>
  <c r="BO37" i="18"/>
  <c r="BN37" i="18"/>
  <c r="BM37" i="18"/>
  <c r="BL37" i="18"/>
  <c r="BK37" i="18"/>
  <c r="BJ37" i="18"/>
  <c r="BR36" i="18"/>
  <c r="BQ36" i="18"/>
  <c r="BP36" i="18"/>
  <c r="BO36" i="18"/>
  <c r="BN36" i="18"/>
  <c r="BM36" i="18"/>
  <c r="BL36" i="18"/>
  <c r="BK36" i="18"/>
  <c r="BJ36" i="18"/>
  <c r="BR35" i="18"/>
  <c r="BQ35" i="18"/>
  <c r="BP35" i="18"/>
  <c r="BO35" i="18"/>
  <c r="BN35" i="18"/>
  <c r="BM35" i="18"/>
  <c r="BL35" i="18"/>
  <c r="BK35" i="18"/>
  <c r="BJ35" i="18"/>
  <c r="BR34" i="18"/>
  <c r="BQ34" i="18"/>
  <c r="BP34" i="18"/>
  <c r="BO34" i="18"/>
  <c r="BN34" i="18"/>
  <c r="BM34" i="18"/>
  <c r="BL34" i="18"/>
  <c r="BK34" i="18"/>
  <c r="BJ34" i="18"/>
  <c r="BR33" i="18"/>
  <c r="BQ33" i="18"/>
  <c r="BP33" i="18"/>
  <c r="BO33" i="18"/>
  <c r="BN33" i="18"/>
  <c r="BM33" i="18"/>
  <c r="BL33" i="18"/>
  <c r="BK33" i="18"/>
  <c r="BJ33" i="18"/>
  <c r="BR32" i="18"/>
  <c r="BQ32" i="18"/>
  <c r="BP32" i="18"/>
  <c r="BO32" i="18"/>
  <c r="BN32" i="18"/>
  <c r="BM32" i="18"/>
  <c r="BL32" i="18"/>
  <c r="BK32" i="18"/>
  <c r="BJ32" i="18"/>
  <c r="BR31" i="18"/>
  <c r="BQ31" i="18"/>
  <c r="BP31" i="18"/>
  <c r="BO31" i="18"/>
  <c r="BN31" i="18"/>
  <c r="BM31" i="18"/>
  <c r="BL31" i="18"/>
  <c r="BK31" i="18"/>
  <c r="BJ31" i="18"/>
  <c r="BR30" i="18"/>
  <c r="BQ30" i="18"/>
  <c r="BP30" i="18"/>
  <c r="BO30" i="18"/>
  <c r="BN30" i="18"/>
  <c r="BM30" i="18"/>
  <c r="BL30" i="18"/>
  <c r="BK30" i="18"/>
  <c r="BJ30" i="18"/>
  <c r="BR29" i="18"/>
  <c r="BQ29" i="18"/>
  <c r="BP29" i="18"/>
  <c r="BO29" i="18"/>
  <c r="BN29" i="18"/>
  <c r="BM29" i="18"/>
  <c r="BL29" i="18"/>
  <c r="BK29" i="18"/>
  <c r="BJ29" i="18"/>
  <c r="BR28" i="18"/>
  <c r="BQ28" i="18"/>
  <c r="BP28" i="18"/>
  <c r="BO28" i="18"/>
  <c r="BN28" i="18"/>
  <c r="BM28" i="18"/>
  <c r="BL28" i="18"/>
  <c r="BK28" i="18"/>
  <c r="BJ28" i="18"/>
  <c r="BR27" i="18"/>
  <c r="BQ27" i="18"/>
  <c r="BP27" i="18"/>
  <c r="BO27" i="18"/>
  <c r="BN27" i="18"/>
  <c r="BM27" i="18"/>
  <c r="BL27" i="18"/>
  <c r="BK27" i="18"/>
  <c r="BJ27" i="18"/>
  <c r="BR26" i="18"/>
  <c r="BQ26" i="18"/>
  <c r="BP26" i="18"/>
  <c r="BO26" i="18"/>
  <c r="BN26" i="18"/>
  <c r="BM26" i="18"/>
  <c r="BL26" i="18"/>
  <c r="BK26" i="18"/>
  <c r="BJ26" i="18"/>
  <c r="BR25" i="18"/>
  <c r="BQ25" i="18"/>
  <c r="BP25" i="18"/>
  <c r="BO25" i="18"/>
  <c r="BN25" i="18"/>
  <c r="BM25" i="18"/>
  <c r="BL25" i="18"/>
  <c r="BK25" i="18"/>
  <c r="BJ25" i="18"/>
  <c r="BR24" i="18"/>
  <c r="BQ24" i="18"/>
  <c r="BP24" i="18"/>
  <c r="BO24" i="18"/>
  <c r="BN24" i="18"/>
  <c r="BM24" i="18"/>
  <c r="BL24" i="18"/>
  <c r="BK24" i="18"/>
  <c r="BJ24" i="18"/>
  <c r="BR23" i="18"/>
  <c r="BQ23" i="18"/>
  <c r="BP23" i="18"/>
  <c r="BO23" i="18"/>
  <c r="BN23" i="18"/>
  <c r="BM23" i="18"/>
  <c r="BL23" i="18"/>
  <c r="BK23" i="18"/>
  <c r="BJ23" i="18"/>
  <c r="BR22" i="18"/>
  <c r="BQ22" i="18"/>
  <c r="BP22" i="18"/>
  <c r="BO22" i="18"/>
  <c r="BN22" i="18"/>
  <c r="BM22" i="18"/>
  <c r="BL22" i="18"/>
  <c r="BK22" i="18"/>
  <c r="BJ22" i="18"/>
  <c r="BR21" i="18"/>
  <c r="BQ21" i="18"/>
  <c r="BP21" i="18"/>
  <c r="BO21" i="18"/>
  <c r="BN21" i="18"/>
  <c r="BM21" i="18"/>
  <c r="BL21" i="18"/>
  <c r="BK21" i="18"/>
  <c r="BJ21" i="18"/>
  <c r="BR20" i="18"/>
  <c r="BQ20" i="18"/>
  <c r="BP20" i="18"/>
  <c r="BO20" i="18"/>
  <c r="BN20" i="18"/>
  <c r="BM20" i="18"/>
  <c r="BL20" i="18"/>
  <c r="BK20" i="18"/>
  <c r="BJ20" i="18"/>
  <c r="BR19" i="18"/>
  <c r="BQ19" i="18"/>
  <c r="BP19" i="18"/>
  <c r="BO19" i="18"/>
  <c r="BN19" i="18"/>
  <c r="BM19" i="18"/>
  <c r="BL19" i="18"/>
  <c r="BK19" i="18"/>
  <c r="BJ19" i="18"/>
  <c r="BR18" i="18"/>
  <c r="BQ18" i="18"/>
  <c r="BP18" i="18"/>
  <c r="BO18" i="18"/>
  <c r="BN18" i="18"/>
  <c r="BM18" i="18"/>
  <c r="BL18" i="18"/>
  <c r="BK18" i="18"/>
  <c r="BJ18" i="18"/>
  <c r="BR17" i="18"/>
  <c r="BQ17" i="18"/>
  <c r="BP17" i="18"/>
  <c r="BO17" i="18"/>
  <c r="BN17" i="18"/>
  <c r="BM17" i="18"/>
  <c r="BL17" i="18"/>
  <c r="BK17" i="18"/>
  <c r="BJ17" i="18"/>
  <c r="BR16" i="18"/>
  <c r="BQ16" i="18"/>
  <c r="BP16" i="18"/>
  <c r="BO16" i="18"/>
  <c r="BN16" i="18"/>
  <c r="BM16" i="18"/>
  <c r="BL16" i="18"/>
  <c r="BK16" i="18"/>
  <c r="BJ16" i="18"/>
  <c r="BR15" i="18"/>
  <c r="BQ15" i="18"/>
  <c r="BP15" i="18"/>
  <c r="BO15" i="18"/>
  <c r="BN15" i="18"/>
  <c r="BM15" i="18"/>
  <c r="BL15" i="18"/>
  <c r="BK15" i="18"/>
  <c r="BJ15" i="18"/>
  <c r="BR14" i="18"/>
  <c r="BQ14" i="18"/>
  <c r="BP14" i="18"/>
  <c r="BO14" i="18"/>
  <c r="BN14" i="18"/>
  <c r="BM14" i="18"/>
  <c r="BL14" i="18"/>
  <c r="BK14" i="18"/>
  <c r="BJ14" i="18"/>
  <c r="BR13" i="18"/>
  <c r="BQ13" i="18"/>
  <c r="BP13" i="18"/>
  <c r="BO13" i="18"/>
  <c r="BN13" i="18"/>
  <c r="BM13" i="18"/>
  <c r="BL13" i="18"/>
  <c r="BK13" i="18"/>
  <c r="BJ13" i="18"/>
  <c r="BR11" i="18"/>
  <c r="BQ11" i="18"/>
  <c r="BP11" i="18"/>
  <c r="BO11" i="18"/>
  <c r="BN11" i="18"/>
  <c r="BM11" i="18"/>
  <c r="BL11" i="18"/>
  <c r="BK11" i="18"/>
  <c r="BJ11" i="18"/>
  <c r="BR10" i="18"/>
  <c r="BQ10" i="18"/>
  <c r="BP10" i="18"/>
  <c r="BO10" i="18"/>
  <c r="BN10" i="18"/>
  <c r="BM10" i="18"/>
  <c r="BL10" i="18"/>
  <c r="BK10" i="18"/>
  <c r="BJ10" i="18"/>
  <c r="BR9" i="18"/>
  <c r="BQ9" i="18"/>
  <c r="BP9" i="18"/>
  <c r="BO9" i="18"/>
  <c r="BN9" i="18"/>
  <c r="BM9" i="18"/>
  <c r="BL9" i="18"/>
  <c r="BK9" i="18"/>
  <c r="BJ9" i="18"/>
  <c r="BR8" i="18"/>
  <c r="BQ8" i="18"/>
  <c r="BP8" i="18"/>
  <c r="BO8" i="18"/>
  <c r="BN8" i="18"/>
  <c r="BM8" i="18"/>
  <c r="BL8" i="18"/>
  <c r="BK8" i="18"/>
  <c r="BJ8" i="18"/>
  <c r="BR7" i="18"/>
  <c r="BQ7" i="18"/>
  <c r="BP7" i="18"/>
  <c r="BO7" i="18"/>
  <c r="BN7" i="18"/>
  <c r="BM7" i="18"/>
  <c r="BL7" i="18"/>
  <c r="BK7" i="18"/>
  <c r="BJ7" i="18"/>
  <c r="BP4" i="18"/>
  <c r="BO4" i="18"/>
  <c r="BN4" i="18"/>
  <c r="BM4" i="18"/>
  <c r="BL4" i="18"/>
  <c r="BK4" i="18"/>
  <c r="BJ4" i="18"/>
  <c r="BB72" i="17"/>
  <c r="BA72" i="17"/>
  <c r="AZ72" i="17"/>
  <c r="AY72" i="17"/>
  <c r="AX72" i="17"/>
  <c r="AW72" i="17"/>
  <c r="AV72" i="17"/>
  <c r="AU72" i="17"/>
  <c r="AT72" i="17"/>
  <c r="BB71" i="17"/>
  <c r="BA71" i="17"/>
  <c r="AZ71" i="17"/>
  <c r="AY71" i="17"/>
  <c r="AX71" i="17"/>
  <c r="AW71" i="17"/>
  <c r="AV71" i="17"/>
  <c r="AU71" i="17"/>
  <c r="AT71" i="17"/>
  <c r="BB70" i="17"/>
  <c r="BA70" i="17"/>
  <c r="AZ70" i="17"/>
  <c r="AY70" i="17"/>
  <c r="AX70" i="17"/>
  <c r="AW70" i="17"/>
  <c r="AV70" i="17"/>
  <c r="AU70" i="17"/>
  <c r="AT70" i="17"/>
  <c r="BB69" i="17"/>
  <c r="BA69" i="17"/>
  <c r="AZ69" i="17"/>
  <c r="AY69" i="17"/>
  <c r="AX69" i="17"/>
  <c r="AW69" i="17"/>
  <c r="AV69" i="17"/>
  <c r="AU69" i="17"/>
  <c r="AT69" i="17"/>
  <c r="BB68" i="17"/>
  <c r="BA68" i="17"/>
  <c r="AZ68" i="17"/>
  <c r="AY68" i="17"/>
  <c r="AX68" i="17"/>
  <c r="AW68" i="17"/>
  <c r="AV68" i="17"/>
  <c r="AU68" i="17"/>
  <c r="AT68" i="17"/>
  <c r="BB67" i="17"/>
  <c r="BA67" i="17"/>
  <c r="AZ67" i="17"/>
  <c r="AY67" i="17"/>
  <c r="AX67" i="17"/>
  <c r="AW67" i="17"/>
  <c r="AV67" i="17"/>
  <c r="AU67" i="17"/>
  <c r="AT67" i="17"/>
  <c r="BB66" i="17"/>
  <c r="BA66" i="17"/>
  <c r="AZ66" i="17"/>
  <c r="AY66" i="17"/>
  <c r="AX66" i="17"/>
  <c r="AW66" i="17"/>
  <c r="AV66" i="17"/>
  <c r="AU66" i="17"/>
  <c r="AT66" i="17"/>
  <c r="BB65" i="17"/>
  <c r="BA65" i="17"/>
  <c r="AZ65" i="17"/>
  <c r="AY65" i="17"/>
  <c r="AX65" i="17"/>
  <c r="AW65" i="17"/>
  <c r="AV65" i="17"/>
  <c r="AU65" i="17"/>
  <c r="AT65" i="17"/>
  <c r="BB64" i="17"/>
  <c r="BA64" i="17"/>
  <c r="AZ64" i="17"/>
  <c r="AY64" i="17"/>
  <c r="AX64" i="17"/>
  <c r="AW64" i="17"/>
  <c r="AV64" i="17"/>
  <c r="AU64" i="17"/>
  <c r="AT64" i="17"/>
  <c r="BB63" i="17"/>
  <c r="BA63" i="17"/>
  <c r="AZ63" i="17"/>
  <c r="AY63" i="17"/>
  <c r="AX63" i="17"/>
  <c r="AW63" i="17"/>
  <c r="AV63" i="17"/>
  <c r="AU63" i="17"/>
  <c r="AT63" i="17"/>
  <c r="BB62" i="17"/>
  <c r="BA62" i="17"/>
  <c r="AZ62" i="17"/>
  <c r="AY62" i="17"/>
  <c r="AX62" i="17"/>
  <c r="AW62" i="17"/>
  <c r="AV62" i="17"/>
  <c r="AU62" i="17"/>
  <c r="AT62" i="17"/>
  <c r="BB61" i="17"/>
  <c r="BA61" i="17"/>
  <c r="AZ61" i="17"/>
  <c r="AY61" i="17"/>
  <c r="AX61" i="17"/>
  <c r="AW61" i="17"/>
  <c r="AV61" i="17"/>
  <c r="AU61" i="17"/>
  <c r="AT61" i="17"/>
  <c r="BB60" i="17"/>
  <c r="BA60" i="17"/>
  <c r="AZ60" i="17"/>
  <c r="AY60" i="17"/>
  <c r="AX60" i="17"/>
  <c r="AW60" i="17"/>
  <c r="AV60" i="17"/>
  <c r="AU60" i="17"/>
  <c r="AT60" i="17"/>
  <c r="BB59" i="17"/>
  <c r="BA59" i="17"/>
  <c r="AZ59" i="17"/>
  <c r="AY59" i="17"/>
  <c r="AX59" i="17"/>
  <c r="AW59" i="17"/>
  <c r="AV59" i="17"/>
  <c r="AU59" i="17"/>
  <c r="AT59" i="17"/>
  <c r="BB58" i="17"/>
  <c r="BA58" i="17"/>
  <c r="AZ58" i="17"/>
  <c r="AY58" i="17"/>
  <c r="AX58" i="17"/>
  <c r="AW58" i="17"/>
  <c r="AV58" i="17"/>
  <c r="AU58" i="17"/>
  <c r="AT58" i="17"/>
  <c r="BB57" i="17"/>
  <c r="BA57" i="17"/>
  <c r="AZ57" i="17"/>
  <c r="AY57" i="17"/>
  <c r="AX57" i="17"/>
  <c r="AW57" i="17"/>
  <c r="AV57" i="17"/>
  <c r="AU57" i="17"/>
  <c r="AT57" i="17"/>
  <c r="BB56" i="17"/>
  <c r="BA56" i="17"/>
  <c r="AZ56" i="17"/>
  <c r="AY56" i="17"/>
  <c r="AX56" i="17"/>
  <c r="AW56" i="17"/>
  <c r="AV56" i="17"/>
  <c r="AU56" i="17"/>
  <c r="AT56" i="17"/>
  <c r="BB55" i="17"/>
  <c r="BA55" i="17"/>
  <c r="AZ55" i="17"/>
  <c r="AY55" i="17"/>
  <c r="AX55" i="17"/>
  <c r="AW55" i="17"/>
  <c r="AV55" i="17"/>
  <c r="AU55" i="17"/>
  <c r="AT55" i="17"/>
  <c r="BB54" i="17"/>
  <c r="BA54" i="17"/>
  <c r="AZ54" i="17"/>
  <c r="AY54" i="17"/>
  <c r="AX54" i="17"/>
  <c r="AW54" i="17"/>
  <c r="AV54" i="17"/>
  <c r="AU54" i="17"/>
  <c r="AT54" i="17"/>
  <c r="BB53" i="17"/>
  <c r="BA53" i="17"/>
  <c r="AZ53" i="17"/>
  <c r="AY53" i="17"/>
  <c r="AX53" i="17"/>
  <c r="AW53" i="17"/>
  <c r="AV53" i="17"/>
  <c r="AU53" i="17"/>
  <c r="AT53" i="17"/>
  <c r="BB52" i="17"/>
  <c r="BA52" i="17"/>
  <c r="AZ52" i="17"/>
  <c r="AY52" i="17"/>
  <c r="AX52" i="17"/>
  <c r="AW52" i="17"/>
  <c r="AV52" i="17"/>
  <c r="AU52" i="17"/>
  <c r="AT52" i="17"/>
  <c r="BB51" i="17"/>
  <c r="BA51" i="17"/>
  <c r="AZ51" i="17"/>
  <c r="AY51" i="17"/>
  <c r="AX51" i="17"/>
  <c r="AW51" i="17"/>
  <c r="AV51" i="17"/>
  <c r="AU51" i="17"/>
  <c r="AT51" i="17"/>
  <c r="BB50" i="17"/>
  <c r="BA50" i="17"/>
  <c r="AZ50" i="17"/>
  <c r="AY50" i="17"/>
  <c r="AX50" i="17"/>
  <c r="AW50" i="17"/>
  <c r="AV50" i="17"/>
  <c r="AU50" i="17"/>
  <c r="AT50" i="17"/>
  <c r="BB49" i="17"/>
  <c r="BA49" i="17"/>
  <c r="AZ49" i="17"/>
  <c r="AY49" i="17"/>
  <c r="AX49" i="17"/>
  <c r="AW49" i="17"/>
  <c r="AV49" i="17"/>
  <c r="AU49" i="17"/>
  <c r="AT49" i="17"/>
  <c r="BB48" i="17"/>
  <c r="BA48" i="17"/>
  <c r="AZ48" i="17"/>
  <c r="AY48" i="17"/>
  <c r="AX48" i="17"/>
  <c r="AW48" i="17"/>
  <c r="AV48" i="17"/>
  <c r="AU48" i="17"/>
  <c r="AT48" i="17"/>
  <c r="BB47" i="17"/>
  <c r="BA47" i="17"/>
  <c r="AZ47" i="17"/>
  <c r="AY47" i="17"/>
  <c r="AX47" i="17"/>
  <c r="AW47" i="17"/>
  <c r="AV47" i="17"/>
  <c r="AU47" i="17"/>
  <c r="AT47" i="17"/>
  <c r="BB46" i="17"/>
  <c r="BA46" i="17"/>
  <c r="AZ46" i="17"/>
  <c r="AY46" i="17"/>
  <c r="AX46" i="17"/>
  <c r="AW46" i="17"/>
  <c r="AV46" i="17"/>
  <c r="AU46" i="17"/>
  <c r="AT46" i="17"/>
  <c r="BB45" i="17"/>
  <c r="BA45" i="17"/>
  <c r="AZ45" i="17"/>
  <c r="AY45" i="17"/>
  <c r="AX45" i="17"/>
  <c r="AW45" i="17"/>
  <c r="AV45" i="17"/>
  <c r="AU45" i="17"/>
  <c r="AT45" i="17"/>
  <c r="BB44" i="17"/>
  <c r="BA44" i="17"/>
  <c r="AZ44" i="17"/>
  <c r="AY44" i="17"/>
  <c r="AX44" i="17"/>
  <c r="AW44" i="17"/>
  <c r="AV44" i="17"/>
  <c r="AU44" i="17"/>
  <c r="AT44" i="17"/>
  <c r="BB43" i="17"/>
  <c r="BA43" i="17"/>
  <c r="AZ43" i="17"/>
  <c r="AY43" i="17"/>
  <c r="AX43" i="17"/>
  <c r="AW43" i="17"/>
  <c r="AV43" i="17"/>
  <c r="AU43" i="17"/>
  <c r="AT43" i="17"/>
  <c r="BB42" i="17"/>
  <c r="BA42" i="17"/>
  <c r="AZ42" i="17"/>
  <c r="AY42" i="17"/>
  <c r="AX42" i="17"/>
  <c r="AW42" i="17"/>
  <c r="AV42" i="17"/>
  <c r="AU42" i="17"/>
  <c r="AT42" i="17"/>
  <c r="BB41" i="17"/>
  <c r="BA41" i="17"/>
  <c r="AZ41" i="17"/>
  <c r="AY41" i="17"/>
  <c r="AX41" i="17"/>
  <c r="AW41" i="17"/>
  <c r="AV41" i="17"/>
  <c r="AU41" i="17"/>
  <c r="AT41" i="17"/>
  <c r="BB40" i="17"/>
  <c r="BA40" i="17"/>
  <c r="AZ40" i="17"/>
  <c r="AY40" i="17"/>
  <c r="AX40" i="17"/>
  <c r="AW40" i="17"/>
  <c r="AV40" i="17"/>
  <c r="AU40" i="17"/>
  <c r="AT40" i="17"/>
  <c r="BB39" i="17"/>
  <c r="BA39" i="17"/>
  <c r="AZ39" i="17"/>
  <c r="AY39" i="17"/>
  <c r="AX39" i="17"/>
  <c r="AW39" i="17"/>
  <c r="AV39" i="17"/>
  <c r="AU39" i="17"/>
  <c r="AT39" i="17"/>
  <c r="BB38" i="17"/>
  <c r="BA38" i="17"/>
  <c r="AZ38" i="17"/>
  <c r="AY38" i="17"/>
  <c r="AX38" i="17"/>
  <c r="AW38" i="17"/>
  <c r="AV38" i="17"/>
  <c r="AU38" i="17"/>
  <c r="AT38" i="17"/>
  <c r="BB37" i="17"/>
  <c r="BA37" i="17"/>
  <c r="AZ37" i="17"/>
  <c r="AY37" i="17"/>
  <c r="AX37" i="17"/>
  <c r="AW37" i="17"/>
  <c r="AV37" i="17"/>
  <c r="AU37" i="17"/>
  <c r="AT37" i="17"/>
  <c r="BB36" i="17"/>
  <c r="BA36" i="17"/>
  <c r="AZ36" i="17"/>
  <c r="AY36" i="17"/>
  <c r="AX36" i="17"/>
  <c r="AW36" i="17"/>
  <c r="AV36" i="17"/>
  <c r="AU36" i="17"/>
  <c r="AT36" i="17"/>
  <c r="BB35" i="17"/>
  <c r="BA35" i="17"/>
  <c r="AZ35" i="17"/>
  <c r="AY35" i="17"/>
  <c r="AX35" i="17"/>
  <c r="AW35" i="17"/>
  <c r="AV35" i="17"/>
  <c r="AU35" i="17"/>
  <c r="AT35" i="17"/>
  <c r="BB34" i="17"/>
  <c r="BA34" i="17"/>
  <c r="AZ34" i="17"/>
  <c r="AY34" i="17"/>
  <c r="AX34" i="17"/>
  <c r="AW34" i="17"/>
  <c r="AV34" i="17"/>
  <c r="AU34" i="17"/>
  <c r="AT34" i="17"/>
  <c r="BB33" i="17"/>
  <c r="BA33" i="17"/>
  <c r="AZ33" i="17"/>
  <c r="AY33" i="17"/>
  <c r="AX33" i="17"/>
  <c r="AW33" i="17"/>
  <c r="AV33" i="17"/>
  <c r="AU33" i="17"/>
  <c r="AT33" i="17"/>
  <c r="BB32" i="17"/>
  <c r="BA32" i="17"/>
  <c r="AZ32" i="17"/>
  <c r="AY32" i="17"/>
  <c r="AX32" i="17"/>
  <c r="AW32" i="17"/>
  <c r="AV32" i="17"/>
  <c r="AU32" i="17"/>
  <c r="AT32" i="17"/>
  <c r="BB31" i="17"/>
  <c r="BA31" i="17"/>
  <c r="AZ31" i="17"/>
  <c r="AY31" i="17"/>
  <c r="AX31" i="17"/>
  <c r="AW31" i="17"/>
  <c r="AV31" i="17"/>
  <c r="AU31" i="17"/>
  <c r="AT31" i="17"/>
  <c r="BB30" i="17"/>
  <c r="BA30" i="17"/>
  <c r="AZ30" i="17"/>
  <c r="AY30" i="17"/>
  <c r="AX30" i="17"/>
  <c r="AW30" i="17"/>
  <c r="AV30" i="17"/>
  <c r="AU30" i="17"/>
  <c r="AT30" i="17"/>
  <c r="BB29" i="17"/>
  <c r="BA29" i="17"/>
  <c r="AZ29" i="17"/>
  <c r="AY29" i="17"/>
  <c r="AX29" i="17"/>
  <c r="AW29" i="17"/>
  <c r="AV29" i="17"/>
  <c r="AU29" i="17"/>
  <c r="AT29" i="17"/>
  <c r="BB28" i="17"/>
  <c r="BA28" i="17"/>
  <c r="AZ28" i="17"/>
  <c r="AY28" i="17"/>
  <c r="AX28" i="17"/>
  <c r="AW28" i="17"/>
  <c r="AV28" i="17"/>
  <c r="AU28" i="17"/>
  <c r="AT28" i="17"/>
  <c r="BB27" i="17"/>
  <c r="BA27" i="17"/>
  <c r="AZ27" i="17"/>
  <c r="AY27" i="17"/>
  <c r="AX27" i="17"/>
  <c r="AW27" i="17"/>
  <c r="AV27" i="17"/>
  <c r="AU27" i="17"/>
  <c r="AT27" i="17"/>
  <c r="BB26" i="17"/>
  <c r="BA26" i="17"/>
  <c r="AZ26" i="17"/>
  <c r="AY26" i="17"/>
  <c r="AX26" i="17"/>
  <c r="AW26" i="17"/>
  <c r="AV26" i="17"/>
  <c r="AU26" i="17"/>
  <c r="AT26" i="17"/>
  <c r="BB25" i="17"/>
  <c r="BA25" i="17"/>
  <c r="AZ25" i="17"/>
  <c r="AY25" i="17"/>
  <c r="AX25" i="17"/>
  <c r="AW25" i="17"/>
  <c r="AV25" i="17"/>
  <c r="AU25" i="17"/>
  <c r="AT25" i="17"/>
  <c r="BB24" i="17"/>
  <c r="BA24" i="17"/>
  <c r="AZ24" i="17"/>
  <c r="AY24" i="17"/>
  <c r="AX24" i="17"/>
  <c r="AW24" i="17"/>
  <c r="AV24" i="17"/>
  <c r="AU24" i="17"/>
  <c r="AT24" i="17"/>
  <c r="BB23" i="17"/>
  <c r="BA23" i="17"/>
  <c r="AZ23" i="17"/>
  <c r="AY23" i="17"/>
  <c r="AX23" i="17"/>
  <c r="AW23" i="17"/>
  <c r="AV23" i="17"/>
  <c r="AU23" i="17"/>
  <c r="AT23" i="17"/>
  <c r="BB22" i="17"/>
  <c r="BA22" i="17"/>
  <c r="AZ22" i="17"/>
  <c r="AY22" i="17"/>
  <c r="AX22" i="17"/>
  <c r="AW22" i="17"/>
  <c r="AV22" i="17"/>
  <c r="AU22" i="17"/>
  <c r="AT22" i="17"/>
  <c r="BB21" i="17"/>
  <c r="BA21" i="17"/>
  <c r="AZ21" i="17"/>
  <c r="AY21" i="17"/>
  <c r="AX21" i="17"/>
  <c r="AW21" i="17"/>
  <c r="AV21" i="17"/>
  <c r="AU21" i="17"/>
  <c r="AT21" i="17"/>
  <c r="BB20" i="17"/>
  <c r="BA20" i="17"/>
  <c r="AZ20" i="17"/>
  <c r="AY20" i="17"/>
  <c r="AX20" i="17"/>
  <c r="AW20" i="17"/>
  <c r="AV20" i="17"/>
  <c r="AU20" i="17"/>
  <c r="AT20" i="17"/>
  <c r="BB19" i="17"/>
  <c r="BA19" i="17"/>
  <c r="AZ19" i="17"/>
  <c r="AY19" i="17"/>
  <c r="AX19" i="17"/>
  <c r="AW19" i="17"/>
  <c r="AV19" i="17"/>
  <c r="AU19" i="17"/>
  <c r="AT19" i="17"/>
  <c r="BB18" i="17"/>
  <c r="BA18" i="17"/>
  <c r="AZ18" i="17"/>
  <c r="AY18" i="17"/>
  <c r="AX18" i="17"/>
  <c r="AW18" i="17"/>
  <c r="AV18" i="17"/>
  <c r="AU18" i="17"/>
  <c r="AT18" i="17"/>
  <c r="BB17" i="17"/>
  <c r="BA17" i="17"/>
  <c r="AZ17" i="17"/>
  <c r="AY17" i="17"/>
  <c r="AX17" i="17"/>
  <c r="AW17" i="17"/>
  <c r="AV17" i="17"/>
  <c r="AU17" i="17"/>
  <c r="AT17" i="17"/>
  <c r="BB16" i="17"/>
  <c r="BA16" i="17"/>
  <c r="AZ16" i="17"/>
  <c r="AY16" i="17"/>
  <c r="AX16" i="17"/>
  <c r="AW16" i="17"/>
  <c r="AV16" i="17"/>
  <c r="AU16" i="17"/>
  <c r="AT16" i="17"/>
  <c r="BB15" i="17"/>
  <c r="BA15" i="17"/>
  <c r="AZ15" i="17"/>
  <c r="AY15" i="17"/>
  <c r="AX15" i="17"/>
  <c r="AW15" i="17"/>
  <c r="AV15" i="17"/>
  <c r="AU15" i="17"/>
  <c r="AT15" i="17"/>
  <c r="BB14" i="17"/>
  <c r="BA14" i="17"/>
  <c r="AZ14" i="17"/>
  <c r="AY14" i="17"/>
  <c r="AX14" i="17"/>
  <c r="AW14" i="17"/>
  <c r="AV14" i="17"/>
  <c r="AU14" i="17"/>
  <c r="AT14" i="17"/>
  <c r="BB13" i="17"/>
  <c r="BA13" i="17"/>
  <c r="AZ13" i="17"/>
  <c r="AY13" i="17"/>
  <c r="AX13" i="17"/>
  <c r="AW13" i="17"/>
  <c r="AV13" i="17"/>
  <c r="AU13" i="17"/>
  <c r="AT13" i="17"/>
  <c r="BB11" i="17"/>
  <c r="BA11" i="17"/>
  <c r="AZ11" i="17"/>
  <c r="AY11" i="17"/>
  <c r="AX11" i="17"/>
  <c r="AW11" i="17"/>
  <c r="AV11" i="17"/>
  <c r="AU11" i="17"/>
  <c r="AT11" i="17"/>
  <c r="BB10" i="17"/>
  <c r="BA10" i="17"/>
  <c r="AZ10" i="17"/>
  <c r="AY10" i="17"/>
  <c r="AX10" i="17"/>
  <c r="AW10" i="17"/>
  <c r="AV10" i="17"/>
  <c r="AU10" i="17"/>
  <c r="AT10" i="17"/>
  <c r="BB9" i="17"/>
  <c r="BA9" i="17"/>
  <c r="AZ9" i="17"/>
  <c r="AY9" i="17"/>
  <c r="AX9" i="17"/>
  <c r="AW9" i="17"/>
  <c r="AV9" i="17"/>
  <c r="AU9" i="17"/>
  <c r="AT9" i="17"/>
  <c r="BB8" i="17"/>
  <c r="BA8" i="17"/>
  <c r="AZ8" i="17"/>
  <c r="AY8" i="17"/>
  <c r="AX8" i="17"/>
  <c r="AW8" i="17"/>
  <c r="AV8" i="17"/>
  <c r="AU8" i="17"/>
  <c r="AT8" i="17"/>
  <c r="BB7" i="17"/>
  <c r="BA7" i="17"/>
  <c r="AZ7" i="17"/>
  <c r="AY7" i="17"/>
  <c r="AX7" i="17"/>
  <c r="AW7" i="17"/>
  <c r="AV7" i="17"/>
  <c r="AU7" i="17"/>
  <c r="AT7" i="17"/>
  <c r="AZ4" i="17"/>
  <c r="AY4" i="17"/>
  <c r="AX4" i="17"/>
  <c r="AW4" i="17"/>
  <c r="AV4" i="17"/>
  <c r="AU4" i="17"/>
  <c r="AT4" i="17"/>
  <c r="BF72" i="16"/>
  <c r="BE72" i="16"/>
  <c r="BD72" i="16"/>
  <c r="BC72" i="16"/>
  <c r="BB72" i="16"/>
  <c r="BA72" i="16"/>
  <c r="AZ72" i="16"/>
  <c r="AY72" i="16"/>
  <c r="AX72" i="16"/>
  <c r="BF71" i="16"/>
  <c r="BE71" i="16"/>
  <c r="BD71" i="16"/>
  <c r="BC71" i="16"/>
  <c r="BB71" i="16"/>
  <c r="BA71" i="16"/>
  <c r="AZ71" i="16"/>
  <c r="AY71" i="16"/>
  <c r="AX71" i="16"/>
  <c r="BF70" i="16"/>
  <c r="BE70" i="16"/>
  <c r="BD70" i="16"/>
  <c r="BC70" i="16"/>
  <c r="BB70" i="16"/>
  <c r="BA70" i="16"/>
  <c r="AZ70" i="16"/>
  <c r="AY70" i="16"/>
  <c r="AX70" i="16"/>
  <c r="BF69" i="16"/>
  <c r="BE69" i="16"/>
  <c r="BD69" i="16"/>
  <c r="BC69" i="16"/>
  <c r="BB69" i="16"/>
  <c r="BA69" i="16"/>
  <c r="AZ69" i="16"/>
  <c r="AY69" i="16"/>
  <c r="AX69" i="16"/>
  <c r="BF68" i="16"/>
  <c r="BE68" i="16"/>
  <c r="BD68" i="16"/>
  <c r="BC68" i="16"/>
  <c r="BB68" i="16"/>
  <c r="BA68" i="16"/>
  <c r="AZ68" i="16"/>
  <c r="AY68" i="16"/>
  <c r="AX68" i="16"/>
  <c r="BF67" i="16"/>
  <c r="BE67" i="16"/>
  <c r="BD67" i="16"/>
  <c r="BC67" i="16"/>
  <c r="BB67" i="16"/>
  <c r="BA67" i="16"/>
  <c r="AZ67" i="16"/>
  <c r="AY67" i="16"/>
  <c r="AX67" i="16"/>
  <c r="BF66" i="16"/>
  <c r="BE66" i="16"/>
  <c r="BD66" i="16"/>
  <c r="BC66" i="16"/>
  <c r="BB66" i="16"/>
  <c r="BA66" i="16"/>
  <c r="AZ66" i="16"/>
  <c r="AY66" i="16"/>
  <c r="AX66" i="16"/>
  <c r="BF65" i="16"/>
  <c r="BE65" i="16"/>
  <c r="BD65" i="16"/>
  <c r="BC65" i="16"/>
  <c r="BB65" i="16"/>
  <c r="BA65" i="16"/>
  <c r="AZ65" i="16"/>
  <c r="AY65" i="16"/>
  <c r="AX65" i="16"/>
  <c r="BF64" i="16"/>
  <c r="BE64" i="16"/>
  <c r="BD64" i="16"/>
  <c r="BC64" i="16"/>
  <c r="BB64" i="16"/>
  <c r="BA64" i="16"/>
  <c r="AZ64" i="16"/>
  <c r="AY64" i="16"/>
  <c r="AX64" i="16"/>
  <c r="BF63" i="16"/>
  <c r="BE63" i="16"/>
  <c r="BD63" i="16"/>
  <c r="BC63" i="16"/>
  <c r="BB63" i="16"/>
  <c r="BA63" i="16"/>
  <c r="AZ63" i="16"/>
  <c r="AY63" i="16"/>
  <c r="AX63" i="16"/>
  <c r="BF62" i="16"/>
  <c r="BE62" i="16"/>
  <c r="BD62" i="16"/>
  <c r="BC62" i="16"/>
  <c r="BB62" i="16"/>
  <c r="BA62" i="16"/>
  <c r="AZ62" i="16"/>
  <c r="AY62" i="16"/>
  <c r="AX62" i="16"/>
  <c r="BF61" i="16"/>
  <c r="BE61" i="16"/>
  <c r="BD61" i="16"/>
  <c r="BC61" i="16"/>
  <c r="BB61" i="16"/>
  <c r="BA61" i="16"/>
  <c r="AZ61" i="16"/>
  <c r="AY61" i="16"/>
  <c r="AX61" i="16"/>
  <c r="BF60" i="16"/>
  <c r="BE60" i="16"/>
  <c r="BD60" i="16"/>
  <c r="BC60" i="16"/>
  <c r="BB60" i="16"/>
  <c r="BA60" i="16"/>
  <c r="AZ60" i="16"/>
  <c r="AY60" i="16"/>
  <c r="AX60" i="16"/>
  <c r="BF59" i="16"/>
  <c r="BE59" i="16"/>
  <c r="BD59" i="16"/>
  <c r="BC59" i="16"/>
  <c r="BB59" i="16"/>
  <c r="BA59" i="16"/>
  <c r="AZ59" i="16"/>
  <c r="AY59" i="16"/>
  <c r="AX59" i="16"/>
  <c r="BF58" i="16"/>
  <c r="BE58" i="16"/>
  <c r="BD58" i="16"/>
  <c r="BC58" i="16"/>
  <c r="BB58" i="16"/>
  <c r="BA58" i="16"/>
  <c r="AZ58" i="16"/>
  <c r="AY58" i="16"/>
  <c r="AX58" i="16"/>
  <c r="BF57" i="16"/>
  <c r="BE57" i="16"/>
  <c r="BD57" i="16"/>
  <c r="BC57" i="16"/>
  <c r="BB57" i="16"/>
  <c r="BA57" i="16"/>
  <c r="AZ57" i="16"/>
  <c r="AY57" i="16"/>
  <c r="AX57" i="16"/>
  <c r="BF56" i="16"/>
  <c r="BE56" i="16"/>
  <c r="BD56" i="16"/>
  <c r="BC56" i="16"/>
  <c r="BB56" i="16"/>
  <c r="BA56" i="16"/>
  <c r="AZ56" i="16"/>
  <c r="AY56" i="16"/>
  <c r="AX56" i="16"/>
  <c r="BF55" i="16"/>
  <c r="BE55" i="16"/>
  <c r="BD55" i="16"/>
  <c r="BC55" i="16"/>
  <c r="BB55" i="16"/>
  <c r="BA55" i="16"/>
  <c r="AZ55" i="16"/>
  <c r="AY55" i="16"/>
  <c r="AX55" i="16"/>
  <c r="BF54" i="16"/>
  <c r="BE54" i="16"/>
  <c r="BD54" i="16"/>
  <c r="BC54" i="16"/>
  <c r="BB54" i="16"/>
  <c r="BA54" i="16"/>
  <c r="AZ54" i="16"/>
  <c r="AY54" i="16"/>
  <c r="AX54" i="16"/>
  <c r="BF53" i="16"/>
  <c r="BE53" i="16"/>
  <c r="BD53" i="16"/>
  <c r="BC53" i="16"/>
  <c r="BB53" i="16"/>
  <c r="BA53" i="16"/>
  <c r="AZ53" i="16"/>
  <c r="AY53" i="16"/>
  <c r="AX53" i="16"/>
  <c r="BF52" i="16"/>
  <c r="BE52" i="16"/>
  <c r="BD52" i="16"/>
  <c r="BC52" i="16"/>
  <c r="BB52" i="16"/>
  <c r="BA52" i="16"/>
  <c r="AZ52" i="16"/>
  <c r="AY52" i="16"/>
  <c r="AX52" i="16"/>
  <c r="BF51" i="16"/>
  <c r="BE51" i="16"/>
  <c r="BD51" i="16"/>
  <c r="BC51" i="16"/>
  <c r="BB51" i="16"/>
  <c r="BA51" i="16"/>
  <c r="AZ51" i="16"/>
  <c r="AY51" i="16"/>
  <c r="AX51" i="16"/>
  <c r="BF50" i="16"/>
  <c r="BE50" i="16"/>
  <c r="BD50" i="16"/>
  <c r="BC50" i="16"/>
  <c r="BB50" i="16"/>
  <c r="BA50" i="16"/>
  <c r="AZ50" i="16"/>
  <c r="AY50" i="16"/>
  <c r="AX50" i="16"/>
  <c r="BF49" i="16"/>
  <c r="BE49" i="16"/>
  <c r="BD49" i="16"/>
  <c r="BC49" i="16"/>
  <c r="BB49" i="16"/>
  <c r="BA49" i="16"/>
  <c r="AZ49" i="16"/>
  <c r="AY49" i="16"/>
  <c r="AX49" i="16"/>
  <c r="BF48" i="16"/>
  <c r="BE48" i="16"/>
  <c r="BD48" i="16"/>
  <c r="BC48" i="16"/>
  <c r="BB48" i="16"/>
  <c r="BA48" i="16"/>
  <c r="AZ48" i="16"/>
  <c r="AY48" i="16"/>
  <c r="AX48" i="16"/>
  <c r="BF47" i="16"/>
  <c r="BE47" i="16"/>
  <c r="BD47" i="16"/>
  <c r="BC47" i="16"/>
  <c r="BB47" i="16"/>
  <c r="BA47" i="16"/>
  <c r="AZ47" i="16"/>
  <c r="AY47" i="16"/>
  <c r="AX47" i="16"/>
  <c r="BF46" i="16"/>
  <c r="BE46" i="16"/>
  <c r="BD46" i="16"/>
  <c r="BC46" i="16"/>
  <c r="BB46" i="16"/>
  <c r="BA46" i="16"/>
  <c r="AZ46" i="16"/>
  <c r="AY46" i="16"/>
  <c r="AX46" i="16"/>
  <c r="BF45" i="16"/>
  <c r="BE45" i="16"/>
  <c r="BD45" i="16"/>
  <c r="BC45" i="16"/>
  <c r="BB45" i="16"/>
  <c r="BA45" i="16"/>
  <c r="AZ45" i="16"/>
  <c r="AY45" i="16"/>
  <c r="AX45" i="16"/>
  <c r="BF44" i="16"/>
  <c r="BE44" i="16"/>
  <c r="BD44" i="16"/>
  <c r="BC44" i="16"/>
  <c r="BB44" i="16"/>
  <c r="BA44" i="16"/>
  <c r="AZ44" i="16"/>
  <c r="AY44" i="16"/>
  <c r="AX44" i="16"/>
  <c r="BF43" i="16"/>
  <c r="BE43" i="16"/>
  <c r="BD43" i="16"/>
  <c r="BC43" i="16"/>
  <c r="BB43" i="16"/>
  <c r="BA43" i="16"/>
  <c r="AZ43" i="16"/>
  <c r="AY43" i="16"/>
  <c r="AX43" i="16"/>
  <c r="BF42" i="16"/>
  <c r="BE42" i="16"/>
  <c r="BD42" i="16"/>
  <c r="BC42" i="16"/>
  <c r="BB42" i="16"/>
  <c r="BA42" i="16"/>
  <c r="AZ42" i="16"/>
  <c r="AY42" i="16"/>
  <c r="AX42" i="16"/>
  <c r="BF41" i="16"/>
  <c r="BE41" i="16"/>
  <c r="BD41" i="16"/>
  <c r="BC41" i="16"/>
  <c r="BB41" i="16"/>
  <c r="BA41" i="16"/>
  <c r="AZ41" i="16"/>
  <c r="AY41" i="16"/>
  <c r="AX41" i="16"/>
  <c r="BF40" i="16"/>
  <c r="BE40" i="16"/>
  <c r="BD40" i="16"/>
  <c r="BC40" i="16"/>
  <c r="BB40" i="16"/>
  <c r="BA40" i="16"/>
  <c r="AZ40" i="16"/>
  <c r="AY40" i="16"/>
  <c r="AX40" i="16"/>
  <c r="BF39" i="16"/>
  <c r="BE39" i="16"/>
  <c r="BD39" i="16"/>
  <c r="BC39" i="16"/>
  <c r="BB39" i="16"/>
  <c r="BA39" i="16"/>
  <c r="AZ39" i="16"/>
  <c r="AY39" i="16"/>
  <c r="AX39" i="16"/>
  <c r="BF38" i="16"/>
  <c r="BE38" i="16"/>
  <c r="BD38" i="16"/>
  <c r="BC38" i="16"/>
  <c r="BB38" i="16"/>
  <c r="BA38" i="16"/>
  <c r="AZ38" i="16"/>
  <c r="AY38" i="16"/>
  <c r="AX38" i="16"/>
  <c r="BF37" i="16"/>
  <c r="BE37" i="16"/>
  <c r="BD37" i="16"/>
  <c r="BC37" i="16"/>
  <c r="BB37" i="16"/>
  <c r="BA37" i="16"/>
  <c r="AZ37" i="16"/>
  <c r="AY37" i="16"/>
  <c r="AX37" i="16"/>
  <c r="BF36" i="16"/>
  <c r="BE36" i="16"/>
  <c r="BD36" i="16"/>
  <c r="BC36" i="16"/>
  <c r="BB36" i="16"/>
  <c r="BA36" i="16"/>
  <c r="AZ36" i="16"/>
  <c r="AY36" i="16"/>
  <c r="AX36" i="16"/>
  <c r="BF35" i="16"/>
  <c r="BE35" i="16"/>
  <c r="BD35" i="16"/>
  <c r="BC35" i="16"/>
  <c r="BB35" i="16"/>
  <c r="BA35" i="16"/>
  <c r="AZ35" i="16"/>
  <c r="AY35" i="16"/>
  <c r="AX35" i="16"/>
  <c r="BF34" i="16"/>
  <c r="BE34" i="16"/>
  <c r="BD34" i="16"/>
  <c r="BC34" i="16"/>
  <c r="BB34" i="16"/>
  <c r="BA34" i="16"/>
  <c r="AZ34" i="16"/>
  <c r="AY34" i="16"/>
  <c r="AX34" i="16"/>
  <c r="BF33" i="16"/>
  <c r="BE33" i="16"/>
  <c r="BD33" i="16"/>
  <c r="BC33" i="16"/>
  <c r="BB33" i="16"/>
  <c r="BA33" i="16"/>
  <c r="AZ33" i="16"/>
  <c r="AY33" i="16"/>
  <c r="AX33" i="16"/>
  <c r="BF32" i="16"/>
  <c r="BE32" i="16"/>
  <c r="BD32" i="16"/>
  <c r="BC32" i="16"/>
  <c r="BB32" i="16"/>
  <c r="BA32" i="16"/>
  <c r="AZ32" i="16"/>
  <c r="AY32" i="16"/>
  <c r="AX32" i="16"/>
  <c r="BF31" i="16"/>
  <c r="BE31" i="16"/>
  <c r="BD31" i="16"/>
  <c r="BC31" i="16"/>
  <c r="BB31" i="16"/>
  <c r="BA31" i="16"/>
  <c r="AZ31" i="16"/>
  <c r="AY31" i="16"/>
  <c r="AX31" i="16"/>
  <c r="BF30" i="16"/>
  <c r="BE30" i="16"/>
  <c r="BD30" i="16"/>
  <c r="BC30" i="16"/>
  <c r="BB30" i="16"/>
  <c r="BA30" i="16"/>
  <c r="AZ30" i="16"/>
  <c r="AY30" i="16"/>
  <c r="AX30" i="16"/>
  <c r="BF29" i="16"/>
  <c r="BE29" i="16"/>
  <c r="BD29" i="16"/>
  <c r="BC29" i="16"/>
  <c r="BB29" i="16"/>
  <c r="BA29" i="16"/>
  <c r="AZ29" i="16"/>
  <c r="AY29" i="16"/>
  <c r="AX29" i="16"/>
  <c r="BF28" i="16"/>
  <c r="BE28" i="16"/>
  <c r="BD28" i="16"/>
  <c r="BC28" i="16"/>
  <c r="BB28" i="16"/>
  <c r="BA28" i="16"/>
  <c r="AZ28" i="16"/>
  <c r="AY28" i="16"/>
  <c r="AX28" i="16"/>
  <c r="BF27" i="16"/>
  <c r="BE27" i="16"/>
  <c r="BD27" i="16"/>
  <c r="BC27" i="16"/>
  <c r="BB27" i="16"/>
  <c r="BA27" i="16"/>
  <c r="AZ27" i="16"/>
  <c r="AY27" i="16"/>
  <c r="AX27" i="16"/>
  <c r="BF26" i="16"/>
  <c r="BE26" i="16"/>
  <c r="BD26" i="16"/>
  <c r="BC26" i="16"/>
  <c r="BB26" i="16"/>
  <c r="BA26" i="16"/>
  <c r="AZ26" i="16"/>
  <c r="AY26" i="16"/>
  <c r="AX26" i="16"/>
  <c r="BF25" i="16"/>
  <c r="BE25" i="16"/>
  <c r="BD25" i="16"/>
  <c r="BC25" i="16"/>
  <c r="BB25" i="16"/>
  <c r="BA25" i="16"/>
  <c r="AZ25" i="16"/>
  <c r="AY25" i="16"/>
  <c r="AX25" i="16"/>
  <c r="BF24" i="16"/>
  <c r="BE24" i="16"/>
  <c r="BD24" i="16"/>
  <c r="BC24" i="16"/>
  <c r="BB24" i="16"/>
  <c r="BA24" i="16"/>
  <c r="AZ24" i="16"/>
  <c r="AY24" i="16"/>
  <c r="AX24" i="16"/>
  <c r="BF23" i="16"/>
  <c r="BE23" i="16"/>
  <c r="BD23" i="16"/>
  <c r="BC23" i="16"/>
  <c r="BB23" i="16"/>
  <c r="BA23" i="16"/>
  <c r="AZ23" i="16"/>
  <c r="AY23" i="16"/>
  <c r="AX23" i="16"/>
  <c r="BF22" i="16"/>
  <c r="BE22" i="16"/>
  <c r="BD22" i="16"/>
  <c r="BC22" i="16"/>
  <c r="BB22" i="16"/>
  <c r="BA22" i="16"/>
  <c r="AZ22" i="16"/>
  <c r="AY22" i="16"/>
  <c r="AX22" i="16"/>
  <c r="BF21" i="16"/>
  <c r="BE21" i="16"/>
  <c r="BD21" i="16"/>
  <c r="BC21" i="16"/>
  <c r="BB21" i="16"/>
  <c r="BA21" i="16"/>
  <c r="AZ21" i="16"/>
  <c r="AY21" i="16"/>
  <c r="AX21" i="16"/>
  <c r="BF20" i="16"/>
  <c r="BE20" i="16"/>
  <c r="BD20" i="16"/>
  <c r="BC20" i="16"/>
  <c r="BB20" i="16"/>
  <c r="BA20" i="16"/>
  <c r="AZ20" i="16"/>
  <c r="AY20" i="16"/>
  <c r="AX20" i="16"/>
  <c r="BF19" i="16"/>
  <c r="BE19" i="16"/>
  <c r="BD19" i="16"/>
  <c r="BC19" i="16"/>
  <c r="BB19" i="16"/>
  <c r="BA19" i="16"/>
  <c r="AZ19" i="16"/>
  <c r="AY19" i="16"/>
  <c r="AX19" i="16"/>
  <c r="BF18" i="16"/>
  <c r="BE18" i="16"/>
  <c r="BD18" i="16"/>
  <c r="BC18" i="16"/>
  <c r="BB18" i="16"/>
  <c r="BA18" i="16"/>
  <c r="AZ18" i="16"/>
  <c r="AY18" i="16"/>
  <c r="AX18" i="16"/>
  <c r="BF17" i="16"/>
  <c r="BE17" i="16"/>
  <c r="BD17" i="16"/>
  <c r="BC17" i="16"/>
  <c r="BB17" i="16"/>
  <c r="BA17" i="16"/>
  <c r="AZ17" i="16"/>
  <c r="AY17" i="16"/>
  <c r="AX17" i="16"/>
  <c r="BF16" i="16"/>
  <c r="BE16" i="16"/>
  <c r="BD16" i="16"/>
  <c r="BC16" i="16"/>
  <c r="BB16" i="16"/>
  <c r="BA16" i="16"/>
  <c r="AZ16" i="16"/>
  <c r="AY16" i="16"/>
  <c r="AX16" i="16"/>
  <c r="BF15" i="16"/>
  <c r="BE15" i="16"/>
  <c r="BD15" i="16"/>
  <c r="BC15" i="16"/>
  <c r="BB15" i="16"/>
  <c r="BA15" i="16"/>
  <c r="AZ15" i="16"/>
  <c r="AY15" i="16"/>
  <c r="AX15" i="16"/>
  <c r="BF14" i="16"/>
  <c r="BE14" i="16"/>
  <c r="BD14" i="16"/>
  <c r="BC14" i="16"/>
  <c r="BB14" i="16"/>
  <c r="BA14" i="16"/>
  <c r="AZ14" i="16"/>
  <c r="AY14" i="16"/>
  <c r="AX14" i="16"/>
  <c r="BF13" i="16"/>
  <c r="BE13" i="16"/>
  <c r="BD13" i="16"/>
  <c r="BC13" i="16"/>
  <c r="BB13" i="16"/>
  <c r="BA13" i="16"/>
  <c r="AZ13" i="16"/>
  <c r="AY13" i="16"/>
  <c r="AX13" i="16"/>
  <c r="BF11" i="16"/>
  <c r="BE11" i="16"/>
  <c r="BD11" i="16"/>
  <c r="BC11" i="16"/>
  <c r="BB11" i="16"/>
  <c r="BA11" i="16"/>
  <c r="AZ11" i="16"/>
  <c r="AY11" i="16"/>
  <c r="AX11" i="16"/>
  <c r="BF10" i="16"/>
  <c r="BE10" i="16"/>
  <c r="BD10" i="16"/>
  <c r="BC10" i="16"/>
  <c r="BB10" i="16"/>
  <c r="BA10" i="16"/>
  <c r="AZ10" i="16"/>
  <c r="AY10" i="16"/>
  <c r="AX10" i="16"/>
  <c r="BF9" i="16"/>
  <c r="BE9" i="16"/>
  <c r="BD9" i="16"/>
  <c r="BC9" i="16"/>
  <c r="BB9" i="16"/>
  <c r="BA9" i="16"/>
  <c r="AZ9" i="16"/>
  <c r="AY9" i="16"/>
  <c r="AX9" i="16"/>
  <c r="BF8" i="16"/>
  <c r="BE8" i="16"/>
  <c r="BD8" i="16"/>
  <c r="BC8" i="16"/>
  <c r="BB8" i="16"/>
  <c r="BA8" i="16"/>
  <c r="AZ8" i="16"/>
  <c r="AY8" i="16"/>
  <c r="AX8" i="16"/>
  <c r="BF7" i="16"/>
  <c r="BE7" i="16"/>
  <c r="BD7" i="16"/>
  <c r="BC7" i="16"/>
  <c r="BB7" i="16"/>
  <c r="BA7" i="16"/>
  <c r="AZ7" i="16"/>
  <c r="AY7" i="16"/>
  <c r="AX7" i="16"/>
  <c r="BD4" i="16"/>
  <c r="BC4" i="16"/>
  <c r="BB4" i="16"/>
  <c r="BA4" i="16"/>
  <c r="AZ4" i="16"/>
  <c r="AY4" i="16"/>
  <c r="AX4" i="16"/>
  <c r="AZ89" i="15" l="1"/>
  <c r="AZ88" i="15"/>
  <c r="AZ87" i="15"/>
  <c r="AZ86" i="15"/>
  <c r="AZ85" i="15"/>
  <c r="AZ84" i="15"/>
  <c r="AZ83" i="15"/>
  <c r="AZ82" i="15"/>
  <c r="AZ81" i="15"/>
  <c r="AZ80" i="15"/>
  <c r="AZ79" i="15"/>
  <c r="AZ78" i="15"/>
  <c r="AZ77" i="15"/>
  <c r="AZ76" i="15"/>
  <c r="AZ75" i="15"/>
  <c r="AZ74" i="15"/>
  <c r="AZ73" i="15"/>
  <c r="AZ72" i="15"/>
  <c r="AZ71" i="15"/>
  <c r="AZ70" i="15"/>
  <c r="AZ69" i="15"/>
  <c r="AZ68" i="15"/>
  <c r="AZ67" i="15"/>
  <c r="AZ66" i="15"/>
  <c r="AZ65" i="15"/>
  <c r="AZ64" i="15"/>
  <c r="AZ63" i="15"/>
  <c r="AZ62" i="15"/>
  <c r="AZ61" i="15"/>
  <c r="AZ60" i="15"/>
  <c r="AZ59" i="15"/>
  <c r="AZ58" i="15"/>
  <c r="AZ57" i="15"/>
  <c r="AZ56" i="15"/>
  <c r="AZ55" i="15"/>
  <c r="AZ54" i="15"/>
  <c r="AZ53" i="15"/>
  <c r="AZ52" i="15"/>
  <c r="AZ51" i="15"/>
  <c r="AZ50" i="15"/>
  <c r="AZ49" i="15"/>
  <c r="AZ48" i="15"/>
  <c r="AZ47" i="15"/>
  <c r="AZ46" i="15"/>
  <c r="AZ45" i="15"/>
  <c r="AZ44" i="15"/>
  <c r="AZ43" i="15"/>
  <c r="AZ42" i="15"/>
  <c r="AZ41" i="15"/>
  <c r="AZ40" i="15"/>
  <c r="AZ39" i="15"/>
  <c r="AZ38" i="15"/>
  <c r="AZ37" i="15"/>
  <c r="AZ36" i="15"/>
  <c r="AZ35" i="15"/>
  <c r="AZ34" i="15"/>
  <c r="AZ33" i="15"/>
  <c r="AZ32" i="15"/>
  <c r="AZ31" i="15"/>
  <c r="AZ30" i="15"/>
  <c r="AZ29" i="15"/>
  <c r="AZ28" i="15"/>
  <c r="AZ27" i="15"/>
  <c r="AZ26" i="15"/>
  <c r="AZ25" i="15"/>
  <c r="AZ24" i="15"/>
  <c r="AZ23" i="15"/>
  <c r="AZ22" i="15"/>
  <c r="AZ21" i="15"/>
  <c r="AZ20" i="15"/>
  <c r="AZ19" i="15"/>
  <c r="AZ18" i="15"/>
  <c r="AZ17" i="15"/>
  <c r="AZ16" i="15"/>
  <c r="AZ15" i="15"/>
  <c r="AZ14" i="15"/>
  <c r="BA6" i="15" s="1"/>
  <c r="AZ13" i="15"/>
  <c r="AZ12" i="15"/>
  <c r="AZ11" i="15"/>
  <c r="AZ10" i="15"/>
  <c r="AZ9" i="15"/>
  <c r="AZ8" i="15"/>
  <c r="AZ7" i="15"/>
  <c r="F88" i="14"/>
  <c r="E88" i="14"/>
  <c r="F87" i="14"/>
  <c r="E87" i="14"/>
  <c r="F86" i="14"/>
  <c r="E86" i="14"/>
  <c r="F85" i="14"/>
  <c r="E85" i="14"/>
  <c r="F84" i="14"/>
  <c r="E84" i="14"/>
  <c r="F83" i="14"/>
  <c r="E83" i="14"/>
  <c r="F82" i="14"/>
  <c r="E82" i="14"/>
  <c r="F81" i="14"/>
  <c r="E81" i="14"/>
  <c r="F80" i="14"/>
  <c r="E80" i="14"/>
  <c r="F79" i="14"/>
  <c r="E79" i="14"/>
  <c r="F78" i="14"/>
  <c r="E78" i="14"/>
  <c r="F77" i="14"/>
  <c r="E77" i="14"/>
  <c r="F75" i="14"/>
  <c r="E75" i="14"/>
  <c r="F74" i="14"/>
  <c r="E74" i="14"/>
  <c r="F73" i="14"/>
  <c r="E73" i="14"/>
  <c r="F72" i="14"/>
  <c r="E72" i="14"/>
  <c r="F71" i="14"/>
  <c r="E71" i="14"/>
  <c r="F70" i="14"/>
  <c r="E70" i="14"/>
  <c r="F69" i="14"/>
  <c r="E69" i="14"/>
  <c r="F68" i="14"/>
  <c r="E68" i="14"/>
  <c r="F67" i="14"/>
  <c r="E67" i="14"/>
  <c r="F66" i="14"/>
  <c r="E66" i="14"/>
  <c r="F65" i="14"/>
  <c r="E65" i="14"/>
  <c r="F64" i="14"/>
  <c r="E64" i="14"/>
  <c r="F63" i="14"/>
  <c r="E63" i="14"/>
  <c r="F62" i="14"/>
  <c r="E62" i="14"/>
  <c r="F61" i="14"/>
  <c r="E61" i="14"/>
  <c r="F60" i="14"/>
  <c r="E60" i="14"/>
  <c r="F59" i="14"/>
  <c r="E59" i="14"/>
  <c r="F58" i="14"/>
  <c r="E58" i="14"/>
  <c r="F57" i="14"/>
  <c r="E57" i="14"/>
  <c r="F56" i="14"/>
  <c r="E56" i="14"/>
  <c r="F55" i="14"/>
  <c r="E55" i="14"/>
  <c r="F54" i="14"/>
  <c r="E54" i="14"/>
  <c r="F53" i="14"/>
  <c r="E53" i="14"/>
  <c r="F52" i="14"/>
  <c r="E52" i="14"/>
  <c r="F51" i="14"/>
  <c r="E51" i="14"/>
  <c r="F50" i="14"/>
  <c r="E50" i="14"/>
  <c r="F49" i="14"/>
  <c r="E49" i="14"/>
  <c r="F48" i="14"/>
  <c r="E48" i="14"/>
  <c r="F47" i="14"/>
  <c r="E47" i="14"/>
  <c r="F46" i="14"/>
  <c r="E46" i="14"/>
  <c r="F45" i="14"/>
  <c r="E45" i="14"/>
  <c r="F44" i="14"/>
  <c r="E44" i="14"/>
  <c r="F43" i="14"/>
  <c r="E43" i="14"/>
  <c r="F42" i="14"/>
  <c r="E42" i="14"/>
  <c r="F41" i="14"/>
  <c r="E41" i="14"/>
  <c r="F40" i="14"/>
  <c r="E40" i="14"/>
  <c r="F39" i="14"/>
  <c r="E39" i="14"/>
  <c r="F38" i="14"/>
  <c r="E38" i="14"/>
  <c r="F37" i="14"/>
  <c r="E37" i="14"/>
  <c r="F36" i="14"/>
  <c r="E36" i="14"/>
  <c r="F35" i="14"/>
  <c r="E35" i="14"/>
  <c r="F34" i="14"/>
  <c r="E34" i="14"/>
  <c r="F33" i="14"/>
  <c r="E33" i="14"/>
  <c r="F32" i="14"/>
  <c r="E32" i="14"/>
  <c r="F31" i="14"/>
  <c r="E31" i="14"/>
  <c r="F30" i="14"/>
  <c r="E30" i="14"/>
  <c r="F29" i="14"/>
  <c r="E29" i="14"/>
  <c r="E92" i="14" s="1"/>
  <c r="F28" i="14"/>
  <c r="F92" i="14" s="1"/>
  <c r="E28" i="14"/>
  <c r="F27" i="14"/>
  <c r="E27" i="14"/>
  <c r="F26" i="14"/>
  <c r="E26" i="14"/>
  <c r="F25" i="14"/>
  <c r="E25" i="14"/>
  <c r="E91" i="14" s="1"/>
  <c r="F24" i="14"/>
  <c r="E24" i="14"/>
  <c r="F23" i="14"/>
  <c r="F91" i="14" s="1"/>
  <c r="E23" i="14"/>
  <c r="F22" i="14"/>
  <c r="E22" i="14"/>
  <c r="F21" i="14"/>
  <c r="F94" i="14" s="1"/>
  <c r="E21" i="14"/>
  <c r="E94" i="14" s="1"/>
  <c r="F20" i="14"/>
  <c r="E20" i="14"/>
  <c r="F19" i="14"/>
  <c r="F90" i="14" s="1"/>
  <c r="E19" i="14"/>
  <c r="E90" i="14" s="1"/>
  <c r="F18" i="14"/>
  <c r="E18" i="14"/>
  <c r="F17" i="14"/>
  <c r="E17" i="14"/>
  <c r="F16" i="14"/>
  <c r="E16" i="14"/>
  <c r="F15" i="14"/>
  <c r="E15" i="14"/>
  <c r="F14" i="14"/>
  <c r="E14" i="14"/>
  <c r="F13" i="14"/>
  <c r="E13" i="14"/>
  <c r="F12" i="14"/>
  <c r="E12" i="14"/>
  <c r="F11" i="14"/>
  <c r="E11" i="14"/>
  <c r="F10" i="14"/>
  <c r="E10" i="14"/>
  <c r="F9" i="14"/>
  <c r="E9" i="14"/>
  <c r="F8" i="14"/>
  <c r="E8" i="14"/>
  <c r="F7" i="14"/>
  <c r="E7" i="14"/>
  <c r="F6" i="14"/>
  <c r="E6" i="14"/>
  <c r="F5" i="14"/>
  <c r="E5" i="14"/>
  <c r="BL89" i="13"/>
  <c r="BL88" i="13"/>
  <c r="BL87" i="13"/>
  <c r="BL86" i="13"/>
  <c r="BL85" i="13"/>
  <c r="BL84" i="13"/>
  <c r="BL83" i="13"/>
  <c r="BL82" i="13"/>
  <c r="BL81" i="13"/>
  <c r="BL80" i="13"/>
  <c r="BL79" i="13"/>
  <c r="BL78" i="13"/>
  <c r="BL77" i="13"/>
  <c r="BL76" i="13"/>
  <c r="BL75" i="13"/>
  <c r="BL74" i="13"/>
  <c r="BL73" i="13"/>
  <c r="BL72" i="13"/>
  <c r="BL71" i="13"/>
  <c r="BL70" i="13"/>
  <c r="BL69" i="13"/>
  <c r="BL68" i="13"/>
  <c r="BL67" i="13"/>
  <c r="BL66" i="13"/>
  <c r="BL65" i="13"/>
  <c r="BL64" i="13"/>
  <c r="BL63" i="13"/>
  <c r="BL62" i="13"/>
  <c r="BL61" i="13"/>
  <c r="BL60" i="13"/>
  <c r="BL59" i="13"/>
  <c r="BL58" i="13"/>
  <c r="BL57" i="13"/>
  <c r="BL56" i="13"/>
  <c r="BL55" i="13"/>
  <c r="BL54" i="13"/>
  <c r="BL53" i="13"/>
  <c r="BL52" i="13"/>
  <c r="BL51" i="13"/>
  <c r="BL50" i="13"/>
  <c r="BL49" i="13"/>
  <c r="BL48" i="13"/>
  <c r="BL47" i="13"/>
  <c r="BL46" i="13"/>
  <c r="BL45" i="13"/>
  <c r="BL44" i="13"/>
  <c r="BL43" i="13"/>
  <c r="BL42" i="13"/>
  <c r="BL41" i="13"/>
  <c r="BL40" i="13"/>
  <c r="BL39" i="13"/>
  <c r="BL38" i="13"/>
  <c r="BL37" i="13"/>
  <c r="BL36" i="13"/>
  <c r="BL35" i="13"/>
  <c r="BL34" i="13"/>
  <c r="BL33" i="13"/>
  <c r="BL32" i="13"/>
  <c r="BL31" i="13"/>
  <c r="BL30" i="13"/>
  <c r="BL29" i="13"/>
  <c r="BL28" i="13"/>
  <c r="BL27" i="13"/>
  <c r="BL26" i="13"/>
  <c r="BL25" i="13"/>
  <c r="BL24" i="13"/>
  <c r="BL23" i="13"/>
  <c r="BL22" i="13"/>
  <c r="BL21" i="13"/>
  <c r="BL20" i="13"/>
  <c r="BL19" i="13"/>
  <c r="BL18" i="13"/>
  <c r="BM4" i="13" s="1"/>
  <c r="BM8" i="13" s="1"/>
  <c r="BL17" i="13"/>
  <c r="BL16" i="13"/>
  <c r="BL15" i="13"/>
  <c r="BL14" i="13"/>
  <c r="BM6" i="13" s="1"/>
  <c r="BL13" i="13"/>
  <c r="BL12" i="13"/>
  <c r="BL11" i="13"/>
  <c r="BL10" i="13"/>
  <c r="BL9" i="13"/>
  <c r="BL8" i="13"/>
  <c r="BL7" i="13"/>
  <c r="AV89" i="10"/>
  <c r="AV88" i="10"/>
  <c r="AV87" i="10"/>
  <c r="AV86" i="10"/>
  <c r="AV85" i="10"/>
  <c r="AV84" i="10"/>
  <c r="AV83" i="10"/>
  <c r="AV82" i="10"/>
  <c r="AV81" i="10"/>
  <c r="AV80" i="10"/>
  <c r="AV79" i="10"/>
  <c r="AV78" i="10"/>
  <c r="AV77" i="10"/>
  <c r="AV76" i="10"/>
  <c r="AV75" i="10"/>
  <c r="AV74" i="10"/>
  <c r="AV73" i="10"/>
  <c r="AV72" i="10"/>
  <c r="AV71" i="10"/>
  <c r="AV70" i="10"/>
  <c r="AV69" i="10"/>
  <c r="AV68" i="10"/>
  <c r="AV67" i="10"/>
  <c r="AV66" i="10"/>
  <c r="AV65" i="10"/>
  <c r="AV64" i="10"/>
  <c r="AV63" i="10"/>
  <c r="AV62" i="10"/>
  <c r="AV61" i="10"/>
  <c r="AV60" i="10"/>
  <c r="AV59" i="10"/>
  <c r="AV58" i="10"/>
  <c r="AV57" i="10"/>
  <c r="AV56" i="10"/>
  <c r="AV55" i="10"/>
  <c r="AV54" i="10"/>
  <c r="AV53" i="10"/>
  <c r="AV52" i="10"/>
  <c r="AV51" i="10"/>
  <c r="AV50" i="10"/>
  <c r="AV49" i="10"/>
  <c r="AV48" i="10"/>
  <c r="AV47" i="10"/>
  <c r="AV46" i="10"/>
  <c r="AV45" i="10"/>
  <c r="AV44" i="10"/>
  <c r="AV43" i="10"/>
  <c r="AV42" i="10"/>
  <c r="AV41" i="10"/>
  <c r="AV40" i="10"/>
  <c r="AV39" i="10"/>
  <c r="AV38" i="10"/>
  <c r="AV37" i="10"/>
  <c r="AV36" i="10"/>
  <c r="AV35" i="10"/>
  <c r="AV34" i="10"/>
  <c r="AV33" i="10"/>
  <c r="AV32" i="10"/>
  <c r="AV31" i="10"/>
  <c r="AV30" i="10"/>
  <c r="AV29" i="10"/>
  <c r="AV28" i="10"/>
  <c r="AV27" i="10"/>
  <c r="AV26" i="10"/>
  <c r="AV25" i="10"/>
  <c r="AV24" i="10"/>
  <c r="AV23" i="10"/>
  <c r="AV22" i="10"/>
  <c r="AV21" i="10"/>
  <c r="AV20" i="10"/>
  <c r="AV19" i="10"/>
  <c r="AV18" i="10"/>
  <c r="AW4" i="10" s="1"/>
  <c r="AV17" i="10"/>
  <c r="AV16" i="10"/>
  <c r="AV15" i="10"/>
  <c r="AV14" i="10"/>
  <c r="AV13" i="10"/>
  <c r="AV12" i="10"/>
  <c r="AV11" i="10"/>
  <c r="AV10" i="10"/>
  <c r="AV9" i="10"/>
  <c r="AV8" i="10"/>
  <c r="AV7" i="10"/>
  <c r="BA4" i="15" l="1"/>
  <c r="BA8" i="15" s="1"/>
  <c r="E93" i="14"/>
  <c r="F93" i="14"/>
  <c r="AW8" i="10"/>
  <c r="AW6" i="10"/>
</calcChain>
</file>

<file path=xl/sharedStrings.xml><?xml version="1.0" encoding="utf-8"?>
<sst xmlns="http://schemas.openxmlformats.org/spreadsheetml/2006/main" count="1959" uniqueCount="467">
  <si>
    <t>igfr1b</t>
  </si>
  <si>
    <t>mr-1</t>
  </si>
  <si>
    <t>psmb9</t>
  </si>
  <si>
    <t>haus3</t>
  </si>
  <si>
    <t>slc7a6os</t>
  </si>
  <si>
    <t>ing3</t>
  </si>
  <si>
    <t>krt18</t>
  </si>
  <si>
    <t>apoc1</t>
  </si>
  <si>
    <t>hbb</t>
  </si>
  <si>
    <t>uchl1</t>
  </si>
  <si>
    <t>krt8</t>
  </si>
  <si>
    <t>samm50</t>
  </si>
  <si>
    <t>tubb</t>
  </si>
  <si>
    <t>s100a1</t>
  </si>
  <si>
    <t>dcaf11</t>
  </si>
  <si>
    <t>kmt5b</t>
  </si>
  <si>
    <t>tob1</t>
  </si>
  <si>
    <t>impa2</t>
  </si>
  <si>
    <t>vasa</t>
  </si>
  <si>
    <t>cycB</t>
  </si>
  <si>
    <t>rpl30</t>
  </si>
  <si>
    <t>lin7b</t>
  </si>
  <si>
    <t>rpl24</t>
  </si>
  <si>
    <t>rplp1</t>
  </si>
  <si>
    <t>pde4d</t>
  </si>
  <si>
    <t>il17rd</t>
  </si>
  <si>
    <t>itga7</t>
  </si>
  <si>
    <t>senp7</t>
  </si>
  <si>
    <t>ifngr1</t>
  </si>
  <si>
    <t>ska3</t>
  </si>
  <si>
    <t>mettl3</t>
  </si>
  <si>
    <t>smc6</t>
  </si>
  <si>
    <t>sec14l2</t>
  </si>
  <si>
    <t>rps9</t>
  </si>
  <si>
    <t>gtf3a</t>
  </si>
  <si>
    <t>npm2</t>
  </si>
  <si>
    <t>erich3</t>
  </si>
  <si>
    <t>phb2</t>
  </si>
  <si>
    <t>fbxo5</t>
  </si>
  <si>
    <t>dglucy</t>
  </si>
  <si>
    <t>ntan1</t>
  </si>
  <si>
    <t>gsh-px</t>
  </si>
  <si>
    <t>agfg1-like</t>
  </si>
  <si>
    <t>atg16l1</t>
  </si>
  <si>
    <t>tfip11</t>
  </si>
  <si>
    <t>ptgs2</t>
  </si>
  <si>
    <t>rpl22</t>
  </si>
  <si>
    <t>pyc</t>
  </si>
  <si>
    <t>pgk1</t>
  </si>
  <si>
    <t>anxa2</t>
  </si>
  <si>
    <t>ctsz</t>
  </si>
  <si>
    <t>galnt3</t>
  </si>
  <si>
    <t>mrpl39-like</t>
  </si>
  <si>
    <t>ran</t>
  </si>
  <si>
    <t>igf-2</t>
  </si>
  <si>
    <t>myo1b</t>
  </si>
  <si>
    <t>nasp</t>
  </si>
  <si>
    <t>igf-1</t>
  </si>
  <si>
    <t>Tm CP</t>
  </si>
  <si>
    <t>Tm RP</t>
  </si>
  <si>
    <t>AGGGGCCATGCTGTCCCTGTCCTAAATCTGTAGGAGACCTGGAGGCAGAGGCAGCTGACGCTTCATACAGAAAAGTCTTTGAGAACTTTTTACACAACTC</t>
  </si>
  <si>
    <t>GTTCTCAGGTGACCTGGTGTTCCTCTCCGGATGCGGGAGGATGTTTGAAGGCAGTGCCTTAACAATGCTGTCGTCACTAGACACGGTCGGCTCCTTGAGT</t>
  </si>
  <si>
    <t>GTGACTGGTTTTCCTAACTGTTATTCCCCCAAAAGTCCTTGGCCACACTTTCACAAATGAGCCTACCTCACAAAGCACTGAAAAAGCTAAGCCCGAACCC</t>
  </si>
  <si>
    <t>CCCGTCCTGGCAGCAGGCATTACTATGTTACTTACAGACCGAAATCTAAACACCACTTTCTTTGACCCGGCAGGCGGGGGAGATCCAATTTTATACCAAC</t>
  </si>
  <si>
    <t>CTACGGCTCGTACCTCTACAAAGAAACCTGGAATATCGGAGTTGTACTTTTACTTCTCACTATAATAACTGCCTTTGTAGGCTACGTCCTCCCGTGAGGA</t>
  </si>
  <si>
    <t>AACTCCAATTAACACGGGCTCCGTCTTTACCCACCAACTTTCAGCATCAGTCCGGCTTAATGTAGTAAGAACCGACCAACGATTTATCGGTAGGCATACT</t>
  </si>
  <si>
    <t>ACCTTCTCTCAGCCCTTCTATGCCTAGAAGGAATAATACTCTCTCTATTCATCGCCCTCTCCCTCTGAGCCCTCCAAATGGAAGCGACTGGCTACTCAGT</t>
  </si>
  <si>
    <t>GAAGGCCATGAGCAAAGAGGACTGCCAACAGTTTGTTGTCAACACACTTTCATTGGCTATGAGTCGAGATGGTTCCAGCGGAGGTGTGGCCTACCTTGTC</t>
  </si>
  <si>
    <t>CTGGAACCAACGCCGCGCTACAGAACCTCATGGACGAGGTGAAAAAGCTAGGATCATTCCTCAAAATAGACCCAGTGTCCAACGAAGGAAAGGCCCAGGG</t>
  </si>
  <si>
    <t>AGCCCACAGAGGAGGAGCCAGGCAAAGATGCCTGGAGCCTGGGTGAAGTTCAGGTGTTTGACATTATCCAGGAAGATGGGGACCAGGACAAAGCTTCTAG</t>
  </si>
  <si>
    <t>CCACACACACAGTATTCTTATTCACCTGCCTGTCTGTGTAACCTCTCAGGGGTCAAAACAGTGGGGTCAAAGGTTGTCATTGCAGGGTCAGTCTCCTGCG</t>
  </si>
  <si>
    <t>CTCGAGATTGAGCTGGCGTCCCAACAAAGCTTGAAATCCTCCTTAGAGGACACCTTGCATAACGTGGAGATGCGTTCCAACATGGAGGTGGAGAAGTACA</t>
  </si>
  <si>
    <t>GAGAAGACCATTGAGGAGCATTTCACCACCTTCGGCAATCAGATGAAGGACCTAAGTGAGGACCTGACCGTCAAGACCAAGGACATAGTTGAAAAGATTG</t>
  </si>
  <si>
    <t>CGACTGCATCACCGTGTGCGTGGCCGCCAAGCTCGGTCCCGCCGTTTTCAGTGCTGATACTCAGGAAGCCTTCCAGAAGTTCCTGGCTGTCGTTGTGTCC</t>
  </si>
  <si>
    <t>CCCATATCTTCTGTTCTATAGGAGGGTCTGAAACTTCTCTGTCTGGGTGAATGAAGTATCTTCTCAGATGTCACAGGGAAGTGTCGAGAGCATTGGAAAA</t>
  </si>
  <si>
    <t>CATGCAGGGTCTGGTCGAGGACTTCAAGAACAAGTATGAAGATGAGATCAACAAGCGTACAGAGTGTGAAAATGACTTTGTGCTCATTAAGAAGGACGTG</t>
  </si>
  <si>
    <t>AACAACGAGGGCAGCATGGTGTTGGGTGTGAAGCTTCCTAACGTGTTTGGCCGTGCTGAAAAGTTAACCTTCCAGTTCTCCTACGGGACCAAGGAGACTT</t>
  </si>
  <si>
    <t>CCCGATCGCATCATGAACACCTTCAGCGTGGTGCCCTCACCCAAAGTATCAGACACTGTGGTGGAGCCCTACAATGCCACCCTGTCAGTCCACCAGCTAG</t>
  </si>
  <si>
    <t>AACTTTCACACTTATGATGATGTGTCACATGGTCAAGCTATGACAGAGGTTAAAGGAAAGTCTACACAGCATGATAGGTTGGATGTTACCAAAGAAAGTG</t>
  </si>
  <si>
    <t>GAGAGGAGGTTCTGTGTCTTTTCTCTGGCTGCCTCCACAGACGGAAAAGAGATCCTTGGAGGAGCAAATGATGGCTGCCTCTACGTCTTTGATCGTGAAC</t>
  </si>
  <si>
    <t>CCTCATGTTCCAGTTTCTGTCCCTGGCCCACCTGATTAGGTGACCTGGATTGAGCCAATGTCACAAGTCATGCTCTACCAATACAGCACACTTATTTCAG</t>
  </si>
  <si>
    <t>CCCTCCATCGTGGGTCGGCCCAGACATCAGGGAGTGATGGTTGGGATGGGCCAGAAGGACAGCTATGTGGGAGACGAGGCTCAGAGCAAGAGGGGCATCC</t>
  </si>
  <si>
    <t>ATAAAGCTCTCTGAATGGAGTTCATACCTGCGTCCCAAATGTCAAACTGTTCCCTATGCTGTGCACTACTTTTGTGTGTGGTAAATAGCAGTACACTAGG</t>
  </si>
  <si>
    <t>GCTCCCTCAGTCTCAGCCCGCTGCAGTACAGCAATGCCTTCGACATGTTTGCGGCCTACGGAGGTCTCAACGACAAGTCCCTTATGGACGGCTTGAATTT</t>
  </si>
  <si>
    <t>GTCTGCTCGCTGTCCCGGAGCTCTCTTTGTTCTCTTCTGGCTACCTGAGGAACATCACCTGGACGTTGTCAAACTTGTGCCGCAACAAGAACCCGTCTCC</t>
  </si>
  <si>
    <t>TCGATGTCAGCGGCAGCAATCCGCCAAAGGCAATCATGGGTTTTGAAGAGGCTGCCCTGTGTGAATCTCTGAACAGGAACATCAGTAAGTCTGGCTATAA</t>
  </si>
  <si>
    <t>TCACTACACTGGTCGTCTGCCAAAGGATGTACACTGAAGGTGCTATGTTGGCGGAGTGTTGGTGTGCTGTACTCCATCTTGTGCCTTGCAGCTCTACCAG</t>
  </si>
  <si>
    <t>CATGCTCTGCAGTGACTATGTGAAGGACATCTACAAATATCTCCAGAAACTTGAGATTGATCAGGCTGTCAAACCCAACTATCTGGCGGGACAGGAAATT</t>
  </si>
  <si>
    <t>CCTTCGGCACCCAGGGCCGAGGCGGCTACTTTGATGACTTTGGCATTATCCGTGATGTCATGCAGAACCACTTGCTCCAGATGCTCTCTCTGGTTGCCAT</t>
  </si>
  <si>
    <t>CTAAATCGCAGCTATGGTTGCCGCAAAGAAGACGAAAAAGTCCCTGGAGTCCATAAACTCCCGTCTCCAGCTGGTGATGAAGAGCGGTAAATACGTTCTG</t>
  </si>
  <si>
    <t>CACCCTTAGTCAAGCCTGTTGGACCCGCCACCTTAGTTCTGCTCCAATAGGAGGTCAGATGATAGAGAAGAAGGAAGTAACCAAAGTAGCCAACTTAGAT</t>
  </si>
  <si>
    <t>CCCAGACAGATCAACTGGACTGTGCTGTACAGGCGCAAGCACAAGAAGGGCCAGTCTGAAGAGGTGACAAAGAAGCGCACACGCCGTGCCGTGAAGTTCC</t>
  </si>
  <si>
    <t>AACTCCTTGTGTACAAGTGCACTATGAAATACATTATGGGATAAAGACATTGGATTAAATGTGATCACCTGTGAACAATGTATCATCTCCAATAGGTGGA</t>
  </si>
  <si>
    <t>CAGACTCCATTCCATGTCTGCCACTTCTCACCCACACACGCAAGTACTCTCCAAAATGGCTACCTCTGTCCTCAATCTTGGTGGCAGGACTTTGTCCACA</t>
  </si>
  <si>
    <t>CCTCCACCTTTGGCTTCACCATCTACTACCTGTACTACAAACTACGACAGGAGGGACCATTCAGGCTTAAACGCTGCAAACCGGAGTTTAATCTGCCCAT</t>
  </si>
  <si>
    <t>TGGAATATCACTCTAATCACCATTCAGTTCCTATTGGGCAAAACCCAAACCAACCAAAACAAACTATGACTGCATCCAAGAAGTGTATAGCTTGACGTAC</t>
  </si>
  <si>
    <t>AAGACCTGCCACAGAGAGAATGTCTGTAAAAGACCCTGCATTCTCATCATGGACTCCCTCAAGTTCTCCCTCCATGAGCGTGTCTTCAAACTCTTACGGG</t>
  </si>
  <si>
    <t>ACAGGATTTCGTTGTGTGACGTAAAAATGACATCCATCCAAGCGACAGAGAGGTACAGTACCAGTCAAAAGCTTGGACACACATACTCCTTCAAGAGTGT</t>
  </si>
  <si>
    <t>TCAGAACTTCCAACCTCCAATAGAGGCTCCAGTCAAGCCTGGTCATATAATGTGTCAGAGATATCAATCATTGGATGTACAGAGGAAAAACTTACACCAG</t>
  </si>
  <si>
    <t>CCCGGTGATGTACTGGGCCGACCCATGGCAAATCTTTTCAGTCTCCTGATGGGGAATAGGCTTTGTCGTTCCCTCTTCACGACTGTCTTGGTGGTCGGTC</t>
  </si>
  <si>
    <t>GTCAAAAGCCTGGCCTCGCTGGACGACATGCACAGTAAACTGGAGGAGCTGAAGAATCAGATGGCTTGGGCTCTGGTGTCTGAGATGGAGAAAGAGGTGA</t>
  </si>
  <si>
    <t>CCTATTACTAGTTGCTCCACACCTGCCTAAGGGCTTTTGCAGTAGGAAGGACTCAACATGCTGCAATATTGAAGCCATGCTGTGAGATGAGAGCAGCTTT</t>
  </si>
  <si>
    <t>CCCAAGCGTCTTTTTGAAGGTAATGCCCTGCTCAGGCGTCTGGTGAGGATCGGTGTGCTGGATGAGGGCAAGATGAAGCTCGATTACATCCTGGGCCTGA</t>
  </si>
  <si>
    <t>AAGCACTATAAGTGTGACCATGTGCACTGTGGGATGGAGTTCAATAAGAAGAACCAACTCAAAACACACAAGATTAAACACGCACAACTGCTGCCCTTTC</t>
  </si>
  <si>
    <t>TCTCTCTACCTGTTCAACTCAAGGTGTTAAGTGTTCTAGAAGGATGCTGGACCGTTCTTCATACAAGTGTGAAACCCAGCAGTGTTGCAGTTCCTGACAA</t>
  </si>
  <si>
    <t>GAAACTACTACAGAGGATAAGGCAAGTGATAAGGTAGAAAAGTATTTTGCCCAAATTGAAGAAGGGAAAGTAAAGGACGGTGAAACGACTGGAAATGATA</t>
  </si>
  <si>
    <t>GGTCTGAGGCTACATCTACTGCTGTCTGTCCACCTGCCTGTTAATCTGATTGTAACCAAGTGGTTTACCATCTCTCTGAAGAAGACTCTGTACAGTAAAC</t>
  </si>
  <si>
    <t>TCTTCTTGATGTTGACTTGATAAGCTGTAGAAAAGTGAGCAAGAGCTGGAGAAAAATAATCTGCCAAGACAAGTCTGCACTCCGTAAATGTGACCAGGCT</t>
  </si>
  <si>
    <t>GGGAGTCCAGGGGAGAACCTGTCATTCTTCTGTTTCTGGACACTCCAACTGCAAGAAACTGCTGACCAAGACATCGATACGCCGTTTCCTGTGTTTGAGT</t>
  </si>
  <si>
    <t>GACAGTCGATTTGTTCGCCAGATATCCGCATTTGCAGGAAAACGCCCGAGTCTTTCGGTCCAAGCCGGTTGTAGATGTCGACCCGAAGTGCCTCCTATAC</t>
  </si>
  <si>
    <t>CATCAGGAGAACTGCAATAACGAAGAGATTCTGATGTCCTTGAAGTATGTCCGACCGGGAAATGGCTTTGAGCCCAATTTCCAGCTCCTTGAGAAAGTGG</t>
  </si>
  <si>
    <t>AGTAAACAAACACTGCTTCGAGTGCAGTCAACCCGGGGTGACTTACATCGATATCACCGTGGGCTGCTTCGTTTGCACGTCGTGCTCTGGAATGCTGAGA</t>
  </si>
  <si>
    <t>CTAGACATGTAGAGCCGAATAGCCTTGGATACTCCTCGACAGTCAGGCTTTTCATGTGTTCCGCCAATCTACCGGAGTCCTCTGACTCCTCTCCTGCCTT</t>
  </si>
  <si>
    <t>GGCCTTCATGGTCAAAAACATAATTCCTAAACTAGCTCTGTGTCTGGGGGAGCTGGTAATAAATCCTCACCAGCAGCAGATGGAGCCGTTCAATTGGGTG</t>
  </si>
  <si>
    <t>CTGATCAGGAGGAAGTTTATCCCAGACCCTCAGGGCTCCAGTCTGATGTTTGCCTTCTTTGCCCAACACTTCACCCACCAGTTCTTCAAATCCGACCAGA</t>
  </si>
  <si>
    <t>GGTGGTGTGGTGTCCATTGAGAGGAGCAAGAGCAAAATCGCTGTGAATTCTGAAGTGCCCTTCTCCAAAAGGTATTTGAAATATCTGACCAAGAAGTACC</t>
  </si>
  <si>
    <t>GGAGGGCCGCCCTGGTGCCTCTCTGCCCTCCATGGACTTCCAGGCCCTAGAGAAACAGCTGCGAGAGACACACGGAGATGACATTACTCCCGAGGATGTG</t>
  </si>
  <si>
    <t>AACATGTTGGACCAGGTCAATGAGATGATCATTGGTGGTGGCATGGCCTTCACCTTCCTCAAGGTCCTTAACAACATGGAGATCGGCACCTCCCTATACG</t>
  </si>
  <si>
    <t>GAGAAGTAGAATGTTGTCTCTCTCGCTCTCTGTAATGTTAAACGGGAGGAACAAGGCTGTTGAATGGATATCTGATCTTAGGGGGTTTCACAGTCCTGGG</t>
  </si>
  <si>
    <t>TTGTGGCAACAAGACATTATGTGCTTTGCCTTGGGAACAAGTATGACTGCAGATGTGCACAATTAGCCAAAGATCAATGCCAGTAAGCAAACAAATTGCT</t>
  </si>
  <si>
    <t>CACTGCAGTAGTGAGTCCTGACATCACTACCATTGACCTCAACACTTTTGAGTTTATGAAGCCCTCGCCGTACGGGCAGAACCACAACCGTGGTAACTTC</t>
  </si>
  <si>
    <t>CCTACATCAAGAAGATTGGCTACAGCCCGGATATGGTAGCCTTTGTTCCTATCTCTGGCTGGAACGGAGACAACATGCTAGAGGCCAGTCCTAATATGAC</t>
  </si>
  <si>
    <t>GTGAGGGCAGTACGAAGGGCCTTTGTATATGCTACTAAGGCTCGCAAAATAAAACGACGTAACATGCGTACGTTGTGGATCTCACGCATCGCGGCAGCAT</t>
  </si>
  <si>
    <t>TCTGAATACAGGGATTAGAGGTATTCGTATAATCACCAACACAGAGAACATACTGCTATGGCAGAACCAGATGTACAATTTAAGGAATGGCCGTCCTACA</t>
  </si>
  <si>
    <t>CCTCACCCAGACACTCAAACATACGTTCACATTCTTCCTGTCCTGACTCTCACTCTTGCGCTCTCTCTTTCATTCACCGACACAAAAGACACCAACACAA</t>
  </si>
  <si>
    <t>AAACACGCCACAAGGTGATGGGAGTCCTGGACATCTATGGTTTTGAAATATTTGAGGACAACAGCTTTGAACAGTTCATCATCAACTACTGCAACGAGAA</t>
  </si>
  <si>
    <t>GATCAGCCTCTGTGGCCATACAGCAGACATTGGCTGGAGCTTCTACTTTGTCAGCATTCCCATCCTCTTCCTCATCAGCGTTTGCAGAAAATGGTGGACC</t>
  </si>
  <si>
    <t>GTGGCATTTATGTGATGTCTTCAAGAGTGCGATGTGCTGTGTCTCCTGTACCCACACCCTCTCACTGCTGCTGTGCGTCCTAACCCTGACTTCGGCGGCA</t>
  </si>
  <si>
    <t>Position</t>
  </si>
  <si>
    <t>AY100460.1</t>
  </si>
  <si>
    <t>173-272</t>
  </si>
  <si>
    <t>BX875550b.1</t>
  </si>
  <si>
    <t>359-458</t>
  </si>
  <si>
    <t>GSONMAdenosineT8.1</t>
  </si>
  <si>
    <t>48-147</t>
  </si>
  <si>
    <t>GSONMCytCox1.1</t>
  </si>
  <si>
    <t>598-697</t>
  </si>
  <si>
    <t>GSONMcytocB.1</t>
  </si>
  <si>
    <t>309-408</t>
  </si>
  <si>
    <t>GSONMDisplLoop.1</t>
  </si>
  <si>
    <t>255-354</t>
  </si>
  <si>
    <t>GSONMNADH.1</t>
  </si>
  <si>
    <t>74-173</t>
  </si>
  <si>
    <t>GSONMT00001311001.1</t>
  </si>
  <si>
    <t>599-698</t>
  </si>
  <si>
    <t>GSONMT00001531001.1</t>
  </si>
  <si>
    <t>473-572</t>
  </si>
  <si>
    <t>GSONMT00001759001.1</t>
  </si>
  <si>
    <t>481-580</t>
  </si>
  <si>
    <t>GSONMT00002006001.1</t>
  </si>
  <si>
    <t>1483-1582</t>
  </si>
  <si>
    <t>GSONMT00004939001.1</t>
  </si>
  <si>
    <t>616-715</t>
  </si>
  <si>
    <t>GSONMT00007930001.1</t>
  </si>
  <si>
    <t>196-295</t>
  </si>
  <si>
    <t>GSONMT00008808001.1</t>
  </si>
  <si>
    <t>119-218</t>
  </si>
  <si>
    <t>GSONMT00009663001.1</t>
  </si>
  <si>
    <t>2392-2491</t>
  </si>
  <si>
    <t>GSONMT00010163001.1</t>
  </si>
  <si>
    <t>580-679</t>
  </si>
  <si>
    <t>GSONMT00012478001.1</t>
  </si>
  <si>
    <t>568-667</t>
  </si>
  <si>
    <t>GSONMT00013009001.1</t>
  </si>
  <si>
    <t>478-577</t>
  </si>
  <si>
    <t>GSONMT00014770001.1</t>
  </si>
  <si>
    <t>623-722</t>
  </si>
  <si>
    <t>GSONMT00017962001.1</t>
  </si>
  <si>
    <t>799-898</t>
  </si>
  <si>
    <t>ppia</t>
  </si>
  <si>
    <t>GSONMT00021472001.1</t>
  </si>
  <si>
    <t>1068-1167</t>
  </si>
  <si>
    <t>GSONMT00021894001.1</t>
  </si>
  <si>
    <t>296-395</t>
  </si>
  <si>
    <t>GSONMT00023513001.1</t>
  </si>
  <si>
    <t>546-645</t>
  </si>
  <si>
    <t>GSONMT00027418001.1</t>
  </si>
  <si>
    <t>1341-1440</t>
  </si>
  <si>
    <t>GSONMT00028083001.1</t>
  </si>
  <si>
    <t>498-597</t>
  </si>
  <si>
    <t>GSONMT00030505001.1</t>
  </si>
  <si>
    <t>672-771</t>
  </si>
  <si>
    <t>GSONMT00034330001.1</t>
  </si>
  <si>
    <t>1599-1698</t>
  </si>
  <si>
    <t>GSONMT00034588001.1</t>
  </si>
  <si>
    <t>466-565</t>
  </si>
  <si>
    <t>g6pd</t>
  </si>
  <si>
    <t>GSONMT00035681001.1</t>
  </si>
  <si>
    <t>888-987</t>
  </si>
  <si>
    <t>GSONMT00038354001.1</t>
  </si>
  <si>
    <t>236-335</t>
  </si>
  <si>
    <t>GSONMT00041471001.1</t>
  </si>
  <si>
    <t>898-997</t>
  </si>
  <si>
    <t>GSONMT00046116001.1</t>
  </si>
  <si>
    <t>313-412</t>
  </si>
  <si>
    <t>GSONMT00048140001.1</t>
  </si>
  <si>
    <t>314-413</t>
  </si>
  <si>
    <t>GSONMT00048916001.1</t>
  </si>
  <si>
    <t>1974-2073</t>
  </si>
  <si>
    <t>GSONMT00049780001.1</t>
  </si>
  <si>
    <t>890-989</t>
  </si>
  <si>
    <t>GSONMT00050451001.1</t>
  </si>
  <si>
    <t>1176-1275</t>
  </si>
  <si>
    <t>GSONMT00050506001.1</t>
  </si>
  <si>
    <t>646-745</t>
  </si>
  <si>
    <t>GSONMT00051063001.1</t>
  </si>
  <si>
    <t>410-509</t>
  </si>
  <si>
    <t>GSONMT00051546001.1</t>
  </si>
  <si>
    <t>1230-1329</t>
  </si>
  <si>
    <t>GSONMT00052095001.1</t>
  </si>
  <si>
    <t>1331-1430</t>
  </si>
  <si>
    <t>GSONMT00052185001.1</t>
  </si>
  <si>
    <t>983-1082</t>
  </si>
  <si>
    <t>GSONMT00052374001.1</t>
  </si>
  <si>
    <t>763-862</t>
  </si>
  <si>
    <t>GSONMT00053299001.1</t>
  </si>
  <si>
    <t>247-346</t>
  </si>
  <si>
    <t>GSONMT00054370001.1</t>
  </si>
  <si>
    <t>350-449</t>
  </si>
  <si>
    <t>GSONMT00055495001.1</t>
  </si>
  <si>
    <t>880-979</t>
  </si>
  <si>
    <t>GSONMT00057803001.1</t>
  </si>
  <si>
    <t>3115-3214</t>
  </si>
  <si>
    <t>GSONMT00060106001.1</t>
  </si>
  <si>
    <t>501-600</t>
  </si>
  <si>
    <t>GSONMT00060198001.1</t>
  </si>
  <si>
    <t>609-708</t>
  </si>
  <si>
    <t>GSONMT00060826001.1</t>
  </si>
  <si>
    <t>906-1005</t>
  </si>
  <si>
    <t>GSONMT00062522001.1</t>
  </si>
  <si>
    <t>189-288</t>
  </si>
  <si>
    <t>GSONMT00064347001.1</t>
  </si>
  <si>
    <t>353-452</t>
  </si>
  <si>
    <t>GSONMT00066823001.1</t>
  </si>
  <si>
    <t>559-658</t>
  </si>
  <si>
    <t>GSONMT00067357001.1</t>
  </si>
  <si>
    <t>1001-1100</t>
  </si>
  <si>
    <t>GSONMT00067806001.1</t>
  </si>
  <si>
    <t>1934-2033</t>
  </si>
  <si>
    <t>GSONMT00067943001.1</t>
  </si>
  <si>
    <t>557-656</t>
  </si>
  <si>
    <t>GSONMT00068233001.1</t>
  </si>
  <si>
    <t>231-330</t>
  </si>
  <si>
    <t>GSONMT00069553001.1</t>
  </si>
  <si>
    <t>939-1038</t>
  </si>
  <si>
    <t>GSONMT00071424001.1</t>
  </si>
  <si>
    <t>739-838</t>
  </si>
  <si>
    <t>GSONMT00072079001.1</t>
  </si>
  <si>
    <t>GSONMT00073841001.1</t>
  </si>
  <si>
    <t>1059-1158</t>
  </si>
  <si>
    <t>GSONMT00074559001.1</t>
  </si>
  <si>
    <t>879-978</t>
  </si>
  <si>
    <t>ef1a</t>
  </si>
  <si>
    <t>GSONMT00075918001.1</t>
  </si>
  <si>
    <t>527-626</t>
  </si>
  <si>
    <t>GSONMT00076085001.1</t>
  </si>
  <si>
    <t>246-345</t>
  </si>
  <si>
    <t>GSONMT00078711001.1</t>
  </si>
  <si>
    <t>409-508</t>
  </si>
  <si>
    <t>GSONMT00079535001.1</t>
  </si>
  <si>
    <t>1025-1124</t>
  </si>
  <si>
    <t>GSONMT00081610001.1</t>
  </si>
  <si>
    <t>GSONMT00082577001.1</t>
  </si>
  <si>
    <t>1454-1553</t>
  </si>
  <si>
    <t>M95183b.1</t>
  </si>
  <si>
    <t>215-314</t>
  </si>
  <si>
    <t>Gene</t>
  </si>
  <si>
    <t>mRNA ID</t>
  </si>
  <si>
    <t>60s acidic ribosomal protein p1</t>
  </si>
  <si>
    <t>n6-adenosine-methyltransferase 70 kda subunit</t>
  </si>
  <si>
    <t>importin subunit alpha-2</t>
  </si>
  <si>
    <t>annexin a2</t>
  </si>
  <si>
    <t>integrin alpha-7-like</t>
  </si>
  <si>
    <t>sec14-like protein 2-like</t>
  </si>
  <si>
    <t>autophagy-related protein 16-1 isoform x1</t>
  </si>
  <si>
    <t>ddb1- and cul4-associated factor 11-like isoform x1</t>
  </si>
  <si>
    <t>spindle and kinetochore-associated protein 3-like</t>
  </si>
  <si>
    <t>haus augmin-like complex subunit 3-like</t>
  </si>
  <si>
    <t>interferon gamma receptor alpha chain</t>
  </si>
  <si>
    <t>upf0317 protein c14orf159 mitochondrial isoform x2</t>
  </si>
  <si>
    <t>sorting and assembly machinery component 50 homolog a-like</t>
  </si>
  <si>
    <t>60s ribosomal protein l30</t>
  </si>
  <si>
    <t>protein lin-7 homolog b</t>
  </si>
  <si>
    <t>f-box only protein 5</t>
  </si>
  <si>
    <t>60s ribosomal protein l22</t>
  </si>
  <si>
    <t>probable rna polymerase ii nuclear localization protein slc7a6os-like</t>
  </si>
  <si>
    <t>sentrin-specific protease 7-like</t>
  </si>
  <si>
    <t>40s ribosomal protein s9</t>
  </si>
  <si>
    <t>polypeptide n-acetylgalactosaminyltransferase 3</t>
  </si>
  <si>
    <t>structural maintenance of chromosomes protein 6-like</t>
  </si>
  <si>
    <t>camp-specific 3 -cyclic phosphodiesterase 4d-like isoform x1</t>
  </si>
  <si>
    <t>interleukin-17 receptor d isoform x1</t>
  </si>
  <si>
    <t xml:space="preserve">protein tob1-like </t>
  </si>
  <si>
    <t>tubulin beta-1 chain-like</t>
  </si>
  <si>
    <t>keratin 8</t>
  </si>
  <si>
    <t>60s ribosomal protein l24</t>
  </si>
  <si>
    <t>apolipoprotein c-i</t>
  </si>
  <si>
    <t>pyruvate mitochondrial-like</t>
  </si>
  <si>
    <t>unconventional myosin-ib isoform x1</t>
  </si>
  <si>
    <t>Gene discription</t>
  </si>
  <si>
    <t>arf-GAP domain and FG repeats-containing protein 1</t>
  </si>
  <si>
    <t>atp synthase membrane subunit 8</t>
  </si>
  <si>
    <t>actin beta</t>
  </si>
  <si>
    <t>cytochrome c oxidase 1</t>
  </si>
  <si>
    <t>cathepsin z</t>
  </si>
  <si>
    <t>cyclin b1</t>
  </si>
  <si>
    <t>cytochrome b</t>
  </si>
  <si>
    <t>displacement loop</t>
  </si>
  <si>
    <t>elongation factor 1 alpha</t>
  </si>
  <si>
    <t>glutamate rich 3</t>
  </si>
  <si>
    <t>glucose-6-phosphate dehydrogenase</t>
  </si>
  <si>
    <t>glutathione peroxidase</t>
  </si>
  <si>
    <t>general transcription factor IIIa</t>
  </si>
  <si>
    <t>hemoglobin subunit beta</t>
  </si>
  <si>
    <t>insulin like growth factor 1</t>
  </si>
  <si>
    <t>insulin like growth factor 2</t>
  </si>
  <si>
    <t>insulin like growth factor 3</t>
  </si>
  <si>
    <t>insulin like growth factor receptor 1  beta</t>
  </si>
  <si>
    <t>inhibitor of growth family member 3</t>
  </si>
  <si>
    <t>lysine methyltransferase 5b</t>
  </si>
  <si>
    <t>keratin 18</t>
  </si>
  <si>
    <t>major histocompatibility complex, class I related</t>
  </si>
  <si>
    <t>mitochondrial ribosomal protein L39-like</t>
  </si>
  <si>
    <t>NADH 4L dehydrogenase</t>
  </si>
  <si>
    <t>nuclear autoantigenic sperm protein</t>
  </si>
  <si>
    <t>nucleoplasmin 2 protein</t>
  </si>
  <si>
    <t>n-terminal asparagine amidase</t>
  </si>
  <si>
    <t>phosphoglycerate kinase 1</t>
  </si>
  <si>
    <t>prohibitin 2</t>
  </si>
  <si>
    <t>peptidylprolyl isomerase a</t>
  </si>
  <si>
    <t>proteasome 20s subunit beta 9</t>
  </si>
  <si>
    <t>prostaglandin-endoperoxide synthase 2</t>
  </si>
  <si>
    <t>ran, member ras oncogene family</t>
  </si>
  <si>
    <t>s100 calcium-binding protein A1</t>
  </si>
  <si>
    <t>tuftelin interacting protein 11</t>
  </si>
  <si>
    <t>ubiquitin c-terminal hydrolase l1</t>
  </si>
  <si>
    <t>member of the DEAD box family of RNA helicases</t>
  </si>
  <si>
    <t>Target sequence</t>
  </si>
  <si>
    <t>Mitochondrial genes</t>
  </si>
  <si>
    <t>Nuclear genes</t>
  </si>
  <si>
    <t>Reference genes</t>
  </si>
  <si>
    <r>
      <rPr>
        <b/>
        <sz val="11"/>
        <color theme="1"/>
        <rFont val="Calibri"/>
        <family val="2"/>
        <scheme val="minor"/>
      </rPr>
      <t>Table S1</t>
    </r>
    <r>
      <rPr>
        <sz val="11"/>
        <color theme="1"/>
        <rFont val="Calibri"/>
        <family val="2"/>
        <scheme val="minor"/>
      </rPr>
      <t xml:space="preserve"> Gene abbreviations and sequence of gene coding regions targeted for Nanostring nCounter CodeSet. Melting temperatures (Tm) of capture probes (CP) and reporter probes (RP) are listed. </t>
    </r>
  </si>
  <si>
    <t>mt-co1</t>
  </si>
  <si>
    <t>mt-cytb</t>
  </si>
  <si>
    <t>mt-nd4l</t>
  </si>
  <si>
    <t>mt-dlp</t>
  </si>
  <si>
    <t>igf-3</t>
  </si>
  <si>
    <t>b-actin</t>
  </si>
  <si>
    <t>mt-atp8</t>
  </si>
  <si>
    <t xml:space="preserve"> </t>
  </si>
  <si>
    <t>Eyeing rate &gt;80%</t>
  </si>
  <si>
    <t>All families</t>
  </si>
  <si>
    <t>Eyeing rate (%)</t>
  </si>
  <si>
    <t>Streak rate (%)</t>
  </si>
  <si>
    <r>
      <t xml:space="preserve">Embryos with </t>
    </r>
    <r>
      <rPr>
        <u/>
        <sz val="11"/>
        <color theme="1"/>
        <rFont val="Calibri"/>
        <family val="2"/>
        <scheme val="minor"/>
      </rPr>
      <t>&gt;3</t>
    </r>
    <r>
      <rPr>
        <sz val="11"/>
        <color theme="1"/>
        <rFont val="Calibri"/>
        <family val="2"/>
        <scheme val="minor"/>
      </rPr>
      <t>2 cells (%)</t>
    </r>
  </si>
  <si>
    <r>
      <t xml:space="preserve">Embryos with </t>
    </r>
    <r>
      <rPr>
        <u/>
        <sz val="11"/>
        <color theme="1"/>
        <rFont val="Calibri"/>
        <family val="2"/>
        <scheme val="minor"/>
      </rPr>
      <t>&gt;</t>
    </r>
    <r>
      <rPr>
        <sz val="11"/>
        <color theme="1"/>
        <rFont val="Calibri"/>
        <family val="2"/>
        <scheme val="minor"/>
      </rPr>
      <t>16 cells (%)</t>
    </r>
  </si>
  <si>
    <r>
      <t xml:space="preserve">Embryos with </t>
    </r>
    <r>
      <rPr>
        <u/>
        <sz val="11"/>
        <color theme="1"/>
        <rFont val="Calibri"/>
        <family val="2"/>
        <scheme val="minor"/>
      </rPr>
      <t>&gt;</t>
    </r>
    <r>
      <rPr>
        <sz val="11"/>
        <color theme="1"/>
        <rFont val="Calibri"/>
        <family val="2"/>
        <scheme val="minor"/>
      </rPr>
      <t>8 cells (%)</t>
    </r>
  </si>
  <si>
    <r>
      <t xml:space="preserve">Embryos with </t>
    </r>
    <r>
      <rPr>
        <u/>
        <sz val="11"/>
        <color theme="1"/>
        <rFont val="Calibri"/>
        <family val="2"/>
        <scheme val="minor"/>
      </rPr>
      <t>&gt;</t>
    </r>
    <r>
      <rPr>
        <sz val="11"/>
        <color theme="1"/>
        <rFont val="Calibri"/>
        <family val="2"/>
        <scheme val="minor"/>
      </rPr>
      <t>4 cells (%)</t>
    </r>
  </si>
  <si>
    <r>
      <t xml:space="preserve">Embryos with </t>
    </r>
    <r>
      <rPr>
        <u/>
        <sz val="11"/>
        <color theme="1"/>
        <rFont val="Calibri"/>
        <family val="2"/>
        <scheme val="minor"/>
      </rPr>
      <t>&gt;</t>
    </r>
    <r>
      <rPr>
        <sz val="11"/>
        <color theme="1"/>
        <rFont val="Calibri"/>
        <family val="2"/>
        <scheme val="minor"/>
      </rPr>
      <t>2 cells (%)</t>
    </r>
  </si>
  <si>
    <t>Family ID</t>
  </si>
  <si>
    <t>Embryos collected at ~20 h post fertilization</t>
  </si>
  <si>
    <r>
      <rPr>
        <b/>
        <sz val="11"/>
        <color theme="1"/>
        <rFont val="Calibri"/>
        <family val="2"/>
        <scheme val="minor"/>
      </rPr>
      <t>Table S2</t>
    </r>
    <r>
      <rPr>
        <sz val="11"/>
        <color theme="1"/>
        <rFont val="Calibri"/>
        <family val="2"/>
        <scheme val="minor"/>
      </rPr>
      <t xml:space="preserve"> Assessment of early embryo development in each Group B selected family. The percentage of embryos reaching each cell stage by ~20 h post fertilization, and streak and eyeing rate, are indicated for each family.</t>
    </r>
  </si>
  <si>
    <r>
      <rPr>
        <b/>
        <sz val="11"/>
        <color theme="1"/>
        <rFont val="Calibri"/>
        <family val="2"/>
        <scheme val="minor"/>
      </rPr>
      <t>Table S3A</t>
    </r>
    <r>
      <rPr>
        <sz val="11"/>
        <color theme="1"/>
        <rFont val="Calibri"/>
        <family val="2"/>
        <scheme val="minor"/>
      </rPr>
      <t xml:space="preserve"> Regression analysis of mitochondrial gene transcript abundance and eyeing rate.</t>
    </r>
  </si>
  <si>
    <t>Group A1, N = 48 samples</t>
  </si>
  <si>
    <t>Transformation</t>
  </si>
  <si>
    <t>DF</t>
  </si>
  <si>
    <t>R-Square</t>
  </si>
  <si>
    <t>Regression Coefficient</t>
  </si>
  <si>
    <t>Standard Error</t>
  </si>
  <si>
    <t>t_Value</t>
  </si>
  <si>
    <t>P_value</t>
  </si>
  <si>
    <t>sqrt</t>
  </si>
  <si>
    <t>arcsin</t>
  </si>
  <si>
    <t>log2</t>
  </si>
  <si>
    <t>Group A2, N = 44 samples</t>
  </si>
  <si>
    <t>Group B, N = 60 samples</t>
  </si>
  <si>
    <r>
      <rPr>
        <b/>
        <sz val="11"/>
        <color theme="1"/>
        <rFont val="Calibri"/>
        <family val="2"/>
        <scheme val="minor"/>
      </rPr>
      <t>Table S3B</t>
    </r>
    <r>
      <rPr>
        <sz val="11"/>
        <color theme="1"/>
        <rFont val="Calibri"/>
        <family val="2"/>
        <scheme val="minor"/>
      </rPr>
      <t xml:space="preserve"> Regression analysis of nuclear gene transcript abundance and eyeing rate.</t>
    </r>
  </si>
  <si>
    <t>&lt;.0001</t>
  </si>
  <si>
    <t>log</t>
  </si>
  <si>
    <t>mrpl39_like</t>
  </si>
  <si>
    <t>igf_1</t>
  </si>
  <si>
    <t>mr_1</t>
  </si>
  <si>
    <t>gsh_px</t>
  </si>
  <si>
    <t>igf3</t>
  </si>
  <si>
    <t>igf_2</t>
  </si>
  <si>
    <t>none</t>
  </si>
  <si>
    <t>agfg1_like</t>
  </si>
  <si>
    <r>
      <rPr>
        <b/>
        <sz val="11"/>
        <color theme="1"/>
        <rFont val="Calibri"/>
        <family val="2"/>
        <scheme val="minor"/>
      </rPr>
      <t xml:space="preserve">Table S4A </t>
    </r>
    <r>
      <rPr>
        <sz val="11"/>
        <color theme="1"/>
        <rFont val="Calibri"/>
        <family val="2"/>
        <scheme val="minor"/>
      </rPr>
      <t>Group A1 individual raw reads from Nanostrings assay. Geomean is the geomean of the negative control values used to determine minimim dectection limit, Geomean plus two standard deveiations.</t>
    </r>
  </si>
  <si>
    <r>
      <t xml:space="preserve">Family ID </t>
    </r>
    <r>
      <rPr>
        <sz val="11"/>
        <color rgb="FFFF0000"/>
        <rFont val="Calibri"/>
        <family val="2"/>
        <scheme val="minor"/>
      </rPr>
      <t xml:space="preserve"> </t>
    </r>
  </si>
  <si>
    <t>Mean reads</t>
  </si>
  <si>
    <t>Geomean</t>
  </si>
  <si>
    <t>Eyeing rate</t>
  </si>
  <si>
    <t>geomean</t>
  </si>
  <si>
    <t>FOV Count</t>
  </si>
  <si>
    <t>FOV Counted</t>
  </si>
  <si>
    <t>SD</t>
  </si>
  <si>
    <t>Binding Density</t>
  </si>
  <si>
    <t>Positive</t>
  </si>
  <si>
    <t>POS_A</t>
  </si>
  <si>
    <t>ERCC_00117.1</t>
  </si>
  <si>
    <t>GM+2SD</t>
  </si>
  <si>
    <t>POS_B</t>
  </si>
  <si>
    <t>ERCC_00112.1</t>
  </si>
  <si>
    <t>POS_C</t>
  </si>
  <si>
    <t>ERCC_00002.1</t>
  </si>
  <si>
    <t>POS_D</t>
  </si>
  <si>
    <t>ERCC_00092.1</t>
  </si>
  <si>
    <t>POS_E</t>
  </si>
  <si>
    <t>ERCC_00035.1</t>
  </si>
  <si>
    <t>POS_F</t>
  </si>
  <si>
    <t>ERCC_00034.1</t>
  </si>
  <si>
    <t>Negative</t>
  </si>
  <si>
    <t>NEG_A</t>
  </si>
  <si>
    <t>ERCC_00096.1</t>
  </si>
  <si>
    <t>NEG_B</t>
  </si>
  <si>
    <t>ERCC_00041.1</t>
  </si>
  <si>
    <t>NEG_C</t>
  </si>
  <si>
    <t>ERCC_00019.1</t>
  </si>
  <si>
    <t>NEG_D</t>
  </si>
  <si>
    <t>ERCC_00076.1</t>
  </si>
  <si>
    <t>NEG_E</t>
  </si>
  <si>
    <t>ERCC_00098.1</t>
  </si>
  <si>
    <t>NEG_F</t>
  </si>
  <si>
    <t>ERCC_00126.1</t>
  </si>
  <si>
    <t>NEG_G</t>
  </si>
  <si>
    <t>ERCC_00144.1</t>
  </si>
  <si>
    <t>NEG_H</t>
  </si>
  <si>
    <t>ERCC_00154.1</t>
  </si>
  <si>
    <t>Housekeeping</t>
  </si>
  <si>
    <t>Endogenous</t>
  </si>
  <si>
    <t>GSONMT00081581001.1</t>
  </si>
  <si>
    <r>
      <rPr>
        <b/>
        <sz val="11"/>
        <color theme="1"/>
        <rFont val="Calibri"/>
        <family val="2"/>
        <scheme val="minor"/>
      </rPr>
      <t>Table S4B</t>
    </r>
    <r>
      <rPr>
        <sz val="11"/>
        <color theme="1"/>
        <rFont val="Calibri"/>
        <family val="2"/>
        <scheme val="minor"/>
      </rPr>
      <t xml:space="preserve"> Group A2 individual raw reads from Nanostrings assay. Geomean is the geomean of the negative control values used to determine minimim dectection limit, Geomean plus two standard deveiations.</t>
    </r>
  </si>
  <si>
    <t xml:space="preserve">Family ID </t>
  </si>
  <si>
    <t>Eyeing</t>
  </si>
  <si>
    <r>
      <rPr>
        <b/>
        <sz val="11"/>
        <color theme="1"/>
        <rFont val="Calibri"/>
        <family val="2"/>
        <scheme val="minor"/>
      </rPr>
      <t>Table S3C</t>
    </r>
    <r>
      <rPr>
        <sz val="11"/>
        <color theme="1"/>
        <rFont val="Calibri"/>
        <family val="2"/>
        <scheme val="minor"/>
      </rPr>
      <t xml:space="preserve"> Group B raw individual reads from Nanostrings assay. Geomean is the geomean of the negative control values used to determine minimim dectection limit, Geomean plus two standard deveiations.</t>
    </r>
  </si>
  <si>
    <r>
      <rPr>
        <b/>
        <sz val="11"/>
        <color theme="1"/>
        <rFont val="Calibri"/>
        <family val="2"/>
        <scheme val="minor"/>
      </rPr>
      <t>Table S4D</t>
    </r>
    <r>
      <rPr>
        <sz val="11"/>
        <color theme="1"/>
        <rFont val="Calibri"/>
        <family val="2"/>
        <scheme val="minor"/>
      </rPr>
      <t xml:space="preserve"> Summary data for inividual raw reads from Nanostrings assay.  </t>
    </r>
  </si>
  <si>
    <t>Group</t>
  </si>
  <si>
    <t>A1</t>
  </si>
  <si>
    <t>A2</t>
  </si>
  <si>
    <t>B</t>
  </si>
  <si>
    <t>%CV</t>
  </si>
  <si>
    <t>Below detection</t>
  </si>
  <si>
    <t>geomean+2SD</t>
  </si>
  <si>
    <t xml:space="preserve">All genes  </t>
  </si>
  <si>
    <t>mitochondrial genes</t>
  </si>
  <si>
    <t>nuclear genes</t>
  </si>
  <si>
    <t>All genes &gt; detection</t>
  </si>
  <si>
    <t>nuclear genes &gt; detection</t>
  </si>
  <si>
    <r>
      <rPr>
        <b/>
        <sz val="11"/>
        <color theme="1"/>
        <rFont val="Calibri"/>
        <family val="2"/>
        <scheme val="minor"/>
      </rPr>
      <t>Table S5A</t>
    </r>
    <r>
      <rPr>
        <sz val="11"/>
        <color theme="1"/>
        <rFont val="Calibri"/>
        <family val="2"/>
        <scheme val="minor"/>
      </rPr>
      <t xml:space="preserve"> Group A1 individual normalized reads. Low quality is 0-20% eyeing (N=6), Medium quality is 20-80% eyeing (N=27), High quality is 80-100% eyeing (N=15). Values in bold are significant at P&lt;0.05, ND indicates below detection limit. RSQ is square root, RC is regression coefficient, and P value is for regression of transcript abundance to eyeing rate for 48 individual samples.  RSQ and RC are for normalized data and P value is for transformed normalized data.</t>
    </r>
  </si>
  <si>
    <t>Low quality</t>
  </si>
  <si>
    <t>Medium quality</t>
  </si>
  <si>
    <t>High quality</t>
  </si>
  <si>
    <t>Mean all</t>
  </si>
  <si>
    <t>Mean</t>
  </si>
  <si>
    <t>SEM</t>
  </si>
  <si>
    <t>RSQ</t>
  </si>
  <si>
    <t>RC</t>
  </si>
  <si>
    <r>
      <rPr>
        <i/>
        <sz val="11"/>
        <color theme="1"/>
        <rFont val="Calibri"/>
        <family val="2"/>
        <scheme val="minor"/>
      </rPr>
      <t xml:space="preserve">P </t>
    </r>
    <r>
      <rPr>
        <sz val="11"/>
        <color theme="1"/>
        <rFont val="Calibri"/>
        <family val="2"/>
        <scheme val="minor"/>
      </rPr>
      <t>value</t>
    </r>
  </si>
  <si>
    <r>
      <rPr>
        <b/>
        <sz val="11"/>
        <color theme="1"/>
        <rFont val="Calibri"/>
        <family val="2"/>
        <scheme val="minor"/>
      </rPr>
      <t>Table S5B</t>
    </r>
    <r>
      <rPr>
        <sz val="11"/>
        <color theme="1"/>
        <rFont val="Calibri"/>
        <family val="2"/>
        <scheme val="minor"/>
      </rPr>
      <t xml:space="preserve"> Group A2 individual normalized reads. Low quality is 0-20% eyeing (N=2), Medium quality is 20-80% eyeing (N=27), High quality is 80-100% eyeing (N=15). Values in bold are significant at P&lt;0.05, ND indicates below detection limit. RSQ is square root, RC is regression coefficient, and P value is for regression of transcript abundance to eyeing rate for 44 individual samples.  RSQ and RC are for normalized data and P value is for transformed normalized data.</t>
    </r>
  </si>
  <si>
    <t>P value</t>
  </si>
  <si>
    <r>
      <rPr>
        <b/>
        <sz val="11"/>
        <color theme="1"/>
        <rFont val="Calibri"/>
        <family val="2"/>
        <scheme val="minor"/>
      </rPr>
      <t>Table S5C</t>
    </r>
    <r>
      <rPr>
        <sz val="11"/>
        <color theme="1"/>
        <rFont val="Calibri"/>
        <family val="2"/>
        <scheme val="minor"/>
      </rPr>
      <t xml:space="preserve"> Group B individual normalized reads. Low quality is 0-20% eyeing (N=27), Medium quality is 20-80% eyeing (N=23), High quality is 80-100% eyeing (N=10). Values in bold are significant at P&lt;0.05, ND indicates below detection limit. RSQ is square root, RC is regression coefficient, and P value is for regression of transcript abundance to eyeing rate for 60 individual samples.  RSQ and RC are for normalized data and P value is for transformed normalized data.</t>
    </r>
  </si>
  <si>
    <t>bmp10-like</t>
  </si>
  <si>
    <t>1555-1654</t>
  </si>
  <si>
    <t>AGTCATAGAACTGACTAAAGGTGCAGGAGAGAATTATAGAGACTTTGGATTAGCATAGACTGAGTGGTCCTCAGTTTCACTATCAAAGAAGAAATCCAGA</t>
  </si>
  <si>
    <t>bone morphogenetic protein 10-like</t>
  </si>
  <si>
    <t>bmp10_like</t>
  </si>
  <si>
    <t>igf_3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</si>
</sst>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0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indexed="8"/>
      <name val="Calibri"/>
      <family val="2"/>
    </font>
    <font>
      <sz val="10"/>
      <color rgb="FFFF0000"/>
      <name val="Arial"/>
      <family val="2"/>
    </font>
    <font>
      <sz val="10"/>
      <name val="Arial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rgb="FF000000"/>
      <name val="Calibri"/>
      <family val="2"/>
      <scheme val="minor"/>
    </font>
    <font>
      <i/>
      <sz val="10"/>
      <name val="Arial"/>
      <family val="2"/>
    </font>
    <font>
      <i/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00B0F0"/>
      <name val="Calibri"/>
      <family val="2"/>
      <scheme val="minor"/>
    </font>
    <font>
      <sz val="11"/>
      <color rgb="FF7030A0"/>
      <name val="Calibri"/>
      <family val="2"/>
      <scheme val="minor"/>
    </font>
  </fonts>
  <fills count="25">
    <fill>
      <patternFill patternType="none"/>
    </fill>
    <fill>
      <patternFill patternType="gray125"/>
    </fill>
    <fill>
      <patternFill patternType="solid">
        <fgColor indexed="27"/>
        <bgColor indexed="41"/>
      </patternFill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9">
    <xf numFmtId="0" fontId="0" fillId="0" borderId="0"/>
    <xf numFmtId="0" fontId="5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6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7" fillId="4" borderId="0" applyNumberFormat="0" applyBorder="0" applyAlignment="0" applyProtection="0"/>
    <xf numFmtId="0" fontId="8" fillId="20" borderId="1" applyNumberFormat="0" applyAlignment="0" applyProtection="0"/>
    <xf numFmtId="0" fontId="9" fillId="21" borderId="2" applyNumberFormat="0" applyAlignment="0" applyProtection="0"/>
    <xf numFmtId="0" fontId="10" fillId="0" borderId="0" applyNumberFormat="0" applyFill="0" applyBorder="0" applyAlignment="0" applyProtection="0"/>
    <xf numFmtId="0" fontId="11" fillId="5" borderId="0" applyNumberFormat="0" applyBorder="0" applyAlignment="0" applyProtection="0"/>
    <xf numFmtId="0" fontId="12" fillId="7" borderId="1" applyNumberFormat="0" applyAlignment="0" applyProtection="0"/>
    <xf numFmtId="0" fontId="13" fillId="0" borderId="3" applyNumberFormat="0" applyFill="0" applyAlignment="0" applyProtection="0"/>
    <xf numFmtId="0" fontId="14" fillId="22" borderId="0" applyNumberFormat="0" applyBorder="0" applyAlignment="0" applyProtection="0"/>
    <xf numFmtId="0" fontId="5" fillId="23" borderId="4" applyNumberFormat="0" applyAlignment="0" applyProtection="0"/>
    <xf numFmtId="0" fontId="15" fillId="20" borderId="5" applyNumberFormat="0" applyAlignment="0" applyProtection="0"/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8" fillId="0" borderId="0" applyNumberFormat="0" applyFill="0" applyBorder="0" applyAlignment="0" applyProtection="0"/>
  </cellStyleXfs>
  <cellXfs count="65">
    <xf numFmtId="0" fontId="0" fillId="0" borderId="0" xfId="0"/>
    <xf numFmtId="0" fontId="0" fillId="0" borderId="0" xfId="0" applyFill="1"/>
    <xf numFmtId="0" fontId="5" fillId="0" borderId="0" xfId="1"/>
    <xf numFmtId="0" fontId="1" fillId="0" borderId="0" xfId="0" applyFont="1"/>
    <xf numFmtId="0" fontId="2" fillId="0" borderId="7" xfId="1" applyFont="1" applyBorder="1"/>
    <xf numFmtId="0" fontId="3" fillId="0" borderId="0" xfId="2" applyFill="1"/>
    <xf numFmtId="0" fontId="2" fillId="0" borderId="7" xfId="1" applyFont="1" applyBorder="1" applyAlignment="1">
      <alignment horizontal="center"/>
    </xf>
    <xf numFmtId="0" fontId="5" fillId="0" borderId="0" xfId="1" applyAlignment="1">
      <alignment horizontal="center"/>
    </xf>
    <xf numFmtId="0" fontId="3" fillId="0" borderId="0" xfId="2" applyFill="1" applyAlignment="1">
      <alignment horizontal="center"/>
    </xf>
    <xf numFmtId="0" fontId="0" fillId="0" borderId="0" xfId="0" applyAlignment="1">
      <alignment horizontal="center"/>
    </xf>
    <xf numFmtId="0" fontId="20" fillId="0" borderId="0" xfId="1" applyFont="1"/>
    <xf numFmtId="0" fontId="21" fillId="0" borderId="0" xfId="2" applyFont="1" applyFill="1"/>
    <xf numFmtId="0" fontId="2" fillId="0" borderId="0" xfId="1" applyFont="1" applyBorder="1"/>
    <xf numFmtId="0" fontId="4" fillId="0" borderId="0" xfId="1" applyFont="1" applyBorder="1"/>
    <xf numFmtId="0" fontId="2" fillId="0" borderId="0" xfId="1" applyFont="1" applyBorder="1" applyAlignment="1">
      <alignment horizontal="center"/>
    </xf>
    <xf numFmtId="0" fontId="0" fillId="0" borderId="0" xfId="0" applyFont="1"/>
    <xf numFmtId="0" fontId="2" fillId="0" borderId="7" xfId="1" applyFont="1" applyFill="1" applyBorder="1"/>
    <xf numFmtId="0" fontId="2" fillId="0" borderId="0" xfId="1" applyFont="1" applyFill="1" applyBorder="1"/>
    <xf numFmtId="0" fontId="19" fillId="0" borderId="0" xfId="0" applyFont="1" applyFill="1"/>
    <xf numFmtId="1" fontId="0" fillId="0" borderId="0" xfId="0" applyNumberFormat="1"/>
    <xf numFmtId="164" fontId="0" fillId="0" borderId="0" xfId="0" applyNumberFormat="1"/>
    <xf numFmtId="1" fontId="0" fillId="0" borderId="7" xfId="0" applyNumberFormat="1" applyBorder="1"/>
    <xf numFmtId="0" fontId="0" fillId="0" borderId="7" xfId="0" applyBorder="1"/>
    <xf numFmtId="1" fontId="23" fillId="0" borderId="0" xfId="0" applyNumberFormat="1" applyFont="1"/>
    <xf numFmtId="0" fontId="22" fillId="0" borderId="0" xfId="0" applyFont="1" applyAlignment="1">
      <alignment horizontal="center"/>
    </xf>
    <xf numFmtId="1" fontId="0" fillId="0" borderId="7" xfId="0" applyNumberFormat="1" applyBorder="1" applyAlignment="1">
      <alignment wrapText="1"/>
    </xf>
    <xf numFmtId="0" fontId="0" fillId="0" borderId="7" xfId="0" applyBorder="1" applyAlignment="1">
      <alignment wrapText="1"/>
    </xf>
    <xf numFmtId="0" fontId="0" fillId="0" borderId="0" xfId="0" applyAlignment="1">
      <alignment horizontal="center" wrapText="1"/>
    </xf>
    <xf numFmtId="1" fontId="0" fillId="0" borderId="0" xfId="0" applyNumberFormat="1" applyAlignment="1">
      <alignment wrapText="1"/>
    </xf>
    <xf numFmtId="0" fontId="0" fillId="0" borderId="0" xfId="0" applyAlignment="1">
      <alignment wrapText="1"/>
    </xf>
    <xf numFmtId="0" fontId="0" fillId="0" borderId="8" xfId="0" applyBorder="1" applyAlignment="1">
      <alignment wrapText="1"/>
    </xf>
    <xf numFmtId="0" fontId="0" fillId="0" borderId="8" xfId="0" applyBorder="1"/>
    <xf numFmtId="165" fontId="0" fillId="0" borderId="0" xfId="0" applyNumberFormat="1"/>
    <xf numFmtId="2" fontId="0" fillId="0" borderId="0" xfId="0" applyNumberFormat="1"/>
    <xf numFmtId="0" fontId="0" fillId="0" borderId="9" xfId="0" applyBorder="1"/>
    <xf numFmtId="165" fontId="0" fillId="0" borderId="8" xfId="0" applyNumberFormat="1" applyBorder="1"/>
    <xf numFmtId="2" fontId="0" fillId="0" borderId="8" xfId="0" applyNumberFormat="1" applyBorder="1"/>
    <xf numFmtId="165" fontId="0" fillId="0" borderId="10" xfId="0" applyNumberFormat="1" applyBorder="1"/>
    <xf numFmtId="0" fontId="0" fillId="0" borderId="9" xfId="0" applyBorder="1" applyAlignment="1">
      <alignment wrapText="1"/>
    </xf>
    <xf numFmtId="165" fontId="0" fillId="0" borderId="8" xfId="0" applyNumberFormat="1" applyBorder="1" applyAlignment="1">
      <alignment wrapText="1"/>
    </xf>
    <xf numFmtId="2" fontId="0" fillId="0" borderId="8" xfId="0" applyNumberFormat="1" applyBorder="1" applyAlignment="1">
      <alignment wrapText="1"/>
    </xf>
    <xf numFmtId="165" fontId="0" fillId="0" borderId="10" xfId="0" applyNumberFormat="1" applyBorder="1" applyAlignment="1">
      <alignment wrapText="1"/>
    </xf>
    <xf numFmtId="0" fontId="25" fillId="0" borderId="0" xfId="0" applyFont="1"/>
    <xf numFmtId="0" fontId="23" fillId="0" borderId="0" xfId="0" applyFont="1"/>
    <xf numFmtId="0" fontId="26" fillId="0" borderId="0" xfId="0" applyFont="1"/>
    <xf numFmtId="0" fontId="27" fillId="0" borderId="0" xfId="0" applyFont="1"/>
    <xf numFmtId="2" fontId="23" fillId="0" borderId="0" xfId="0" applyNumberFormat="1" applyFont="1"/>
    <xf numFmtId="0" fontId="25" fillId="0" borderId="7" xfId="0" applyFont="1" applyBorder="1"/>
    <xf numFmtId="2" fontId="0" fillId="0" borderId="7" xfId="0" applyNumberFormat="1" applyBorder="1"/>
    <xf numFmtId="165" fontId="0" fillId="0" borderId="7" xfId="0" applyNumberFormat="1" applyBorder="1"/>
    <xf numFmtId="165" fontId="0" fillId="0" borderId="7" xfId="0" applyNumberFormat="1" applyBorder="1" applyAlignment="1">
      <alignment horizontal="right"/>
    </xf>
    <xf numFmtId="165" fontId="0" fillId="0" borderId="0" xfId="0" applyNumberFormat="1" applyAlignment="1">
      <alignment horizontal="right"/>
    </xf>
    <xf numFmtId="164" fontId="0" fillId="0" borderId="7" xfId="0" applyNumberFormat="1" applyBorder="1"/>
    <xf numFmtId="164" fontId="0" fillId="0" borderId="8" xfId="0" applyNumberFormat="1" applyBorder="1"/>
    <xf numFmtId="3" fontId="0" fillId="0" borderId="0" xfId="0" applyNumberFormat="1"/>
    <xf numFmtId="0" fontId="5" fillId="0" borderId="0" xfId="1"/>
    <xf numFmtId="0" fontId="0" fillId="24" borderId="0" xfId="0" applyFill="1" applyAlignment="1">
      <alignment wrapText="1"/>
    </xf>
    <xf numFmtId="0" fontId="0" fillId="0" borderId="0" xfId="0" applyAlignment="1">
      <alignment wrapText="1"/>
    </xf>
    <xf numFmtId="0" fontId="0" fillId="0" borderId="7" xfId="0" applyBorder="1" applyAlignment="1">
      <alignment wrapText="1"/>
    </xf>
    <xf numFmtId="0" fontId="1" fillId="0" borderId="7" xfId="0" applyFont="1" applyBorder="1"/>
    <xf numFmtId="0" fontId="0" fillId="0" borderId="0" xfId="0" applyBorder="1"/>
    <xf numFmtId="165" fontId="0" fillId="0" borderId="0" xfId="0" applyNumberFormat="1" applyBorder="1"/>
    <xf numFmtId="2" fontId="0" fillId="0" borderId="0" xfId="0" applyNumberFormat="1" applyBorder="1"/>
    <xf numFmtId="0" fontId="20" fillId="0" borderId="0" xfId="1" applyFont="1" applyBorder="1"/>
    <xf numFmtId="0" fontId="0" fillId="0" borderId="0" xfId="0" applyBorder="1" applyAlignment="1">
      <alignment wrapText="1"/>
    </xf>
  </cellXfs>
  <cellStyles count="39">
    <cellStyle name="20% - Accent1 2" xfId="3" xr:uid="{B1750016-8876-4982-8179-652B7436BE23}"/>
    <cellStyle name="20% - Accent2 2" xfId="4" xr:uid="{894BCB27-3E36-47CD-8AD7-676783FBB330}"/>
    <cellStyle name="20% - Accent3 2" xfId="5" xr:uid="{921575D1-E67D-45CF-961A-E698A5D39AFC}"/>
    <cellStyle name="20% - Accent4 2" xfId="6" xr:uid="{2C6771B3-1A39-46F4-A4E2-F7A8683892F4}"/>
    <cellStyle name="20% - Accent5 2" xfId="2" xr:uid="{4BF5C0B2-54B6-4A7A-AC49-FF3B35E37B38}"/>
    <cellStyle name="20% - Accent6 2" xfId="7" xr:uid="{52587FFE-19FB-4C1C-A92D-174A66DBB55A}"/>
    <cellStyle name="40% - Accent1 2" xfId="8" xr:uid="{572A0869-225B-4622-88A1-0654A4D56045}"/>
    <cellStyle name="40% - Accent2 2" xfId="9" xr:uid="{B33A185C-176A-44E3-BA7A-FC4BC7B0FC83}"/>
    <cellStyle name="40% - Accent3 2" xfId="10" xr:uid="{B63584AD-A155-4C59-B9EA-F7192ED6B5B2}"/>
    <cellStyle name="40% - Accent4 2" xfId="11" xr:uid="{4C7B339F-C9AA-4BE8-8908-7E9D9D3CA55C}"/>
    <cellStyle name="40% - Accent5 2" xfId="12" xr:uid="{69167A64-20A8-4F35-A743-F0EFF4FAB815}"/>
    <cellStyle name="40% - Accent6 2" xfId="13" xr:uid="{EB4D3D0B-37BC-4C71-AD0D-DA46D87928E1}"/>
    <cellStyle name="60% - Accent1 2" xfId="14" xr:uid="{8F555A1F-8878-4F96-85D1-9394A2AC5984}"/>
    <cellStyle name="60% - Accent2 2" xfId="15" xr:uid="{0643BFBC-7903-4481-804E-94C8EFBAB7B4}"/>
    <cellStyle name="60% - Accent3 2" xfId="16" xr:uid="{FCE3243C-E312-4370-B01A-10D1C4071C66}"/>
    <cellStyle name="60% - Accent4 2" xfId="17" xr:uid="{6F71EB24-B014-4B3F-B48A-0B2E6AC4C9B1}"/>
    <cellStyle name="60% - Accent5 2" xfId="18" xr:uid="{70702BF6-073C-4390-8B42-2D3FCB1F634A}"/>
    <cellStyle name="60% - Accent6 2" xfId="19" xr:uid="{D93EDA7B-289F-475A-B7C1-56F9C84D431C}"/>
    <cellStyle name="Accent1 2" xfId="20" xr:uid="{64B253A7-2632-49BB-9CD3-5915D9E63099}"/>
    <cellStyle name="Accent2 2" xfId="21" xr:uid="{37292693-80A1-4309-9538-8AB01B69909B}"/>
    <cellStyle name="Accent3 2" xfId="22" xr:uid="{250A416F-69E9-4525-841E-827A648510CB}"/>
    <cellStyle name="Accent4 2" xfId="23" xr:uid="{C8192E7D-4169-4A76-B741-0BBA8CD0B1D0}"/>
    <cellStyle name="Accent5 2" xfId="24" xr:uid="{A3FE1825-18F1-48BF-9281-634C76F5A47C}"/>
    <cellStyle name="Accent6 2" xfId="25" xr:uid="{6ED3CDBC-6ED2-4A2A-A18E-E4E2A07BCEC6}"/>
    <cellStyle name="Bad 2" xfId="26" xr:uid="{85D4777E-D496-491C-B1FC-384C9070CDED}"/>
    <cellStyle name="Calculation 2" xfId="27" xr:uid="{9B97885D-FAD7-47DE-A7A6-80CFD197B6FD}"/>
    <cellStyle name="Check Cell 2" xfId="28" xr:uid="{4DCA2C13-20A5-49BB-9998-DCC2D95E0EC5}"/>
    <cellStyle name="Explanatory Text 2" xfId="29" xr:uid="{653E2481-E77C-44D2-A887-52870DCB0BC4}"/>
    <cellStyle name="Good 2" xfId="30" xr:uid="{409EE3B1-BE49-4064-8BCE-6066C825F955}"/>
    <cellStyle name="Input 2" xfId="31" xr:uid="{CC1D4683-4234-4EB5-A809-365F88B84CCD}"/>
    <cellStyle name="Linked Cell 2" xfId="32" xr:uid="{2EBDE5BE-05B7-4987-93D7-3B1D0B9437E0}"/>
    <cellStyle name="Neutral 2" xfId="33" xr:uid="{857DAF4C-7545-443C-B4D4-E992F049ED47}"/>
    <cellStyle name="Normal" xfId="0" builtinId="0"/>
    <cellStyle name="Normal 2" xfId="1" xr:uid="{516DC14E-1F6E-4F8C-9480-0DD4C620F4E5}"/>
    <cellStyle name="Note 2" xfId="34" xr:uid="{A9D3469A-FD2C-4E7D-B1B8-BDDE8726B9E7}"/>
    <cellStyle name="Output 2" xfId="35" xr:uid="{AA14EF9A-5971-4FC7-80A3-650299A584EE}"/>
    <cellStyle name="Title 2" xfId="36" xr:uid="{74AD4405-F5F9-4F64-9C6D-775131123A7F}"/>
    <cellStyle name="Total 2" xfId="37" xr:uid="{7E021C2A-C1BB-4CF7-A161-48D76C94C3E1}"/>
    <cellStyle name="Warning Text 2" xfId="38" xr:uid="{305C998C-DC51-4A14-AF35-8AD9BB165EB5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455AE1-A28C-4C75-95FE-2396F8288380}">
  <dimension ref="A1:S75"/>
  <sheetViews>
    <sheetView workbookViewId="0">
      <selection activeCell="L3" sqref="L3"/>
    </sheetView>
  </sheetViews>
  <sheetFormatPr defaultRowHeight="14.4" x14ac:dyDescent="0.3"/>
  <cols>
    <col min="1" max="1" width="10" customWidth="1"/>
    <col min="2" max="2" width="44.5546875" style="1" bestFit="1" customWidth="1"/>
    <col min="3" max="3" width="21.44140625" customWidth="1"/>
    <col min="4" max="4" width="11.88671875" customWidth="1"/>
    <col min="5" max="6" width="8.88671875" style="9"/>
    <col min="7" max="7" width="21.21875" customWidth="1"/>
  </cols>
  <sheetData>
    <row r="1" spans="1:19" x14ac:dyDescent="0.3">
      <c r="A1" s="15" t="s">
        <v>341</v>
      </c>
    </row>
    <row r="2" spans="1:19" x14ac:dyDescent="0.3">
      <c r="A2" s="4" t="s">
        <v>266</v>
      </c>
      <c r="B2" s="16" t="s">
        <v>299</v>
      </c>
      <c r="C2" s="4" t="s">
        <v>267</v>
      </c>
      <c r="D2" s="4" t="s">
        <v>128</v>
      </c>
      <c r="E2" s="6" t="s">
        <v>58</v>
      </c>
      <c r="F2" s="6" t="s">
        <v>59</v>
      </c>
      <c r="G2" s="4" t="s">
        <v>337</v>
      </c>
      <c r="H2" s="59"/>
      <c r="I2" s="59"/>
      <c r="J2" s="22"/>
      <c r="K2" s="59"/>
      <c r="L2" s="3"/>
      <c r="M2" s="3"/>
    </row>
    <row r="3" spans="1:19" x14ac:dyDescent="0.3">
      <c r="A3" s="12" t="s">
        <v>340</v>
      </c>
      <c r="B3" s="17"/>
      <c r="C3" s="13"/>
      <c r="D3" s="12"/>
      <c r="E3" s="14"/>
      <c r="F3" s="14"/>
      <c r="G3" s="12"/>
      <c r="H3" s="3"/>
      <c r="I3" s="3"/>
      <c r="K3" s="3"/>
      <c r="L3" s="3"/>
      <c r="M3" s="3"/>
    </row>
    <row r="4" spans="1:19" x14ac:dyDescent="0.3">
      <c r="A4" s="10" t="s">
        <v>252</v>
      </c>
      <c r="B4" s="1" t="s">
        <v>308</v>
      </c>
      <c r="C4" s="2" t="s">
        <v>253</v>
      </c>
      <c r="D4" s="2" t="s">
        <v>254</v>
      </c>
      <c r="E4" s="7">
        <v>82</v>
      </c>
      <c r="F4" s="7">
        <v>89</v>
      </c>
      <c r="G4" s="2" t="s">
        <v>121</v>
      </c>
    </row>
    <row r="5" spans="1:19" x14ac:dyDescent="0.3">
      <c r="A5" s="10" t="s">
        <v>169</v>
      </c>
      <c r="B5" s="1" t="s">
        <v>329</v>
      </c>
      <c r="C5" s="2" t="s">
        <v>170</v>
      </c>
      <c r="D5" s="2" t="s">
        <v>171</v>
      </c>
      <c r="E5" s="7">
        <v>84</v>
      </c>
      <c r="F5" s="7">
        <v>80</v>
      </c>
      <c r="G5" s="2" t="s">
        <v>80</v>
      </c>
    </row>
    <row r="6" spans="1:19" x14ac:dyDescent="0.3">
      <c r="A6" s="10" t="s">
        <v>347</v>
      </c>
      <c r="B6" s="1" t="s">
        <v>302</v>
      </c>
      <c r="C6" s="2" t="s">
        <v>172</v>
      </c>
      <c r="D6" s="2" t="s">
        <v>173</v>
      </c>
      <c r="E6" s="7">
        <v>89</v>
      </c>
      <c r="F6" s="7">
        <v>90</v>
      </c>
      <c r="G6" s="2" t="s">
        <v>81</v>
      </c>
    </row>
    <row r="7" spans="1:19" x14ac:dyDescent="0.3">
      <c r="A7" s="10" t="s">
        <v>186</v>
      </c>
      <c r="B7" s="1" t="s">
        <v>310</v>
      </c>
      <c r="C7" s="2" t="s">
        <v>187</v>
      </c>
      <c r="D7" s="2" t="s">
        <v>188</v>
      </c>
      <c r="E7" s="7">
        <v>85</v>
      </c>
      <c r="F7" s="7">
        <v>84</v>
      </c>
      <c r="G7" s="2" t="s">
        <v>88</v>
      </c>
    </row>
    <row r="8" spans="1:19" x14ac:dyDescent="0.3">
      <c r="A8" s="12" t="s">
        <v>338</v>
      </c>
      <c r="B8" s="17"/>
      <c r="C8" s="13"/>
      <c r="D8" s="12"/>
      <c r="E8" s="14"/>
      <c r="F8" s="14"/>
      <c r="G8" s="12"/>
      <c r="H8" s="3"/>
      <c r="I8" s="3"/>
      <c r="K8" s="3"/>
      <c r="L8" s="3"/>
      <c r="M8" s="3"/>
    </row>
    <row r="9" spans="1:19" x14ac:dyDescent="0.3">
      <c r="A9" s="10" t="s">
        <v>348</v>
      </c>
      <c r="B9" s="1" t="s">
        <v>301</v>
      </c>
      <c r="C9" s="2" t="s">
        <v>133</v>
      </c>
      <c r="D9" s="2" t="s">
        <v>134</v>
      </c>
      <c r="E9" s="7">
        <v>78</v>
      </c>
      <c r="F9" s="7">
        <v>89</v>
      </c>
      <c r="G9" s="2" t="s">
        <v>62</v>
      </c>
    </row>
    <row r="10" spans="1:19" x14ac:dyDescent="0.3">
      <c r="A10" s="10" t="s">
        <v>342</v>
      </c>
      <c r="B10" s="1" t="s">
        <v>303</v>
      </c>
      <c r="C10" s="2" t="s">
        <v>135</v>
      </c>
      <c r="D10" s="2" t="s">
        <v>136</v>
      </c>
      <c r="E10" s="7">
        <v>82</v>
      </c>
      <c r="F10" s="7">
        <v>83</v>
      </c>
      <c r="G10" s="2" t="s">
        <v>63</v>
      </c>
    </row>
    <row r="11" spans="1:19" x14ac:dyDescent="0.3">
      <c r="A11" s="10" t="s">
        <v>343</v>
      </c>
      <c r="B11" s="1" t="s">
        <v>306</v>
      </c>
      <c r="C11" s="2" t="s">
        <v>137</v>
      </c>
      <c r="D11" s="2" t="s">
        <v>138</v>
      </c>
      <c r="E11" s="7">
        <v>80</v>
      </c>
      <c r="F11" s="7">
        <v>81</v>
      </c>
      <c r="G11" s="2" t="s">
        <v>64</v>
      </c>
    </row>
    <row r="12" spans="1:19" s="1" customFormat="1" x14ac:dyDescent="0.3">
      <c r="A12" s="10" t="s">
        <v>344</v>
      </c>
      <c r="B12" s="1" t="s">
        <v>323</v>
      </c>
      <c r="C12" s="2" t="s">
        <v>141</v>
      </c>
      <c r="D12" s="2" t="s">
        <v>142</v>
      </c>
      <c r="E12" s="7">
        <v>79</v>
      </c>
      <c r="F12" s="7">
        <v>89</v>
      </c>
      <c r="G12" s="2" t="s">
        <v>66</v>
      </c>
      <c r="H12"/>
      <c r="I12"/>
      <c r="J12"/>
      <c r="K12"/>
      <c r="L12"/>
      <c r="M12"/>
      <c r="N12"/>
      <c r="O12"/>
      <c r="P12"/>
      <c r="Q12"/>
      <c r="R12"/>
      <c r="S12"/>
    </row>
    <row r="13" spans="1:19" x14ac:dyDescent="0.3">
      <c r="A13" s="10" t="s">
        <v>345</v>
      </c>
      <c r="B13" s="1" t="s">
        <v>307</v>
      </c>
      <c r="C13" s="2" t="s">
        <v>139</v>
      </c>
      <c r="D13" s="2" t="s">
        <v>140</v>
      </c>
      <c r="E13" s="7">
        <v>80</v>
      </c>
      <c r="F13" s="7">
        <v>80</v>
      </c>
      <c r="G13" s="2" t="s">
        <v>65</v>
      </c>
    </row>
    <row r="14" spans="1:19" x14ac:dyDescent="0.3">
      <c r="A14" s="12" t="s">
        <v>339</v>
      </c>
      <c r="B14" s="17"/>
      <c r="C14" s="13"/>
      <c r="D14" s="12"/>
      <c r="E14" s="14"/>
      <c r="F14" s="14"/>
      <c r="G14" s="12"/>
      <c r="H14" s="3"/>
      <c r="I14" s="3"/>
      <c r="K14" s="3"/>
      <c r="L14" s="3"/>
      <c r="M14" s="3"/>
    </row>
    <row r="15" spans="1:19" x14ac:dyDescent="0.3">
      <c r="A15" s="10" t="s">
        <v>42</v>
      </c>
      <c r="B15" s="18" t="s">
        <v>300</v>
      </c>
      <c r="C15" s="2" t="s">
        <v>233</v>
      </c>
      <c r="D15" s="2" t="s">
        <v>234</v>
      </c>
      <c r="E15" s="7">
        <v>85</v>
      </c>
      <c r="F15" s="7">
        <v>84</v>
      </c>
      <c r="G15" s="2" t="s">
        <v>111</v>
      </c>
    </row>
    <row r="16" spans="1:19" x14ac:dyDescent="0.3">
      <c r="A16" s="10" t="s">
        <v>49</v>
      </c>
      <c r="B16" s="1" t="s">
        <v>271</v>
      </c>
      <c r="C16" s="2" t="s">
        <v>247</v>
      </c>
      <c r="D16" s="2" t="s">
        <v>220</v>
      </c>
      <c r="E16" s="7">
        <v>80</v>
      </c>
      <c r="F16" s="7">
        <v>83</v>
      </c>
      <c r="G16" s="2" t="s">
        <v>118</v>
      </c>
    </row>
    <row r="17" spans="1:19" x14ac:dyDescent="0.3">
      <c r="A17" s="10" t="s">
        <v>7</v>
      </c>
      <c r="B17" s="1" t="s">
        <v>296</v>
      </c>
      <c r="C17" s="2" t="s">
        <v>153</v>
      </c>
      <c r="D17" s="2" t="s">
        <v>154</v>
      </c>
      <c r="E17" s="7">
        <v>85</v>
      </c>
      <c r="F17" s="7">
        <v>85</v>
      </c>
      <c r="G17" s="2" t="s">
        <v>72</v>
      </c>
    </row>
    <row r="18" spans="1:19" x14ac:dyDescent="0.3">
      <c r="A18" s="10" t="s">
        <v>43</v>
      </c>
      <c r="B18" s="1" t="s">
        <v>274</v>
      </c>
      <c r="C18" s="2" t="s">
        <v>235</v>
      </c>
      <c r="D18" s="2" t="s">
        <v>236</v>
      </c>
      <c r="E18" s="7">
        <v>85</v>
      </c>
      <c r="F18" s="7">
        <v>83</v>
      </c>
      <c r="G18" s="2" t="s">
        <v>112</v>
      </c>
    </row>
    <row r="19" spans="1:19" x14ac:dyDescent="0.3">
      <c r="A19" s="10" t="s">
        <v>461</v>
      </c>
      <c r="B19" t="s">
        <v>464</v>
      </c>
      <c r="C19" s="55" t="s">
        <v>430</v>
      </c>
      <c r="D19" s="55" t="s">
        <v>462</v>
      </c>
      <c r="E19" s="7">
        <v>83</v>
      </c>
      <c r="F19" s="7">
        <v>81</v>
      </c>
      <c r="G19" s="55" t="s">
        <v>463</v>
      </c>
    </row>
    <row r="20" spans="1:19" x14ac:dyDescent="0.3">
      <c r="A20" s="10" t="s">
        <v>50</v>
      </c>
      <c r="B20" s="1" t="s">
        <v>304</v>
      </c>
      <c r="C20" s="2" t="s">
        <v>248</v>
      </c>
      <c r="D20" s="2" t="s">
        <v>249</v>
      </c>
      <c r="E20" s="7">
        <v>82</v>
      </c>
      <c r="F20" s="7">
        <v>81</v>
      </c>
      <c r="G20" s="2" t="s">
        <v>119</v>
      </c>
    </row>
    <row r="21" spans="1:19" s="1" customFormat="1" x14ac:dyDescent="0.3">
      <c r="A21" s="10" t="s">
        <v>19</v>
      </c>
      <c r="B21" s="1" t="s">
        <v>305</v>
      </c>
      <c r="C21" s="2" t="s">
        <v>184</v>
      </c>
      <c r="D21" s="2" t="s">
        <v>185</v>
      </c>
      <c r="E21" s="7">
        <v>83</v>
      </c>
      <c r="F21" s="7">
        <v>85</v>
      </c>
      <c r="G21" s="2" t="s">
        <v>87</v>
      </c>
      <c r="H21"/>
      <c r="I21"/>
      <c r="J21"/>
      <c r="K21"/>
      <c r="L21"/>
      <c r="M21"/>
      <c r="N21"/>
      <c r="O21"/>
      <c r="P21"/>
      <c r="Q21"/>
      <c r="R21"/>
      <c r="S21"/>
    </row>
    <row r="22" spans="1:19" x14ac:dyDescent="0.3">
      <c r="A22" s="10" t="s">
        <v>14</v>
      </c>
      <c r="B22" s="1" t="s">
        <v>275</v>
      </c>
      <c r="C22" s="2" t="s">
        <v>167</v>
      </c>
      <c r="D22" s="2" t="s">
        <v>168</v>
      </c>
      <c r="E22" s="7">
        <v>85</v>
      </c>
      <c r="F22" s="7">
        <v>84</v>
      </c>
      <c r="G22" s="2" t="s">
        <v>79</v>
      </c>
    </row>
    <row r="23" spans="1:19" x14ac:dyDescent="0.3">
      <c r="A23" s="10" t="s">
        <v>39</v>
      </c>
      <c r="B23" s="1" t="s">
        <v>279</v>
      </c>
      <c r="C23" s="2" t="s">
        <v>227</v>
      </c>
      <c r="D23" s="2" t="s">
        <v>228</v>
      </c>
      <c r="E23" s="7">
        <v>86</v>
      </c>
      <c r="F23" s="7">
        <v>81</v>
      </c>
      <c r="G23" s="2" t="s">
        <v>108</v>
      </c>
    </row>
    <row r="24" spans="1:19" x14ac:dyDescent="0.3">
      <c r="A24" s="10" t="s">
        <v>36</v>
      </c>
      <c r="B24" s="1" t="s">
        <v>309</v>
      </c>
      <c r="C24" s="2" t="s">
        <v>221</v>
      </c>
      <c r="D24" s="2" t="s">
        <v>222</v>
      </c>
      <c r="E24" s="7">
        <v>81</v>
      </c>
      <c r="F24" s="7">
        <v>85</v>
      </c>
      <c r="G24" s="2" t="s">
        <v>105</v>
      </c>
    </row>
    <row r="25" spans="1:19" x14ac:dyDescent="0.3">
      <c r="A25" s="10" t="s">
        <v>38</v>
      </c>
      <c r="B25" s="1" t="s">
        <v>283</v>
      </c>
      <c r="C25" s="2" t="s">
        <v>225</v>
      </c>
      <c r="D25" s="2" t="s">
        <v>226</v>
      </c>
      <c r="E25" s="7">
        <v>81</v>
      </c>
      <c r="F25" s="7">
        <v>85</v>
      </c>
      <c r="G25" s="2" t="s">
        <v>107</v>
      </c>
    </row>
    <row r="26" spans="1:19" x14ac:dyDescent="0.3">
      <c r="A26" s="10" t="s">
        <v>51</v>
      </c>
      <c r="B26" s="1" t="s">
        <v>288</v>
      </c>
      <c r="C26" s="2" t="s">
        <v>250</v>
      </c>
      <c r="D26" s="2" t="s">
        <v>251</v>
      </c>
      <c r="E26" s="7">
        <v>81</v>
      </c>
      <c r="F26" s="7">
        <v>86</v>
      </c>
      <c r="G26" s="2" t="s">
        <v>120</v>
      </c>
    </row>
    <row r="27" spans="1:19" x14ac:dyDescent="0.3">
      <c r="A27" s="10" t="s">
        <v>41</v>
      </c>
      <c r="B27" s="1" t="s">
        <v>311</v>
      </c>
      <c r="C27" s="2" t="s">
        <v>231</v>
      </c>
      <c r="D27" s="2" t="s">
        <v>232</v>
      </c>
      <c r="E27" s="7">
        <v>80</v>
      </c>
      <c r="F27" s="7">
        <v>85</v>
      </c>
      <c r="G27" s="2" t="s">
        <v>110</v>
      </c>
    </row>
    <row r="28" spans="1:19" x14ac:dyDescent="0.3">
      <c r="A28" s="10" t="s">
        <v>34</v>
      </c>
      <c r="B28" s="1" t="s">
        <v>312</v>
      </c>
      <c r="C28" s="2" t="s">
        <v>217</v>
      </c>
      <c r="D28" s="2" t="s">
        <v>218</v>
      </c>
      <c r="E28" s="7">
        <v>84</v>
      </c>
      <c r="F28" s="7">
        <v>85</v>
      </c>
      <c r="G28" s="2" t="s">
        <v>103</v>
      </c>
    </row>
    <row r="29" spans="1:19" x14ac:dyDescent="0.3">
      <c r="A29" s="11" t="s">
        <v>3</v>
      </c>
      <c r="B29" s="1" t="s">
        <v>277</v>
      </c>
      <c r="C29" s="5" t="s">
        <v>145</v>
      </c>
      <c r="D29" s="5" t="s">
        <v>146</v>
      </c>
      <c r="E29" s="8">
        <v>83</v>
      </c>
      <c r="F29" s="8">
        <v>82</v>
      </c>
      <c r="G29" s="5" t="s">
        <v>68</v>
      </c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</row>
    <row r="30" spans="1:19" x14ac:dyDescent="0.3">
      <c r="A30" s="10" t="s">
        <v>8</v>
      </c>
      <c r="B30" s="1" t="s">
        <v>313</v>
      </c>
      <c r="C30" s="2" t="s">
        <v>155</v>
      </c>
      <c r="D30" s="2" t="s">
        <v>156</v>
      </c>
      <c r="E30" s="7">
        <v>85</v>
      </c>
      <c r="F30" s="7">
        <v>84</v>
      </c>
      <c r="G30" s="2" t="s">
        <v>73</v>
      </c>
    </row>
    <row r="31" spans="1:19" x14ac:dyDescent="0.3">
      <c r="A31" s="10" t="s">
        <v>28</v>
      </c>
      <c r="B31" s="1" t="s">
        <v>278</v>
      </c>
      <c r="C31" s="2" t="s">
        <v>205</v>
      </c>
      <c r="D31" s="2" t="s">
        <v>206</v>
      </c>
      <c r="E31" s="7">
        <v>80</v>
      </c>
      <c r="F31" s="7">
        <v>84</v>
      </c>
      <c r="G31" s="2" t="s">
        <v>97</v>
      </c>
    </row>
    <row r="32" spans="1:19" x14ac:dyDescent="0.3">
      <c r="A32" s="10" t="s">
        <v>57</v>
      </c>
      <c r="B32" s="1" t="s">
        <v>314</v>
      </c>
      <c r="C32" s="2" t="s">
        <v>264</v>
      </c>
      <c r="D32" s="2" t="s">
        <v>265</v>
      </c>
      <c r="E32" s="7">
        <v>78</v>
      </c>
      <c r="F32" s="7">
        <v>89</v>
      </c>
      <c r="G32" s="2" t="s">
        <v>127</v>
      </c>
    </row>
    <row r="33" spans="1:19" x14ac:dyDescent="0.3">
      <c r="A33" s="10" t="s">
        <v>54</v>
      </c>
      <c r="B33" s="1" t="s">
        <v>315</v>
      </c>
      <c r="C33" s="2" t="s">
        <v>259</v>
      </c>
      <c r="D33" s="2" t="s">
        <v>260</v>
      </c>
      <c r="E33" s="7">
        <v>81</v>
      </c>
      <c r="F33" s="7">
        <v>81</v>
      </c>
      <c r="G33" s="2" t="s">
        <v>124</v>
      </c>
    </row>
    <row r="34" spans="1:19" x14ac:dyDescent="0.3">
      <c r="A34" s="10" t="s">
        <v>346</v>
      </c>
      <c r="B34" s="1" t="s">
        <v>316</v>
      </c>
      <c r="C34" s="2" t="s">
        <v>182</v>
      </c>
      <c r="D34" s="2" t="s">
        <v>183</v>
      </c>
      <c r="E34" s="7">
        <v>85</v>
      </c>
      <c r="F34" s="7">
        <v>85</v>
      </c>
      <c r="G34" s="2" t="s">
        <v>86</v>
      </c>
    </row>
    <row r="35" spans="1:19" x14ac:dyDescent="0.3">
      <c r="A35" s="10" t="s">
        <v>0</v>
      </c>
      <c r="B35" s="1" t="s">
        <v>317</v>
      </c>
      <c r="C35" s="2" t="s">
        <v>129</v>
      </c>
      <c r="D35" s="2" t="s">
        <v>130</v>
      </c>
      <c r="E35" s="7">
        <v>89</v>
      </c>
      <c r="F35" s="7">
        <v>77</v>
      </c>
      <c r="G35" s="2" t="s">
        <v>60</v>
      </c>
    </row>
    <row r="36" spans="1:19" x14ac:dyDescent="0.3">
      <c r="A36" s="10" t="s">
        <v>25</v>
      </c>
      <c r="B36" s="1" t="s">
        <v>291</v>
      </c>
      <c r="C36" s="2" t="s">
        <v>199</v>
      </c>
      <c r="D36" s="2" t="s">
        <v>200</v>
      </c>
      <c r="E36" s="7">
        <v>83</v>
      </c>
      <c r="F36" s="7">
        <v>85</v>
      </c>
      <c r="G36" s="2" t="s">
        <v>94</v>
      </c>
    </row>
    <row r="37" spans="1:19" x14ac:dyDescent="0.3">
      <c r="A37" s="10" t="s">
        <v>17</v>
      </c>
      <c r="B37" s="1" t="s">
        <v>270</v>
      </c>
      <c r="C37" s="2" t="s">
        <v>178</v>
      </c>
      <c r="D37" s="2" t="s">
        <v>179</v>
      </c>
      <c r="E37" s="7">
        <v>84</v>
      </c>
      <c r="F37" s="7">
        <v>85</v>
      </c>
      <c r="G37" s="2" t="s">
        <v>84</v>
      </c>
    </row>
    <row r="38" spans="1:19" x14ac:dyDescent="0.3">
      <c r="A38" s="10" t="s">
        <v>5</v>
      </c>
      <c r="B38" s="1" t="s">
        <v>318</v>
      </c>
      <c r="C38" s="2" t="s">
        <v>149</v>
      </c>
      <c r="D38" s="2" t="s">
        <v>150</v>
      </c>
      <c r="E38" s="7">
        <v>81</v>
      </c>
      <c r="F38" s="7">
        <v>85</v>
      </c>
      <c r="G38" s="2" t="s">
        <v>70</v>
      </c>
    </row>
    <row r="39" spans="1:19" x14ac:dyDescent="0.3">
      <c r="A39" s="10" t="s">
        <v>26</v>
      </c>
      <c r="B39" s="1" t="s">
        <v>272</v>
      </c>
      <c r="C39" s="2" t="s">
        <v>201</v>
      </c>
      <c r="D39" s="2" t="s">
        <v>202</v>
      </c>
      <c r="E39" s="7">
        <v>80</v>
      </c>
      <c r="F39" s="7">
        <v>82</v>
      </c>
      <c r="G39" s="2" t="s">
        <v>95</v>
      </c>
    </row>
    <row r="40" spans="1:19" x14ac:dyDescent="0.3">
      <c r="A40" s="10" t="s">
        <v>15</v>
      </c>
      <c r="B40" s="1" t="s">
        <v>319</v>
      </c>
      <c r="C40" s="2" t="s">
        <v>174</v>
      </c>
      <c r="D40" s="2" t="s">
        <v>175</v>
      </c>
      <c r="E40" s="7">
        <v>81</v>
      </c>
      <c r="F40" s="7">
        <v>81</v>
      </c>
      <c r="G40" s="2" t="s">
        <v>82</v>
      </c>
    </row>
    <row r="41" spans="1:19" x14ac:dyDescent="0.3">
      <c r="A41" s="10" t="s">
        <v>6</v>
      </c>
      <c r="B41" s="1" t="s">
        <v>320</v>
      </c>
      <c r="C41" s="2" t="s">
        <v>151</v>
      </c>
      <c r="D41" s="2" t="s">
        <v>152</v>
      </c>
      <c r="E41" s="7">
        <v>84</v>
      </c>
      <c r="F41" s="7">
        <v>86</v>
      </c>
      <c r="G41" s="2" t="s">
        <v>71</v>
      </c>
    </row>
    <row r="42" spans="1:19" x14ac:dyDescent="0.3">
      <c r="A42" s="10" t="s">
        <v>10</v>
      </c>
      <c r="B42" s="1" t="s">
        <v>294</v>
      </c>
      <c r="C42" s="2" t="s">
        <v>159</v>
      </c>
      <c r="D42" s="2" t="s">
        <v>160</v>
      </c>
      <c r="E42" s="7">
        <v>85</v>
      </c>
      <c r="F42" s="7">
        <v>81</v>
      </c>
      <c r="G42" s="2" t="s">
        <v>75</v>
      </c>
    </row>
    <row r="43" spans="1:19" x14ac:dyDescent="0.3">
      <c r="A43" s="10" t="s">
        <v>21</v>
      </c>
      <c r="B43" s="1" t="s">
        <v>282</v>
      </c>
      <c r="C43" s="2" t="s">
        <v>191</v>
      </c>
      <c r="D43" s="2" t="s">
        <v>192</v>
      </c>
      <c r="E43" s="7">
        <v>84</v>
      </c>
      <c r="F43" s="7">
        <v>85</v>
      </c>
      <c r="G43" s="2" t="s">
        <v>90</v>
      </c>
    </row>
    <row r="44" spans="1:19" x14ac:dyDescent="0.3">
      <c r="A44" s="11" t="s">
        <v>30</v>
      </c>
      <c r="B44" s="1" t="s">
        <v>269</v>
      </c>
      <c r="C44" s="5" t="s">
        <v>209</v>
      </c>
      <c r="D44" s="5" t="s">
        <v>210</v>
      </c>
      <c r="E44" s="8">
        <v>82</v>
      </c>
      <c r="F44" s="8">
        <v>82</v>
      </c>
      <c r="G44" s="5" t="s">
        <v>99</v>
      </c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</row>
    <row r="45" spans="1:19" x14ac:dyDescent="0.3">
      <c r="A45" s="10" t="s">
        <v>1</v>
      </c>
      <c r="B45" s="1" t="s">
        <v>321</v>
      </c>
      <c r="C45" s="2" t="s">
        <v>131</v>
      </c>
      <c r="D45" s="2" t="s">
        <v>132</v>
      </c>
      <c r="E45" s="7">
        <v>84</v>
      </c>
      <c r="F45" s="7">
        <v>85</v>
      </c>
      <c r="G45" s="2" t="s">
        <v>61</v>
      </c>
    </row>
    <row r="46" spans="1:19" x14ac:dyDescent="0.3">
      <c r="A46" s="10" t="s">
        <v>52</v>
      </c>
      <c r="B46" s="1" t="s">
        <v>322</v>
      </c>
      <c r="C46" s="2" t="s">
        <v>255</v>
      </c>
      <c r="D46" s="2" t="s">
        <v>256</v>
      </c>
      <c r="E46" s="7">
        <v>85</v>
      </c>
      <c r="F46" s="7">
        <v>83</v>
      </c>
      <c r="G46" s="2" t="s">
        <v>122</v>
      </c>
    </row>
    <row r="47" spans="1:19" x14ac:dyDescent="0.3">
      <c r="A47" s="10" t="s">
        <v>55</v>
      </c>
      <c r="B47" s="1" t="s">
        <v>298</v>
      </c>
      <c r="C47" s="2" t="s">
        <v>261</v>
      </c>
      <c r="D47" s="2" t="s">
        <v>214</v>
      </c>
      <c r="E47" s="7">
        <v>83</v>
      </c>
      <c r="F47" s="7">
        <v>80</v>
      </c>
      <c r="G47" s="2" t="s">
        <v>125</v>
      </c>
    </row>
    <row r="48" spans="1:19" x14ac:dyDescent="0.3">
      <c r="A48" s="10" t="s">
        <v>56</v>
      </c>
      <c r="B48" s="1" t="s">
        <v>324</v>
      </c>
      <c r="C48" s="2" t="s">
        <v>262</v>
      </c>
      <c r="D48" s="2" t="s">
        <v>263</v>
      </c>
      <c r="E48" s="7">
        <v>86</v>
      </c>
      <c r="F48" s="7">
        <v>81</v>
      </c>
      <c r="G48" s="2" t="s">
        <v>126</v>
      </c>
    </row>
    <row r="49" spans="1:7" x14ac:dyDescent="0.3">
      <c r="A49" s="10" t="s">
        <v>35</v>
      </c>
      <c r="B49" s="1" t="s">
        <v>325</v>
      </c>
      <c r="C49" s="2" t="s">
        <v>219</v>
      </c>
      <c r="D49" s="2" t="s">
        <v>220</v>
      </c>
      <c r="E49" s="7">
        <v>80</v>
      </c>
      <c r="F49" s="7">
        <v>80</v>
      </c>
      <c r="G49" s="2" t="s">
        <v>104</v>
      </c>
    </row>
    <row r="50" spans="1:7" x14ac:dyDescent="0.3">
      <c r="A50" s="10" t="s">
        <v>40</v>
      </c>
      <c r="B50" s="1" t="s">
        <v>326</v>
      </c>
      <c r="C50" s="2" t="s">
        <v>229</v>
      </c>
      <c r="D50" s="2" t="s">
        <v>230</v>
      </c>
      <c r="E50" s="7">
        <v>80</v>
      </c>
      <c r="F50" s="7">
        <v>82</v>
      </c>
      <c r="G50" s="2" t="s">
        <v>109</v>
      </c>
    </row>
    <row r="51" spans="1:7" x14ac:dyDescent="0.3">
      <c r="A51" s="10" t="s">
        <v>24</v>
      </c>
      <c r="B51" s="1" t="s">
        <v>290</v>
      </c>
      <c r="C51" s="2" t="s">
        <v>197</v>
      </c>
      <c r="D51" s="2" t="s">
        <v>198</v>
      </c>
      <c r="E51" s="7">
        <v>85</v>
      </c>
      <c r="F51" s="7">
        <v>83</v>
      </c>
      <c r="G51" s="2" t="s">
        <v>93</v>
      </c>
    </row>
    <row r="52" spans="1:7" x14ac:dyDescent="0.3">
      <c r="A52" s="10" t="s">
        <v>48</v>
      </c>
      <c r="B52" s="1" t="s">
        <v>327</v>
      </c>
      <c r="C52" s="2" t="s">
        <v>245</v>
      </c>
      <c r="D52" s="2" t="s">
        <v>246</v>
      </c>
      <c r="E52" s="7">
        <v>85</v>
      </c>
      <c r="F52" s="7">
        <v>85</v>
      </c>
      <c r="G52" s="2" t="s">
        <v>117</v>
      </c>
    </row>
    <row r="53" spans="1:7" x14ac:dyDescent="0.3">
      <c r="A53" s="10" t="s">
        <v>37</v>
      </c>
      <c r="B53" s="1" t="s">
        <v>328</v>
      </c>
      <c r="C53" s="2" t="s">
        <v>223</v>
      </c>
      <c r="D53" s="2" t="s">
        <v>224</v>
      </c>
      <c r="E53" s="7">
        <v>85</v>
      </c>
      <c r="F53" s="7">
        <v>81</v>
      </c>
      <c r="G53" s="2" t="s">
        <v>106</v>
      </c>
    </row>
    <row r="54" spans="1:7" x14ac:dyDescent="0.3">
      <c r="A54" s="10" t="s">
        <v>2</v>
      </c>
      <c r="B54" s="1" t="s">
        <v>330</v>
      </c>
      <c r="C54" s="2" t="s">
        <v>143</v>
      </c>
      <c r="D54" s="2" t="s">
        <v>144</v>
      </c>
      <c r="E54" s="7">
        <v>84</v>
      </c>
      <c r="F54" s="7">
        <v>85</v>
      </c>
      <c r="G54" s="2" t="s">
        <v>67</v>
      </c>
    </row>
    <row r="55" spans="1:7" x14ac:dyDescent="0.3">
      <c r="A55" s="10" t="s">
        <v>45</v>
      </c>
      <c r="B55" s="1" t="s">
        <v>331</v>
      </c>
      <c r="C55" s="2" t="s">
        <v>239</v>
      </c>
      <c r="D55" s="2" t="s">
        <v>240</v>
      </c>
      <c r="E55" s="7">
        <v>85</v>
      </c>
      <c r="F55" s="7">
        <v>81</v>
      </c>
      <c r="G55" s="2" t="s">
        <v>114</v>
      </c>
    </row>
    <row r="56" spans="1:7" x14ac:dyDescent="0.3">
      <c r="A56" s="10" t="s">
        <v>47</v>
      </c>
      <c r="B56" s="1" t="s">
        <v>297</v>
      </c>
      <c r="C56" s="2" t="s">
        <v>243</v>
      </c>
      <c r="D56" s="2" t="s">
        <v>244</v>
      </c>
      <c r="E56" s="7">
        <v>89</v>
      </c>
      <c r="F56" s="7">
        <v>89</v>
      </c>
      <c r="G56" s="2" t="s">
        <v>116</v>
      </c>
    </row>
    <row r="57" spans="1:7" x14ac:dyDescent="0.3">
      <c r="A57" s="10" t="s">
        <v>53</v>
      </c>
      <c r="B57" s="1" t="s">
        <v>332</v>
      </c>
      <c r="C57" s="2" t="s">
        <v>257</v>
      </c>
      <c r="D57" s="2" t="s">
        <v>258</v>
      </c>
      <c r="E57" s="7">
        <v>81</v>
      </c>
      <c r="F57" s="7">
        <v>84</v>
      </c>
      <c r="G57" s="2" t="s">
        <v>123</v>
      </c>
    </row>
    <row r="58" spans="1:7" x14ac:dyDescent="0.3">
      <c r="A58" s="10" t="s">
        <v>46</v>
      </c>
      <c r="B58" s="1" t="s">
        <v>284</v>
      </c>
      <c r="C58" s="2" t="s">
        <v>241</v>
      </c>
      <c r="D58" s="2" t="s">
        <v>242</v>
      </c>
      <c r="E58" s="7">
        <v>85</v>
      </c>
      <c r="F58" s="7">
        <v>80</v>
      </c>
      <c r="G58" s="2" t="s">
        <v>115</v>
      </c>
    </row>
    <row r="59" spans="1:7" x14ac:dyDescent="0.3">
      <c r="A59" s="10" t="s">
        <v>22</v>
      </c>
      <c r="B59" s="1" t="s">
        <v>295</v>
      </c>
      <c r="C59" s="2" t="s">
        <v>193</v>
      </c>
      <c r="D59" s="2" t="s">
        <v>194</v>
      </c>
      <c r="E59" s="7">
        <v>89</v>
      </c>
      <c r="F59" s="7">
        <v>89</v>
      </c>
      <c r="G59" s="2" t="s">
        <v>91</v>
      </c>
    </row>
    <row r="60" spans="1:7" x14ac:dyDescent="0.3">
      <c r="A60" s="10" t="s">
        <v>20</v>
      </c>
      <c r="B60" s="1" t="s">
        <v>281</v>
      </c>
      <c r="C60" s="2" t="s">
        <v>189</v>
      </c>
      <c r="D60" s="2" t="s">
        <v>190</v>
      </c>
      <c r="E60" s="7">
        <v>85</v>
      </c>
      <c r="F60" s="7">
        <v>83</v>
      </c>
      <c r="G60" s="2" t="s">
        <v>89</v>
      </c>
    </row>
    <row r="61" spans="1:7" x14ac:dyDescent="0.3">
      <c r="A61" s="10" t="s">
        <v>23</v>
      </c>
      <c r="B61" s="1" t="s">
        <v>268</v>
      </c>
      <c r="C61" s="2" t="s">
        <v>195</v>
      </c>
      <c r="D61" s="2" t="s">
        <v>196</v>
      </c>
      <c r="E61" s="7">
        <v>79</v>
      </c>
      <c r="F61" s="7">
        <v>79</v>
      </c>
      <c r="G61" s="2" t="s">
        <v>92</v>
      </c>
    </row>
    <row r="62" spans="1:7" x14ac:dyDescent="0.3">
      <c r="A62" s="10" t="s">
        <v>33</v>
      </c>
      <c r="B62" s="1" t="s">
        <v>287</v>
      </c>
      <c r="C62" s="2" t="s">
        <v>215</v>
      </c>
      <c r="D62" s="2" t="s">
        <v>216</v>
      </c>
      <c r="E62" s="7">
        <v>84</v>
      </c>
      <c r="F62" s="7">
        <v>89</v>
      </c>
      <c r="G62" s="2" t="s">
        <v>102</v>
      </c>
    </row>
    <row r="63" spans="1:7" x14ac:dyDescent="0.3">
      <c r="A63" s="10" t="s">
        <v>13</v>
      </c>
      <c r="B63" s="1" t="s">
        <v>333</v>
      </c>
      <c r="C63" s="2" t="s">
        <v>165</v>
      </c>
      <c r="D63" s="2" t="s">
        <v>166</v>
      </c>
      <c r="E63" s="7">
        <v>80</v>
      </c>
      <c r="F63" s="7">
        <v>81</v>
      </c>
      <c r="G63" s="2" t="s">
        <v>78</v>
      </c>
    </row>
    <row r="64" spans="1:7" x14ac:dyDescent="0.3">
      <c r="A64" s="10" t="s">
        <v>11</v>
      </c>
      <c r="B64" s="1" t="s">
        <v>280</v>
      </c>
      <c r="C64" s="2" t="s">
        <v>161</v>
      </c>
      <c r="D64" s="2" t="s">
        <v>162</v>
      </c>
      <c r="E64" s="7">
        <v>85</v>
      </c>
      <c r="F64" s="7">
        <v>84</v>
      </c>
      <c r="G64" s="2" t="s">
        <v>76</v>
      </c>
    </row>
    <row r="65" spans="1:10" x14ac:dyDescent="0.3">
      <c r="A65" s="10" t="s">
        <v>32</v>
      </c>
      <c r="B65" s="1" t="s">
        <v>273</v>
      </c>
      <c r="C65" s="2" t="s">
        <v>213</v>
      </c>
      <c r="D65" s="2" t="s">
        <v>214</v>
      </c>
      <c r="E65" s="7">
        <v>84</v>
      </c>
      <c r="F65" s="7">
        <v>84</v>
      </c>
      <c r="G65" s="2" t="s">
        <v>101</v>
      </c>
    </row>
    <row r="66" spans="1:10" x14ac:dyDescent="0.3">
      <c r="A66" s="10" t="s">
        <v>27</v>
      </c>
      <c r="B66" s="1" t="s">
        <v>286</v>
      </c>
      <c r="C66" s="2" t="s">
        <v>203</v>
      </c>
      <c r="D66" s="2" t="s">
        <v>204</v>
      </c>
      <c r="E66" s="7">
        <v>85</v>
      </c>
      <c r="F66" s="7">
        <v>83</v>
      </c>
      <c r="G66" s="2" t="s">
        <v>96</v>
      </c>
    </row>
    <row r="67" spans="1:10" x14ac:dyDescent="0.3">
      <c r="A67" s="10" t="s">
        <v>29</v>
      </c>
      <c r="B67" s="1" t="s">
        <v>276</v>
      </c>
      <c r="C67" s="2" t="s">
        <v>207</v>
      </c>
      <c r="D67" s="2" t="s">
        <v>208</v>
      </c>
      <c r="E67" s="7">
        <v>84</v>
      </c>
      <c r="F67" s="7">
        <v>80</v>
      </c>
      <c r="G67" s="2" t="s">
        <v>98</v>
      </c>
    </row>
    <row r="68" spans="1:10" x14ac:dyDescent="0.3">
      <c r="A68" s="10" t="s">
        <v>4</v>
      </c>
      <c r="B68" s="1" t="s">
        <v>285</v>
      </c>
      <c r="C68" s="2" t="s">
        <v>147</v>
      </c>
      <c r="D68" s="2" t="s">
        <v>148</v>
      </c>
      <c r="E68" s="7">
        <v>89</v>
      </c>
      <c r="F68" s="7">
        <v>84</v>
      </c>
      <c r="G68" s="2" t="s">
        <v>69</v>
      </c>
    </row>
    <row r="69" spans="1:10" x14ac:dyDescent="0.3">
      <c r="A69" s="10" t="s">
        <v>31</v>
      </c>
      <c r="B69" s="1" t="s">
        <v>289</v>
      </c>
      <c r="C69" s="2" t="s">
        <v>211</v>
      </c>
      <c r="D69" s="2" t="s">
        <v>212</v>
      </c>
      <c r="E69" s="7">
        <v>89</v>
      </c>
      <c r="F69" s="7">
        <v>90</v>
      </c>
      <c r="G69" s="2" t="s">
        <v>100</v>
      </c>
    </row>
    <row r="70" spans="1:10" x14ac:dyDescent="0.3">
      <c r="A70" s="10" t="s">
        <v>44</v>
      </c>
      <c r="B70" s="1" t="s">
        <v>334</v>
      </c>
      <c r="C70" s="2" t="s">
        <v>237</v>
      </c>
      <c r="D70" s="2" t="s">
        <v>238</v>
      </c>
      <c r="E70" s="7">
        <v>83</v>
      </c>
      <c r="F70" s="7">
        <v>85</v>
      </c>
      <c r="G70" s="2" t="s">
        <v>113</v>
      </c>
    </row>
    <row r="71" spans="1:10" x14ac:dyDescent="0.3">
      <c r="A71" s="10" t="s">
        <v>16</v>
      </c>
      <c r="B71" s="18" t="s">
        <v>292</v>
      </c>
      <c r="C71" s="2" t="s">
        <v>176</v>
      </c>
      <c r="D71" s="2" t="s">
        <v>177</v>
      </c>
      <c r="E71" s="7">
        <v>85</v>
      </c>
      <c r="F71" s="7">
        <v>85</v>
      </c>
      <c r="G71" s="2" t="s">
        <v>83</v>
      </c>
    </row>
    <row r="72" spans="1:10" x14ac:dyDescent="0.3">
      <c r="A72" s="10" t="s">
        <v>12</v>
      </c>
      <c r="B72" s="1" t="s">
        <v>293</v>
      </c>
      <c r="C72" s="2" t="s">
        <v>163</v>
      </c>
      <c r="D72" s="2" t="s">
        <v>164</v>
      </c>
      <c r="E72" s="7">
        <v>85</v>
      </c>
      <c r="F72" s="7">
        <v>89</v>
      </c>
      <c r="G72" s="2" t="s">
        <v>77</v>
      </c>
    </row>
    <row r="73" spans="1:10" x14ac:dyDescent="0.3">
      <c r="A73" s="10" t="s">
        <v>9</v>
      </c>
      <c r="B73" s="1" t="s">
        <v>335</v>
      </c>
      <c r="C73" s="2" t="s">
        <v>157</v>
      </c>
      <c r="D73" s="2" t="s">
        <v>158</v>
      </c>
      <c r="E73" s="7">
        <v>80</v>
      </c>
      <c r="F73" s="7">
        <v>81</v>
      </c>
      <c r="G73" s="2" t="s">
        <v>74</v>
      </c>
    </row>
    <row r="74" spans="1:10" x14ac:dyDescent="0.3">
      <c r="A74" s="10" t="s">
        <v>18</v>
      </c>
      <c r="B74" s="1" t="s">
        <v>336</v>
      </c>
      <c r="C74" s="2" t="s">
        <v>180</v>
      </c>
      <c r="D74" s="2" t="s">
        <v>181</v>
      </c>
      <c r="E74" s="7">
        <v>84</v>
      </c>
      <c r="F74" s="7">
        <v>85</v>
      </c>
      <c r="G74" s="2" t="s">
        <v>85</v>
      </c>
    </row>
    <row r="75" spans="1:10" x14ac:dyDescent="0.3">
      <c r="H75" s="55"/>
      <c r="I75" s="55"/>
      <c r="J75" s="55"/>
    </row>
  </sheetData>
  <sortState xmlns:xlrd2="http://schemas.microsoft.com/office/spreadsheetml/2017/richdata2" ref="A15:S73">
    <sortCondition ref="A15:A73"/>
  </sortState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E8AA1B-C20E-4DB6-99D7-C0C75CF18B83}">
  <dimension ref="A1:H67"/>
  <sheetViews>
    <sheetView topLeftCell="A47" workbookViewId="0">
      <selection activeCell="H71" sqref="H71"/>
    </sheetView>
  </sheetViews>
  <sheetFormatPr defaultRowHeight="14.4" x14ac:dyDescent="0.3"/>
  <cols>
    <col min="1" max="1" width="15.88671875" customWidth="1"/>
    <col min="8" max="8" width="8.88671875" style="19"/>
  </cols>
  <sheetData>
    <row r="1" spans="1:8" ht="14.4" customHeight="1" x14ac:dyDescent="0.3">
      <c r="A1" s="56" t="s">
        <v>361</v>
      </c>
      <c r="B1" s="57"/>
      <c r="C1" s="57"/>
      <c r="D1" s="57"/>
      <c r="E1" s="57"/>
      <c r="F1" s="57"/>
      <c r="G1" s="57"/>
      <c r="H1" s="57"/>
    </row>
    <row r="2" spans="1:8" ht="14.4" customHeight="1" x14ac:dyDescent="0.3">
      <c r="A2" s="57"/>
      <c r="B2" s="57"/>
      <c r="C2" s="57"/>
      <c r="D2" s="57"/>
      <c r="E2" s="57"/>
      <c r="F2" s="57"/>
      <c r="G2" s="57"/>
      <c r="H2" s="57"/>
    </row>
    <row r="3" spans="1:8" ht="14.4" customHeight="1" x14ac:dyDescent="0.3">
      <c r="A3" s="58"/>
      <c r="B3" s="58"/>
      <c r="C3" s="58"/>
      <c r="D3" s="58"/>
      <c r="E3" s="58"/>
      <c r="F3" s="58"/>
      <c r="G3" s="58"/>
      <c r="H3" s="58"/>
    </row>
    <row r="4" spans="1:8" ht="14.4" customHeight="1" x14ac:dyDescent="0.3">
      <c r="A4" s="29"/>
      <c r="B4" s="31" t="s">
        <v>360</v>
      </c>
      <c r="C4" s="30"/>
      <c r="D4" s="30"/>
      <c r="E4" s="30"/>
      <c r="F4" s="30"/>
      <c r="G4" s="29"/>
      <c r="H4" s="28"/>
    </row>
    <row r="5" spans="1:8" s="24" customFormat="1" ht="45.6" customHeight="1" x14ac:dyDescent="0.3">
      <c r="A5" s="27" t="s">
        <v>359</v>
      </c>
      <c r="B5" s="26" t="s">
        <v>358</v>
      </c>
      <c r="C5" s="26" t="s">
        <v>357</v>
      </c>
      <c r="D5" s="26" t="s">
        <v>356</v>
      </c>
      <c r="E5" s="26" t="s">
        <v>355</v>
      </c>
      <c r="F5" s="26" t="s">
        <v>354</v>
      </c>
      <c r="G5" s="26" t="s">
        <v>353</v>
      </c>
      <c r="H5" s="25" t="s">
        <v>352</v>
      </c>
    </row>
    <row r="6" spans="1:8" x14ac:dyDescent="0.3">
      <c r="A6">
        <v>1</v>
      </c>
      <c r="B6">
        <v>52</v>
      </c>
      <c r="C6">
        <v>44</v>
      </c>
      <c r="D6">
        <v>36</v>
      </c>
      <c r="E6">
        <v>16</v>
      </c>
      <c r="F6">
        <v>4</v>
      </c>
      <c r="G6" s="19">
        <v>0</v>
      </c>
      <c r="H6" s="19">
        <v>0</v>
      </c>
    </row>
    <row r="7" spans="1:8" x14ac:dyDescent="0.3">
      <c r="A7">
        <v>2</v>
      </c>
      <c r="B7">
        <v>32</v>
      </c>
      <c r="C7">
        <v>20</v>
      </c>
      <c r="D7">
        <v>16</v>
      </c>
      <c r="E7">
        <v>16</v>
      </c>
      <c r="F7">
        <v>4</v>
      </c>
      <c r="G7" s="19">
        <v>27.999999999999996</v>
      </c>
      <c r="H7" s="19">
        <v>0</v>
      </c>
    </row>
    <row r="8" spans="1:8" x14ac:dyDescent="0.3">
      <c r="A8">
        <v>3</v>
      </c>
      <c r="B8">
        <v>96</v>
      </c>
      <c r="C8">
        <v>88</v>
      </c>
      <c r="D8">
        <v>84</v>
      </c>
      <c r="E8">
        <v>12</v>
      </c>
      <c r="F8">
        <v>0</v>
      </c>
      <c r="G8" s="19">
        <v>0</v>
      </c>
      <c r="H8" s="19">
        <v>0</v>
      </c>
    </row>
    <row r="9" spans="1:8" x14ac:dyDescent="0.3">
      <c r="A9">
        <v>4</v>
      </c>
      <c r="B9">
        <v>92</v>
      </c>
      <c r="C9">
        <v>76</v>
      </c>
      <c r="D9">
        <v>76</v>
      </c>
      <c r="E9">
        <v>76</v>
      </c>
      <c r="F9">
        <v>40</v>
      </c>
      <c r="G9" s="19">
        <v>34</v>
      </c>
      <c r="H9" s="19">
        <v>0</v>
      </c>
    </row>
    <row r="10" spans="1:8" x14ac:dyDescent="0.3">
      <c r="A10">
        <v>5</v>
      </c>
      <c r="B10">
        <v>80</v>
      </c>
      <c r="C10">
        <v>32</v>
      </c>
      <c r="D10">
        <v>24</v>
      </c>
      <c r="E10">
        <v>0</v>
      </c>
      <c r="F10">
        <v>0</v>
      </c>
      <c r="G10" s="19">
        <v>27.000000000000007</v>
      </c>
      <c r="H10" s="19">
        <v>0</v>
      </c>
    </row>
    <row r="11" spans="1:8" x14ac:dyDescent="0.3">
      <c r="A11">
        <v>6</v>
      </c>
      <c r="B11">
        <v>60</v>
      </c>
      <c r="C11">
        <v>36</v>
      </c>
      <c r="D11">
        <v>36</v>
      </c>
      <c r="E11">
        <v>24</v>
      </c>
      <c r="F11">
        <v>0</v>
      </c>
      <c r="G11" s="19">
        <v>0</v>
      </c>
      <c r="H11" s="19">
        <v>0</v>
      </c>
    </row>
    <row r="12" spans="1:8" x14ac:dyDescent="0.3">
      <c r="A12">
        <v>7</v>
      </c>
      <c r="B12">
        <v>80</v>
      </c>
      <c r="C12">
        <v>68</v>
      </c>
      <c r="D12">
        <v>68</v>
      </c>
      <c r="E12">
        <v>60</v>
      </c>
      <c r="F12">
        <v>12</v>
      </c>
      <c r="G12" s="19">
        <v>66.499999999999986</v>
      </c>
      <c r="H12" s="19">
        <v>0</v>
      </c>
    </row>
    <row r="13" spans="1:8" x14ac:dyDescent="0.3">
      <c r="A13">
        <v>8</v>
      </c>
      <c r="B13">
        <v>100</v>
      </c>
      <c r="C13">
        <v>88</v>
      </c>
      <c r="D13">
        <v>88</v>
      </c>
      <c r="E13">
        <v>76</v>
      </c>
      <c r="F13">
        <v>32</v>
      </c>
      <c r="G13" s="19">
        <v>24</v>
      </c>
      <c r="H13" s="19">
        <v>0</v>
      </c>
    </row>
    <row r="14" spans="1:8" x14ac:dyDescent="0.3">
      <c r="A14">
        <v>9</v>
      </c>
      <c r="B14">
        <v>12</v>
      </c>
      <c r="C14">
        <v>0</v>
      </c>
      <c r="D14">
        <v>0</v>
      </c>
      <c r="E14">
        <v>0</v>
      </c>
      <c r="F14">
        <v>0</v>
      </c>
      <c r="G14" s="19">
        <v>0</v>
      </c>
      <c r="H14" s="23">
        <v>0</v>
      </c>
    </row>
    <row r="15" spans="1:8" x14ac:dyDescent="0.3">
      <c r="A15">
        <v>10</v>
      </c>
      <c r="B15">
        <v>96</v>
      </c>
      <c r="C15">
        <v>80</v>
      </c>
      <c r="D15">
        <v>72</v>
      </c>
      <c r="E15">
        <v>0</v>
      </c>
      <c r="F15">
        <v>0</v>
      </c>
      <c r="G15" s="19">
        <v>0</v>
      </c>
      <c r="H15" s="19">
        <v>0</v>
      </c>
    </row>
    <row r="16" spans="1:8" x14ac:dyDescent="0.3">
      <c r="A16">
        <v>11</v>
      </c>
      <c r="B16">
        <v>84</v>
      </c>
      <c r="C16">
        <v>80</v>
      </c>
      <c r="D16">
        <v>72</v>
      </c>
      <c r="E16">
        <v>32</v>
      </c>
      <c r="F16">
        <v>8</v>
      </c>
      <c r="G16" s="19">
        <v>7.9999999999999991</v>
      </c>
      <c r="H16" s="23">
        <v>1</v>
      </c>
    </row>
    <row r="17" spans="1:8" x14ac:dyDescent="0.3">
      <c r="A17">
        <v>12</v>
      </c>
      <c r="B17">
        <v>100</v>
      </c>
      <c r="C17">
        <v>100</v>
      </c>
      <c r="D17">
        <v>92</v>
      </c>
      <c r="E17">
        <v>72</v>
      </c>
      <c r="F17">
        <v>4</v>
      </c>
      <c r="G17" s="19">
        <v>1.9999999999999998</v>
      </c>
      <c r="H17" s="19">
        <v>1</v>
      </c>
    </row>
    <row r="18" spans="1:8" x14ac:dyDescent="0.3">
      <c r="A18">
        <v>13</v>
      </c>
      <c r="B18">
        <v>64</v>
      </c>
      <c r="C18">
        <v>60</v>
      </c>
      <c r="D18">
        <v>48</v>
      </c>
      <c r="E18">
        <v>24</v>
      </c>
      <c r="F18">
        <v>4</v>
      </c>
      <c r="G18" s="19">
        <v>20</v>
      </c>
      <c r="H18" s="19">
        <v>2</v>
      </c>
    </row>
    <row r="19" spans="1:8" x14ac:dyDescent="0.3">
      <c r="A19">
        <v>14</v>
      </c>
      <c r="B19">
        <v>100</v>
      </c>
      <c r="C19">
        <v>100</v>
      </c>
      <c r="D19">
        <v>100</v>
      </c>
      <c r="E19">
        <v>100</v>
      </c>
      <c r="F19">
        <v>76</v>
      </c>
      <c r="G19" s="19">
        <v>63</v>
      </c>
      <c r="H19" s="19">
        <v>3</v>
      </c>
    </row>
    <row r="20" spans="1:8" x14ac:dyDescent="0.3">
      <c r="A20">
        <v>15</v>
      </c>
      <c r="B20">
        <v>100</v>
      </c>
      <c r="C20">
        <v>100</v>
      </c>
      <c r="D20">
        <v>100</v>
      </c>
      <c r="E20">
        <v>100</v>
      </c>
      <c r="F20">
        <v>16</v>
      </c>
      <c r="G20" s="19">
        <v>20</v>
      </c>
      <c r="H20" s="19">
        <v>4</v>
      </c>
    </row>
    <row r="21" spans="1:8" x14ac:dyDescent="0.3">
      <c r="A21">
        <v>16</v>
      </c>
      <c r="B21">
        <v>72</v>
      </c>
      <c r="C21">
        <v>52</v>
      </c>
      <c r="D21">
        <v>40</v>
      </c>
      <c r="E21">
        <v>12</v>
      </c>
      <c r="F21">
        <v>0</v>
      </c>
      <c r="G21" s="19">
        <v>6.9999999999999991</v>
      </c>
      <c r="H21" s="19">
        <v>5</v>
      </c>
    </row>
    <row r="22" spans="1:8" x14ac:dyDescent="0.3">
      <c r="A22">
        <v>17</v>
      </c>
      <c r="B22">
        <v>76</v>
      </c>
      <c r="C22">
        <v>72</v>
      </c>
      <c r="D22">
        <v>72</v>
      </c>
      <c r="E22">
        <v>72</v>
      </c>
      <c r="F22">
        <v>20</v>
      </c>
      <c r="G22" s="19">
        <v>79.2</v>
      </c>
      <c r="H22" s="19">
        <v>6</v>
      </c>
    </row>
    <row r="23" spans="1:8" x14ac:dyDescent="0.3">
      <c r="A23">
        <v>18</v>
      </c>
      <c r="B23">
        <v>88</v>
      </c>
      <c r="C23">
        <v>84</v>
      </c>
      <c r="D23">
        <v>84</v>
      </c>
      <c r="E23">
        <v>84</v>
      </c>
      <c r="F23">
        <v>68</v>
      </c>
      <c r="G23" s="19">
        <v>29.7</v>
      </c>
      <c r="H23" s="19">
        <v>6</v>
      </c>
    </row>
    <row r="24" spans="1:8" x14ac:dyDescent="0.3">
      <c r="A24">
        <v>19</v>
      </c>
      <c r="B24">
        <v>92</v>
      </c>
      <c r="C24">
        <v>88</v>
      </c>
      <c r="D24">
        <v>84</v>
      </c>
      <c r="E24">
        <v>48</v>
      </c>
      <c r="F24">
        <v>4</v>
      </c>
      <c r="G24" s="19">
        <v>89.1</v>
      </c>
      <c r="H24" s="19">
        <v>7.0000000000000009</v>
      </c>
    </row>
    <row r="25" spans="1:8" x14ac:dyDescent="0.3">
      <c r="A25">
        <v>20</v>
      </c>
      <c r="B25">
        <v>96</v>
      </c>
      <c r="C25">
        <v>88</v>
      </c>
      <c r="D25">
        <v>88</v>
      </c>
      <c r="E25">
        <v>56.000000000000007</v>
      </c>
      <c r="F25">
        <v>8</v>
      </c>
      <c r="G25" s="19">
        <v>85</v>
      </c>
      <c r="H25" s="19">
        <v>9</v>
      </c>
    </row>
    <row r="26" spans="1:8" x14ac:dyDescent="0.3">
      <c r="A26">
        <v>21</v>
      </c>
      <c r="B26">
        <v>80</v>
      </c>
      <c r="C26">
        <v>76</v>
      </c>
      <c r="D26">
        <v>76</v>
      </c>
      <c r="E26">
        <v>72</v>
      </c>
      <c r="F26">
        <v>8</v>
      </c>
      <c r="G26" s="19">
        <v>48</v>
      </c>
      <c r="H26" s="19">
        <v>10</v>
      </c>
    </row>
    <row r="27" spans="1:8" x14ac:dyDescent="0.3">
      <c r="A27">
        <v>22</v>
      </c>
      <c r="B27">
        <v>100</v>
      </c>
      <c r="C27">
        <v>92</v>
      </c>
      <c r="D27">
        <v>92</v>
      </c>
      <c r="E27">
        <v>52</v>
      </c>
      <c r="F27">
        <v>8</v>
      </c>
      <c r="G27" s="19">
        <v>76</v>
      </c>
      <c r="H27" s="19">
        <v>11</v>
      </c>
    </row>
    <row r="28" spans="1:8" x14ac:dyDescent="0.3">
      <c r="A28">
        <v>23</v>
      </c>
      <c r="B28">
        <v>88</v>
      </c>
      <c r="C28">
        <v>88</v>
      </c>
      <c r="D28">
        <v>84</v>
      </c>
      <c r="E28">
        <v>84</v>
      </c>
      <c r="F28">
        <v>0</v>
      </c>
      <c r="G28" s="19">
        <v>79.2</v>
      </c>
      <c r="H28" s="19">
        <v>12</v>
      </c>
    </row>
    <row r="29" spans="1:8" x14ac:dyDescent="0.3">
      <c r="A29">
        <v>24</v>
      </c>
      <c r="B29">
        <v>96</v>
      </c>
      <c r="C29">
        <v>72</v>
      </c>
      <c r="D29">
        <v>72</v>
      </c>
      <c r="E29">
        <v>72</v>
      </c>
      <c r="F29">
        <v>12</v>
      </c>
      <c r="G29" s="19">
        <v>76</v>
      </c>
      <c r="H29" s="19">
        <v>15</v>
      </c>
    </row>
    <row r="30" spans="1:8" x14ac:dyDescent="0.3">
      <c r="A30">
        <v>25</v>
      </c>
      <c r="B30">
        <v>96</v>
      </c>
      <c r="C30">
        <v>96</v>
      </c>
      <c r="D30">
        <v>96</v>
      </c>
      <c r="E30">
        <v>80</v>
      </c>
      <c r="F30">
        <v>8</v>
      </c>
      <c r="G30" s="19">
        <v>99</v>
      </c>
      <c r="H30" s="19">
        <v>16</v>
      </c>
    </row>
    <row r="31" spans="1:8" x14ac:dyDescent="0.3">
      <c r="A31">
        <v>26</v>
      </c>
      <c r="B31">
        <v>100</v>
      </c>
      <c r="C31">
        <v>72</v>
      </c>
      <c r="D31">
        <v>52</v>
      </c>
      <c r="E31">
        <v>20</v>
      </c>
      <c r="F31">
        <v>0</v>
      </c>
      <c r="G31" s="19">
        <v>72.000000000000014</v>
      </c>
      <c r="H31" s="19">
        <v>17</v>
      </c>
    </row>
    <row r="32" spans="1:8" x14ac:dyDescent="0.3">
      <c r="A32">
        <v>27</v>
      </c>
      <c r="B32">
        <v>96</v>
      </c>
      <c r="C32">
        <v>60</v>
      </c>
      <c r="D32">
        <v>60</v>
      </c>
      <c r="E32">
        <v>60</v>
      </c>
      <c r="F32">
        <v>0</v>
      </c>
      <c r="G32" s="19">
        <v>39.6</v>
      </c>
      <c r="H32" s="19">
        <v>18</v>
      </c>
    </row>
    <row r="33" spans="1:8" x14ac:dyDescent="0.3">
      <c r="A33">
        <v>28</v>
      </c>
      <c r="B33">
        <v>92</v>
      </c>
      <c r="C33">
        <v>60</v>
      </c>
      <c r="D33">
        <v>60</v>
      </c>
      <c r="E33">
        <v>60</v>
      </c>
      <c r="F33">
        <v>32</v>
      </c>
      <c r="G33" s="19">
        <v>79.2</v>
      </c>
      <c r="H33" s="19">
        <v>22</v>
      </c>
    </row>
    <row r="34" spans="1:8" x14ac:dyDescent="0.3">
      <c r="A34">
        <v>29</v>
      </c>
      <c r="B34">
        <v>84</v>
      </c>
      <c r="C34">
        <v>36</v>
      </c>
      <c r="D34">
        <v>36</v>
      </c>
      <c r="E34">
        <v>32</v>
      </c>
      <c r="F34">
        <v>0</v>
      </c>
      <c r="G34" s="19">
        <v>19.8</v>
      </c>
      <c r="H34" s="19">
        <v>25</v>
      </c>
    </row>
    <row r="35" spans="1:8" x14ac:dyDescent="0.3">
      <c r="A35">
        <v>30</v>
      </c>
      <c r="B35">
        <v>88</v>
      </c>
      <c r="C35">
        <v>80</v>
      </c>
      <c r="D35">
        <v>80</v>
      </c>
      <c r="E35">
        <v>68</v>
      </c>
      <c r="F35">
        <v>4</v>
      </c>
      <c r="G35" s="19">
        <v>95</v>
      </c>
      <c r="H35" s="19">
        <v>28.999999999999996</v>
      </c>
    </row>
    <row r="36" spans="1:8" x14ac:dyDescent="0.3">
      <c r="A36">
        <v>31</v>
      </c>
      <c r="B36">
        <v>92</v>
      </c>
      <c r="C36">
        <v>72</v>
      </c>
      <c r="D36">
        <v>72</v>
      </c>
      <c r="E36">
        <v>68</v>
      </c>
      <c r="F36">
        <v>0</v>
      </c>
      <c r="G36" s="19">
        <v>63</v>
      </c>
      <c r="H36" s="19">
        <v>30</v>
      </c>
    </row>
    <row r="37" spans="1:8" x14ac:dyDescent="0.3">
      <c r="A37">
        <v>32</v>
      </c>
      <c r="B37">
        <v>100</v>
      </c>
      <c r="C37">
        <v>56.000000000000007</v>
      </c>
      <c r="D37">
        <v>56.000000000000007</v>
      </c>
      <c r="E37">
        <v>52</v>
      </c>
      <c r="F37">
        <v>0</v>
      </c>
      <c r="G37" s="19">
        <v>89.1</v>
      </c>
      <c r="H37" s="19">
        <v>31</v>
      </c>
    </row>
    <row r="38" spans="1:8" x14ac:dyDescent="0.3">
      <c r="A38">
        <v>33</v>
      </c>
      <c r="B38">
        <v>96</v>
      </c>
      <c r="C38">
        <v>88</v>
      </c>
      <c r="D38">
        <v>80</v>
      </c>
      <c r="E38">
        <v>64</v>
      </c>
      <c r="F38">
        <v>8</v>
      </c>
      <c r="G38" s="19">
        <v>95</v>
      </c>
      <c r="H38" s="19">
        <v>33</v>
      </c>
    </row>
    <row r="39" spans="1:8" x14ac:dyDescent="0.3">
      <c r="A39">
        <v>34</v>
      </c>
      <c r="B39">
        <v>92</v>
      </c>
      <c r="C39">
        <v>68</v>
      </c>
      <c r="D39">
        <v>68</v>
      </c>
      <c r="E39">
        <v>68</v>
      </c>
      <c r="F39">
        <v>12</v>
      </c>
      <c r="G39" s="19">
        <v>34</v>
      </c>
      <c r="H39" s="19">
        <v>38</v>
      </c>
    </row>
    <row r="40" spans="1:8" x14ac:dyDescent="0.3">
      <c r="A40">
        <v>35</v>
      </c>
      <c r="B40">
        <v>100</v>
      </c>
      <c r="C40">
        <v>72</v>
      </c>
      <c r="D40">
        <v>72</v>
      </c>
      <c r="E40">
        <v>72</v>
      </c>
      <c r="F40">
        <v>28.000000000000004</v>
      </c>
      <c r="G40" s="19">
        <v>39.6</v>
      </c>
      <c r="H40" s="19">
        <v>39</v>
      </c>
    </row>
    <row r="41" spans="1:8" x14ac:dyDescent="0.3">
      <c r="A41">
        <v>36</v>
      </c>
      <c r="B41">
        <v>100</v>
      </c>
      <c r="C41">
        <v>68</v>
      </c>
      <c r="D41">
        <v>68</v>
      </c>
      <c r="E41">
        <v>68</v>
      </c>
      <c r="F41">
        <v>16</v>
      </c>
      <c r="G41" s="19">
        <v>89.1</v>
      </c>
      <c r="H41" s="19">
        <v>41</v>
      </c>
    </row>
    <row r="42" spans="1:8" x14ac:dyDescent="0.3">
      <c r="A42">
        <v>37</v>
      </c>
      <c r="B42">
        <v>76</v>
      </c>
      <c r="C42">
        <v>68</v>
      </c>
      <c r="D42">
        <v>68</v>
      </c>
      <c r="E42">
        <v>68</v>
      </c>
      <c r="F42">
        <v>0</v>
      </c>
      <c r="G42" s="19">
        <v>85.5</v>
      </c>
      <c r="H42" s="19">
        <v>42</v>
      </c>
    </row>
    <row r="43" spans="1:8" x14ac:dyDescent="0.3">
      <c r="A43">
        <v>38</v>
      </c>
      <c r="B43">
        <v>92</v>
      </c>
      <c r="C43">
        <v>88</v>
      </c>
      <c r="D43">
        <v>88</v>
      </c>
      <c r="E43">
        <v>72</v>
      </c>
      <c r="F43">
        <v>12</v>
      </c>
      <c r="G43" s="19">
        <v>80</v>
      </c>
      <c r="H43" s="19">
        <v>44</v>
      </c>
    </row>
    <row r="44" spans="1:8" x14ac:dyDescent="0.3">
      <c r="A44">
        <v>39</v>
      </c>
      <c r="B44">
        <v>100</v>
      </c>
      <c r="C44">
        <v>72</v>
      </c>
      <c r="D44">
        <v>72</v>
      </c>
      <c r="E44">
        <v>72</v>
      </c>
      <c r="F44">
        <v>12</v>
      </c>
      <c r="G44" s="19">
        <v>59.4</v>
      </c>
      <c r="H44" s="19">
        <v>46</v>
      </c>
    </row>
    <row r="45" spans="1:8" x14ac:dyDescent="0.3">
      <c r="A45">
        <v>40</v>
      </c>
      <c r="B45">
        <v>100</v>
      </c>
      <c r="C45">
        <v>96</v>
      </c>
      <c r="D45">
        <v>96</v>
      </c>
      <c r="E45">
        <v>92</v>
      </c>
      <c r="F45">
        <v>4</v>
      </c>
      <c r="G45" s="19">
        <v>89.1</v>
      </c>
      <c r="H45" s="19">
        <v>49</v>
      </c>
    </row>
    <row r="46" spans="1:8" x14ac:dyDescent="0.3">
      <c r="A46">
        <v>41</v>
      </c>
      <c r="B46">
        <v>100</v>
      </c>
      <c r="C46">
        <v>84</v>
      </c>
      <c r="D46">
        <v>84</v>
      </c>
      <c r="E46">
        <v>64</v>
      </c>
      <c r="F46">
        <v>0</v>
      </c>
      <c r="G46" s="19">
        <v>54</v>
      </c>
      <c r="H46" s="19">
        <v>50</v>
      </c>
    </row>
    <row r="47" spans="1:8" x14ac:dyDescent="0.3">
      <c r="A47">
        <v>42</v>
      </c>
      <c r="B47">
        <v>100</v>
      </c>
      <c r="C47">
        <v>100</v>
      </c>
      <c r="D47">
        <v>100</v>
      </c>
      <c r="E47">
        <v>96</v>
      </c>
      <c r="F47">
        <v>0</v>
      </c>
      <c r="G47" s="19">
        <v>85.5</v>
      </c>
      <c r="H47" s="19">
        <v>55.000000000000007</v>
      </c>
    </row>
    <row r="48" spans="1:8" x14ac:dyDescent="0.3">
      <c r="A48">
        <v>43</v>
      </c>
      <c r="B48">
        <v>92</v>
      </c>
      <c r="C48">
        <v>80</v>
      </c>
      <c r="D48">
        <v>80</v>
      </c>
      <c r="E48">
        <v>80</v>
      </c>
      <c r="F48">
        <v>28.000000000000004</v>
      </c>
      <c r="G48" s="19">
        <v>89.1</v>
      </c>
      <c r="H48" s="19">
        <v>57.999999999999993</v>
      </c>
    </row>
    <row r="49" spans="1:8" x14ac:dyDescent="0.3">
      <c r="A49">
        <v>44</v>
      </c>
      <c r="B49">
        <v>100</v>
      </c>
      <c r="C49">
        <v>92</v>
      </c>
      <c r="D49">
        <v>92</v>
      </c>
      <c r="E49">
        <v>92</v>
      </c>
      <c r="F49">
        <v>4</v>
      </c>
      <c r="G49" s="19">
        <v>99</v>
      </c>
      <c r="H49" s="19">
        <v>60</v>
      </c>
    </row>
    <row r="50" spans="1:8" x14ac:dyDescent="0.3">
      <c r="A50">
        <v>45</v>
      </c>
      <c r="B50">
        <v>92</v>
      </c>
      <c r="C50">
        <v>92</v>
      </c>
      <c r="D50">
        <v>92</v>
      </c>
      <c r="E50">
        <v>92</v>
      </c>
      <c r="F50">
        <v>20</v>
      </c>
      <c r="G50" s="19">
        <v>85.5</v>
      </c>
      <c r="H50" s="19">
        <v>64</v>
      </c>
    </row>
    <row r="51" spans="1:8" x14ac:dyDescent="0.3">
      <c r="A51">
        <v>46</v>
      </c>
      <c r="B51">
        <v>100</v>
      </c>
      <c r="C51">
        <v>84</v>
      </c>
      <c r="D51">
        <v>84</v>
      </c>
      <c r="E51">
        <v>72</v>
      </c>
      <c r="F51">
        <v>0</v>
      </c>
      <c r="G51" s="19">
        <v>80</v>
      </c>
      <c r="H51" s="19">
        <v>68</v>
      </c>
    </row>
    <row r="52" spans="1:8" x14ac:dyDescent="0.3">
      <c r="A52">
        <v>47</v>
      </c>
      <c r="B52">
        <v>80</v>
      </c>
      <c r="C52">
        <v>80</v>
      </c>
      <c r="D52">
        <v>80</v>
      </c>
      <c r="E52">
        <v>76</v>
      </c>
      <c r="F52">
        <v>8</v>
      </c>
      <c r="G52" s="19">
        <v>95</v>
      </c>
      <c r="H52" s="19">
        <v>70</v>
      </c>
    </row>
    <row r="53" spans="1:8" x14ac:dyDescent="0.3">
      <c r="A53">
        <v>48</v>
      </c>
      <c r="B53">
        <v>92</v>
      </c>
      <c r="C53">
        <v>92</v>
      </c>
      <c r="D53">
        <v>92</v>
      </c>
      <c r="E53">
        <v>88</v>
      </c>
      <c r="F53">
        <v>36</v>
      </c>
      <c r="G53" s="19">
        <v>76</v>
      </c>
      <c r="H53" s="19">
        <v>72</v>
      </c>
    </row>
    <row r="54" spans="1:8" x14ac:dyDescent="0.3">
      <c r="A54">
        <v>49</v>
      </c>
      <c r="B54">
        <v>100</v>
      </c>
      <c r="C54">
        <v>100</v>
      </c>
      <c r="D54">
        <v>100</v>
      </c>
      <c r="E54">
        <v>92</v>
      </c>
      <c r="F54">
        <v>20</v>
      </c>
      <c r="G54" s="19">
        <v>99</v>
      </c>
      <c r="H54" s="19">
        <v>75</v>
      </c>
    </row>
    <row r="55" spans="1:8" x14ac:dyDescent="0.3">
      <c r="A55">
        <v>50</v>
      </c>
      <c r="B55">
        <v>100</v>
      </c>
      <c r="C55">
        <v>100</v>
      </c>
      <c r="D55">
        <v>100</v>
      </c>
      <c r="E55">
        <v>100</v>
      </c>
      <c r="F55">
        <v>44</v>
      </c>
      <c r="G55" s="19">
        <v>99</v>
      </c>
      <c r="H55" s="19">
        <v>78</v>
      </c>
    </row>
    <row r="56" spans="1:8" x14ac:dyDescent="0.3">
      <c r="A56">
        <v>51</v>
      </c>
      <c r="B56">
        <v>92</v>
      </c>
      <c r="C56">
        <v>92</v>
      </c>
      <c r="D56">
        <v>92</v>
      </c>
      <c r="E56">
        <v>92</v>
      </c>
      <c r="F56">
        <v>12</v>
      </c>
      <c r="G56" s="19">
        <v>90</v>
      </c>
      <c r="H56" s="19">
        <v>80</v>
      </c>
    </row>
    <row r="57" spans="1:8" x14ac:dyDescent="0.3">
      <c r="A57">
        <v>52</v>
      </c>
      <c r="B57">
        <v>100</v>
      </c>
      <c r="C57">
        <v>96</v>
      </c>
      <c r="D57">
        <v>96</v>
      </c>
      <c r="E57">
        <v>92</v>
      </c>
      <c r="F57">
        <v>16</v>
      </c>
      <c r="G57" s="19">
        <v>99</v>
      </c>
      <c r="H57" s="19">
        <v>81</v>
      </c>
    </row>
    <row r="58" spans="1:8" x14ac:dyDescent="0.3">
      <c r="A58">
        <v>53</v>
      </c>
      <c r="B58">
        <v>92</v>
      </c>
      <c r="C58">
        <v>92</v>
      </c>
      <c r="D58">
        <v>92</v>
      </c>
      <c r="E58">
        <v>72</v>
      </c>
      <c r="F58">
        <v>16</v>
      </c>
      <c r="G58" s="19">
        <v>99</v>
      </c>
      <c r="H58" s="19">
        <v>84</v>
      </c>
    </row>
    <row r="59" spans="1:8" x14ac:dyDescent="0.3">
      <c r="A59">
        <v>54</v>
      </c>
      <c r="B59">
        <v>100</v>
      </c>
      <c r="C59">
        <v>100</v>
      </c>
      <c r="D59">
        <v>100</v>
      </c>
      <c r="E59">
        <v>84</v>
      </c>
      <c r="F59">
        <v>20</v>
      </c>
      <c r="G59" s="19">
        <v>99</v>
      </c>
      <c r="H59" s="19">
        <v>87</v>
      </c>
    </row>
    <row r="60" spans="1:8" x14ac:dyDescent="0.3">
      <c r="A60">
        <v>55</v>
      </c>
      <c r="B60">
        <v>100</v>
      </c>
      <c r="C60">
        <v>100</v>
      </c>
      <c r="D60">
        <v>100</v>
      </c>
      <c r="E60">
        <v>100</v>
      </c>
      <c r="F60">
        <v>40</v>
      </c>
      <c r="G60" s="19">
        <v>99</v>
      </c>
      <c r="H60" s="19">
        <v>89</v>
      </c>
    </row>
    <row r="61" spans="1:8" x14ac:dyDescent="0.3">
      <c r="A61">
        <v>56</v>
      </c>
      <c r="B61">
        <v>100</v>
      </c>
      <c r="C61">
        <v>100</v>
      </c>
      <c r="D61">
        <v>100</v>
      </c>
      <c r="E61">
        <v>88</v>
      </c>
      <c r="F61">
        <v>20</v>
      </c>
      <c r="G61" s="19">
        <v>99</v>
      </c>
      <c r="H61" s="19">
        <v>90</v>
      </c>
    </row>
    <row r="62" spans="1:8" x14ac:dyDescent="0.3">
      <c r="A62">
        <v>57</v>
      </c>
      <c r="B62">
        <v>96</v>
      </c>
      <c r="C62">
        <v>96</v>
      </c>
      <c r="D62">
        <v>96</v>
      </c>
      <c r="E62">
        <v>96</v>
      </c>
      <c r="F62">
        <v>92</v>
      </c>
      <c r="G62" s="19">
        <v>89.1</v>
      </c>
      <c r="H62" s="19">
        <v>93</v>
      </c>
    </row>
    <row r="63" spans="1:8" x14ac:dyDescent="0.3">
      <c r="A63">
        <v>58</v>
      </c>
      <c r="B63">
        <v>100</v>
      </c>
      <c r="C63">
        <v>100</v>
      </c>
      <c r="D63">
        <v>100</v>
      </c>
      <c r="E63">
        <v>100</v>
      </c>
      <c r="F63">
        <v>64</v>
      </c>
      <c r="G63" s="19">
        <v>99</v>
      </c>
      <c r="H63" s="19">
        <v>95</v>
      </c>
    </row>
    <row r="64" spans="1:8" x14ac:dyDescent="0.3">
      <c r="A64">
        <v>59</v>
      </c>
      <c r="B64">
        <v>100</v>
      </c>
      <c r="C64">
        <v>92</v>
      </c>
      <c r="D64">
        <v>92</v>
      </c>
      <c r="E64">
        <v>92</v>
      </c>
      <c r="F64">
        <v>92</v>
      </c>
      <c r="G64" s="19">
        <v>99</v>
      </c>
      <c r="H64" s="19">
        <v>96</v>
      </c>
    </row>
    <row r="65" spans="1:8" x14ac:dyDescent="0.3">
      <c r="A65" s="22">
        <v>60</v>
      </c>
      <c r="B65" s="22">
        <v>100</v>
      </c>
      <c r="C65" s="22">
        <v>100</v>
      </c>
      <c r="D65" s="22">
        <v>100</v>
      </c>
      <c r="E65" s="22">
        <v>100</v>
      </c>
      <c r="F65" s="22">
        <v>60</v>
      </c>
      <c r="G65" s="21">
        <v>99</v>
      </c>
      <c r="H65" s="21">
        <v>97</v>
      </c>
    </row>
    <row r="66" spans="1:8" x14ac:dyDescent="0.3">
      <c r="A66" t="s">
        <v>351</v>
      </c>
      <c r="B66" s="20">
        <v>89.600000000000037</v>
      </c>
      <c r="C66" s="20">
        <v>78.466666666666669</v>
      </c>
      <c r="D66" s="20">
        <v>76.666666666666686</v>
      </c>
      <c r="E66" s="20">
        <v>65.733333333333348</v>
      </c>
      <c r="F66" s="20">
        <v>17.600000000000009</v>
      </c>
      <c r="G66" s="20">
        <v>63.721666666666678</v>
      </c>
      <c r="H66" s="20">
        <v>35.916666666666664</v>
      </c>
    </row>
    <row r="67" spans="1:8" x14ac:dyDescent="0.3">
      <c r="A67" t="s">
        <v>350</v>
      </c>
      <c r="B67" s="20">
        <v>98.000000000000014</v>
      </c>
      <c r="C67" s="20">
        <v>96.8</v>
      </c>
      <c r="D67" s="20">
        <v>96.8</v>
      </c>
      <c r="E67" s="20">
        <v>91.600000000000009</v>
      </c>
      <c r="F67" s="20">
        <v>43.2</v>
      </c>
      <c r="G67" s="20">
        <v>97.110000000000014</v>
      </c>
      <c r="H67" s="20">
        <v>89.2</v>
      </c>
    </row>
  </sheetData>
  <mergeCells count="1">
    <mergeCell ref="A1:H3"/>
  </mergeCells>
  <printOptions gridLines="1"/>
  <pageMargins left="0.7" right="0.7" top="0.75" bottom="0.75" header="0.3" footer="0.3"/>
  <pageSetup orientation="portrait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D702F8-86F1-4F72-B486-C2DF1023A79F}">
  <dimension ref="A1:R24"/>
  <sheetViews>
    <sheetView workbookViewId="0">
      <selection activeCell="L12" sqref="L12"/>
    </sheetView>
  </sheetViews>
  <sheetFormatPr defaultRowHeight="14.4" x14ac:dyDescent="0.3"/>
  <cols>
    <col min="2" max="2" width="13.6640625" customWidth="1"/>
    <col min="3" max="3" width="3.33203125" customWidth="1"/>
    <col min="4" max="4" width="8.88671875" style="32"/>
    <col min="5" max="5" width="11.109375" style="32" customWidth="1"/>
    <col min="6" max="6" width="8.88671875" style="32"/>
    <col min="7" max="7" width="8.88671875" style="33"/>
    <col min="8" max="8" width="10.6640625" style="32" customWidth="1"/>
    <col min="9" max="9" width="3.33203125" customWidth="1"/>
    <col min="11" max="11" width="13.44140625" customWidth="1"/>
    <col min="12" max="12" width="3.88671875" customWidth="1"/>
    <col min="14" max="14" width="11.21875" customWidth="1"/>
    <col min="18" max="18" width="3.77734375" customWidth="1"/>
    <col min="20" max="20" width="14.6640625" customWidth="1"/>
    <col min="21" max="21" width="3.5546875" customWidth="1"/>
    <col min="23" max="23" width="11.109375" customWidth="1"/>
  </cols>
  <sheetData>
    <row r="1" spans="1:18" x14ac:dyDescent="0.3">
      <c r="A1" s="49" t="s">
        <v>362</v>
      </c>
      <c r="B1" s="22"/>
      <c r="C1" s="22"/>
      <c r="D1" s="49"/>
      <c r="E1" s="49"/>
      <c r="F1" s="49"/>
      <c r="G1" s="48"/>
      <c r="H1" s="49"/>
    </row>
    <row r="2" spans="1:18" x14ac:dyDescent="0.3">
      <c r="A2" s="22"/>
      <c r="B2" s="22"/>
      <c r="C2" s="22"/>
      <c r="D2" s="49" t="s">
        <v>363</v>
      </c>
      <c r="E2" s="49"/>
      <c r="F2" s="49"/>
      <c r="G2" s="48"/>
      <c r="H2" s="49"/>
    </row>
    <row r="3" spans="1:18" ht="28.8" customHeight="1" x14ac:dyDescent="0.3">
      <c r="A3" s="30" t="s">
        <v>266</v>
      </c>
      <c r="B3" s="30" t="s">
        <v>364</v>
      </c>
      <c r="C3" s="30" t="s">
        <v>365</v>
      </c>
      <c r="D3" s="39" t="s">
        <v>366</v>
      </c>
      <c r="E3" s="39" t="s">
        <v>367</v>
      </c>
      <c r="F3" s="39" t="s">
        <v>368</v>
      </c>
      <c r="G3" s="40" t="s">
        <v>369</v>
      </c>
      <c r="H3" s="39" t="s">
        <v>370</v>
      </c>
      <c r="I3" s="29"/>
      <c r="R3" s="29"/>
    </row>
    <row r="4" spans="1:18" x14ac:dyDescent="0.3">
      <c r="A4" s="10" t="s">
        <v>343</v>
      </c>
      <c r="B4" t="s">
        <v>371</v>
      </c>
      <c r="C4">
        <v>1</v>
      </c>
      <c r="D4" s="32">
        <v>8.6400000000000005E-2</v>
      </c>
      <c r="E4" s="32">
        <v>6.8799999999999998E-3</v>
      </c>
      <c r="F4" s="32">
        <v>3.3E-3</v>
      </c>
      <c r="G4" s="33">
        <v>2.09</v>
      </c>
      <c r="H4" s="32">
        <v>4.2599999999999999E-2</v>
      </c>
    </row>
    <row r="5" spans="1:18" x14ac:dyDescent="0.3">
      <c r="A5" s="10" t="s">
        <v>348</v>
      </c>
      <c r="B5" t="s">
        <v>372</v>
      </c>
      <c r="C5">
        <v>1</v>
      </c>
      <c r="D5" s="32">
        <v>6.88E-2</v>
      </c>
      <c r="E5" s="32">
        <v>2.58264</v>
      </c>
      <c r="F5" s="32">
        <v>1.4009100000000001</v>
      </c>
      <c r="G5" s="33">
        <v>1.84</v>
      </c>
      <c r="H5" s="32">
        <v>7.17E-2</v>
      </c>
    </row>
    <row r="6" spans="1:18" x14ac:dyDescent="0.3">
      <c r="A6" s="10" t="s">
        <v>344</v>
      </c>
      <c r="B6" t="s">
        <v>372</v>
      </c>
      <c r="C6">
        <v>1</v>
      </c>
      <c r="D6" s="32">
        <v>3.8100000000000002E-2</v>
      </c>
      <c r="E6" s="32">
        <v>1.90046</v>
      </c>
      <c r="F6" s="32">
        <v>1.40873</v>
      </c>
      <c r="G6" s="33">
        <v>1.35</v>
      </c>
      <c r="H6" s="32">
        <v>0.18390000000000001</v>
      </c>
    </row>
    <row r="7" spans="1:18" x14ac:dyDescent="0.3">
      <c r="A7" s="10" t="s">
        <v>342</v>
      </c>
      <c r="B7" t="s">
        <v>371</v>
      </c>
      <c r="C7">
        <v>1</v>
      </c>
      <c r="D7" s="32">
        <v>3.39E-2</v>
      </c>
      <c r="E7" s="32">
        <v>3.0400000000000002E-3</v>
      </c>
      <c r="F7" s="32">
        <v>2.3900000000000002E-3</v>
      </c>
      <c r="G7" s="33">
        <v>1.27</v>
      </c>
      <c r="H7" s="32">
        <v>0.21</v>
      </c>
    </row>
    <row r="8" spans="1:18" x14ac:dyDescent="0.3">
      <c r="A8" s="63" t="s">
        <v>345</v>
      </c>
      <c r="B8" s="60" t="s">
        <v>373</v>
      </c>
      <c r="C8" s="60">
        <v>1</v>
      </c>
      <c r="D8" s="61">
        <v>3.1699999999999999E-2</v>
      </c>
      <c r="E8" s="61">
        <v>0.52334999999999998</v>
      </c>
      <c r="F8" s="61">
        <v>0.42631000000000002</v>
      </c>
      <c r="G8" s="62">
        <v>1.23</v>
      </c>
      <c r="H8" s="61">
        <v>0.2258</v>
      </c>
    </row>
    <row r="9" spans="1:18" x14ac:dyDescent="0.3">
      <c r="A9" s="22"/>
      <c r="B9" s="22"/>
      <c r="C9" s="22"/>
      <c r="D9" s="49"/>
      <c r="E9" s="49"/>
      <c r="F9" s="49"/>
      <c r="G9" s="48"/>
      <c r="H9" s="49"/>
    </row>
    <row r="10" spans="1:18" x14ac:dyDescent="0.3">
      <c r="A10" s="22"/>
      <c r="B10" s="22"/>
      <c r="C10" s="22"/>
      <c r="D10" s="49" t="s">
        <v>374</v>
      </c>
      <c r="E10" s="49"/>
      <c r="F10" s="49"/>
      <c r="G10" s="48"/>
      <c r="H10" s="49"/>
    </row>
    <row r="11" spans="1:18" ht="28.8" x14ac:dyDescent="0.3">
      <c r="A11" s="30" t="s">
        <v>266</v>
      </c>
      <c r="B11" s="30" t="s">
        <v>364</v>
      </c>
      <c r="C11" s="30" t="s">
        <v>365</v>
      </c>
      <c r="D11" s="39" t="s">
        <v>366</v>
      </c>
      <c r="E11" s="39" t="s">
        <v>367</v>
      </c>
      <c r="F11" s="39" t="s">
        <v>368</v>
      </c>
      <c r="G11" s="40" t="s">
        <v>369</v>
      </c>
      <c r="H11" s="39" t="s">
        <v>370</v>
      </c>
    </row>
    <row r="12" spans="1:18" x14ac:dyDescent="0.3">
      <c r="A12" s="10" t="s">
        <v>343</v>
      </c>
      <c r="B12" t="s">
        <v>371</v>
      </c>
      <c r="C12">
        <v>1</v>
      </c>
      <c r="D12">
        <v>9.4299999999999995E-2</v>
      </c>
      <c r="E12">
        <v>6.43E-3</v>
      </c>
      <c r="F12">
        <v>3.0699999999999998E-3</v>
      </c>
      <c r="G12">
        <v>2.09</v>
      </c>
      <c r="H12">
        <v>4.2599999999999999E-2</v>
      </c>
    </row>
    <row r="13" spans="1:18" x14ac:dyDescent="0.3">
      <c r="A13" s="10" t="s">
        <v>342</v>
      </c>
      <c r="B13" t="s">
        <v>371</v>
      </c>
      <c r="C13">
        <v>1</v>
      </c>
      <c r="D13">
        <v>7.7899999999999997E-2</v>
      </c>
      <c r="E13">
        <v>4.3699999999999998E-3</v>
      </c>
      <c r="F13">
        <v>2.32E-3</v>
      </c>
      <c r="G13">
        <v>1.88</v>
      </c>
      <c r="H13">
        <v>6.6600000000000006E-2</v>
      </c>
    </row>
    <row r="14" spans="1:18" x14ac:dyDescent="0.3">
      <c r="A14" s="10" t="s">
        <v>345</v>
      </c>
      <c r="B14" t="s">
        <v>373</v>
      </c>
      <c r="C14">
        <v>1</v>
      </c>
      <c r="D14">
        <v>6.9500000000000006E-2</v>
      </c>
      <c r="E14">
        <v>0.51451999999999998</v>
      </c>
      <c r="F14">
        <v>0.29060000000000002</v>
      </c>
      <c r="G14">
        <v>1.77</v>
      </c>
      <c r="H14">
        <v>8.3900000000000002E-2</v>
      </c>
    </row>
    <row r="15" spans="1:18" x14ac:dyDescent="0.3">
      <c r="A15" s="10" t="s">
        <v>344</v>
      </c>
      <c r="B15" t="s">
        <v>372</v>
      </c>
      <c r="C15">
        <v>1</v>
      </c>
      <c r="D15">
        <v>3.1699999999999999E-2</v>
      </c>
      <c r="E15">
        <v>1.17187</v>
      </c>
      <c r="F15">
        <v>0.99863999999999997</v>
      </c>
      <c r="G15">
        <v>1.17</v>
      </c>
      <c r="H15">
        <v>0.2472</v>
      </c>
    </row>
    <row r="16" spans="1:18" x14ac:dyDescent="0.3">
      <c r="A16" s="63" t="s">
        <v>348</v>
      </c>
      <c r="B16" s="60" t="s">
        <v>372</v>
      </c>
      <c r="C16" s="60">
        <v>1</v>
      </c>
      <c r="D16" s="60">
        <v>1.7500000000000002E-2</v>
      </c>
      <c r="E16" s="60">
        <v>0.99978</v>
      </c>
      <c r="F16" s="60">
        <v>1.15608</v>
      </c>
      <c r="G16" s="60">
        <v>0.86</v>
      </c>
      <c r="H16" s="60">
        <v>0.3921</v>
      </c>
    </row>
    <row r="17" spans="1:8" x14ac:dyDescent="0.3">
      <c r="A17" s="22"/>
      <c r="B17" s="22"/>
      <c r="C17" s="22"/>
      <c r="D17" s="49"/>
      <c r="E17" s="49"/>
      <c r="F17" s="49"/>
      <c r="G17" s="48"/>
      <c r="H17" s="49"/>
    </row>
    <row r="18" spans="1:8" x14ac:dyDescent="0.3">
      <c r="A18" s="31"/>
      <c r="B18" s="31"/>
      <c r="C18" s="31"/>
      <c r="D18" s="35" t="s">
        <v>375</v>
      </c>
      <c r="E18" s="35"/>
      <c r="F18" s="35"/>
      <c r="G18" s="36"/>
      <c r="H18" s="35"/>
    </row>
    <row r="19" spans="1:8" ht="28.8" x14ac:dyDescent="0.3">
      <c r="A19" s="30" t="s">
        <v>266</v>
      </c>
      <c r="B19" s="30" t="s">
        <v>364</v>
      </c>
      <c r="C19" s="30" t="s">
        <v>365</v>
      </c>
      <c r="D19" s="39" t="s">
        <v>366</v>
      </c>
      <c r="E19" s="39" t="s">
        <v>367</v>
      </c>
      <c r="F19" s="39" t="s">
        <v>368</v>
      </c>
      <c r="G19" s="40" t="s">
        <v>369</v>
      </c>
      <c r="H19" s="39" t="s">
        <v>370</v>
      </c>
    </row>
    <row r="20" spans="1:8" x14ac:dyDescent="0.3">
      <c r="A20" s="10" t="s">
        <v>345</v>
      </c>
      <c r="B20" t="s">
        <v>373</v>
      </c>
      <c r="C20">
        <v>1</v>
      </c>
      <c r="D20">
        <v>9.4100000000000003E-2</v>
      </c>
      <c r="E20">
        <v>-1.3773899999999999</v>
      </c>
      <c r="F20">
        <v>0.56101000000000001</v>
      </c>
      <c r="G20">
        <v>-2.46</v>
      </c>
      <c r="H20">
        <v>1.7100000000000001E-2</v>
      </c>
    </row>
    <row r="21" spans="1:8" x14ac:dyDescent="0.3">
      <c r="A21" s="10" t="s">
        <v>344</v>
      </c>
      <c r="B21" t="s">
        <v>372</v>
      </c>
      <c r="C21">
        <v>1</v>
      </c>
      <c r="D21">
        <v>5.1900000000000002E-2</v>
      </c>
      <c r="E21">
        <v>2.7976899999999998</v>
      </c>
      <c r="F21">
        <v>1.5703199999999999</v>
      </c>
      <c r="G21">
        <v>1.78</v>
      </c>
      <c r="H21">
        <v>8.0100000000000005E-2</v>
      </c>
    </row>
    <row r="22" spans="1:8" x14ac:dyDescent="0.3">
      <c r="A22" s="10" t="s">
        <v>342</v>
      </c>
      <c r="B22" t="s">
        <v>371</v>
      </c>
      <c r="C22">
        <v>1</v>
      </c>
      <c r="D22">
        <v>4.8599999999999997E-2</v>
      </c>
      <c r="E22">
        <v>6.7400000000000003E-3</v>
      </c>
      <c r="F22">
        <v>3.9199999999999999E-3</v>
      </c>
      <c r="G22">
        <v>1.72</v>
      </c>
      <c r="H22">
        <v>9.0700000000000003E-2</v>
      </c>
    </row>
    <row r="23" spans="1:8" x14ac:dyDescent="0.3">
      <c r="A23" s="10" t="s">
        <v>343</v>
      </c>
      <c r="B23" t="s">
        <v>371</v>
      </c>
      <c r="C23">
        <v>1</v>
      </c>
      <c r="D23">
        <v>4.5100000000000001E-2</v>
      </c>
      <c r="E23">
        <v>9.0600000000000003E-3</v>
      </c>
      <c r="F23">
        <v>5.4799999999999996E-3</v>
      </c>
      <c r="G23">
        <v>1.65</v>
      </c>
      <c r="H23">
        <v>0.10340000000000001</v>
      </c>
    </row>
    <row r="24" spans="1:8" x14ac:dyDescent="0.3">
      <c r="A24" s="10" t="s">
        <v>348</v>
      </c>
      <c r="B24" t="s">
        <v>372</v>
      </c>
      <c r="C24">
        <v>1</v>
      </c>
      <c r="D24">
        <v>0</v>
      </c>
      <c r="E24">
        <v>5.3100000000000001E-2</v>
      </c>
      <c r="F24">
        <v>1.6651800000000001</v>
      </c>
      <c r="G24">
        <v>0.03</v>
      </c>
      <c r="H24">
        <v>0.97470000000000001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332E03-FE3C-4D5A-AD40-81B60A51DDB7}">
  <dimension ref="A1:Z63"/>
  <sheetViews>
    <sheetView topLeftCell="I1" workbookViewId="0">
      <selection activeCell="S52" sqref="S52"/>
    </sheetView>
  </sheetViews>
  <sheetFormatPr defaultRowHeight="14.4" x14ac:dyDescent="0.3"/>
  <cols>
    <col min="1" max="1" width="12.109375" customWidth="1"/>
    <col min="2" max="2" width="13.6640625" customWidth="1"/>
    <col min="3" max="3" width="3.33203125" customWidth="1"/>
    <col min="4" max="4" width="8.88671875" style="32"/>
    <col min="5" max="5" width="10.5546875" style="32" customWidth="1"/>
    <col min="6" max="6" width="8.88671875" style="32"/>
    <col min="7" max="7" width="7.6640625" style="33" customWidth="1"/>
    <col min="8" max="8" width="8.33203125" style="32" customWidth="1"/>
    <col min="9" max="9" width="4.33203125" customWidth="1"/>
    <col min="10" max="10" width="10.77734375" customWidth="1"/>
    <col min="11" max="11" width="14.5546875" customWidth="1"/>
    <col min="12" max="12" width="4.33203125" customWidth="1"/>
    <col min="13" max="13" width="8.88671875" style="32"/>
    <col min="14" max="14" width="11.21875" style="32" customWidth="1"/>
    <col min="15" max="15" width="8.88671875" style="32"/>
    <col min="16" max="16" width="8.88671875" style="33"/>
    <col min="17" max="17" width="8.88671875" style="32"/>
    <col min="18" max="18" width="4.33203125" customWidth="1"/>
    <col min="19" max="19" width="10.6640625" customWidth="1"/>
    <col min="20" max="20" width="13.6640625" customWidth="1"/>
    <col min="21" max="21" width="3.44140625" customWidth="1"/>
    <col min="22" max="22" width="8.88671875" style="32"/>
    <col min="23" max="23" width="10.21875" style="32" customWidth="1"/>
    <col min="24" max="24" width="8.88671875" style="32"/>
    <col min="25" max="25" width="8.88671875" style="33"/>
    <col min="26" max="26" width="8.88671875" style="32"/>
  </cols>
  <sheetData>
    <row r="1" spans="1:26" x14ac:dyDescent="0.3">
      <c r="A1" s="32" t="s">
        <v>376</v>
      </c>
    </row>
    <row r="2" spans="1:26" x14ac:dyDescent="0.3">
      <c r="A2" s="34"/>
      <c r="B2" s="31"/>
      <c r="C2" s="31"/>
      <c r="D2" s="35" t="s">
        <v>363</v>
      </c>
      <c r="E2" s="35"/>
      <c r="F2" s="35"/>
      <c r="G2" s="36"/>
      <c r="H2" s="37"/>
      <c r="J2" s="34"/>
      <c r="K2" s="31"/>
      <c r="L2" s="31"/>
      <c r="M2" s="35" t="s">
        <v>374</v>
      </c>
      <c r="N2" s="35"/>
      <c r="O2" s="35"/>
      <c r="P2" s="36"/>
      <c r="Q2" s="37"/>
      <c r="S2" s="34"/>
      <c r="T2" s="31"/>
      <c r="U2" s="31"/>
      <c r="V2" s="35" t="s">
        <v>375</v>
      </c>
      <c r="W2" s="35"/>
      <c r="X2" s="35"/>
      <c r="Y2" s="36"/>
      <c r="Z2" s="37"/>
    </row>
    <row r="3" spans="1:26" s="29" customFormat="1" ht="28.8" customHeight="1" x14ac:dyDescent="0.3">
      <c r="A3" s="38" t="s">
        <v>266</v>
      </c>
      <c r="B3" s="30" t="s">
        <v>364</v>
      </c>
      <c r="C3" s="30" t="s">
        <v>365</v>
      </c>
      <c r="D3" s="39" t="s">
        <v>366</v>
      </c>
      <c r="E3" s="39" t="s">
        <v>367</v>
      </c>
      <c r="F3" s="39" t="s">
        <v>368</v>
      </c>
      <c r="G3" s="40" t="s">
        <v>369</v>
      </c>
      <c r="H3" s="41" t="s">
        <v>370</v>
      </c>
      <c r="J3" s="38" t="s">
        <v>266</v>
      </c>
      <c r="K3" s="30" t="s">
        <v>364</v>
      </c>
      <c r="L3" s="30" t="s">
        <v>365</v>
      </c>
      <c r="M3" s="39" t="s">
        <v>366</v>
      </c>
      <c r="N3" s="39" t="s">
        <v>367</v>
      </c>
      <c r="O3" s="39" t="s">
        <v>368</v>
      </c>
      <c r="P3" s="40" t="s">
        <v>369</v>
      </c>
      <c r="Q3" s="41" t="s">
        <v>370</v>
      </c>
      <c r="S3" s="38" t="s">
        <v>266</v>
      </c>
      <c r="T3" s="30" t="s">
        <v>364</v>
      </c>
      <c r="U3" s="30" t="s">
        <v>365</v>
      </c>
      <c r="V3" s="39" t="s">
        <v>366</v>
      </c>
      <c r="W3" s="39" t="s">
        <v>367</v>
      </c>
      <c r="X3" s="39" t="s">
        <v>368</v>
      </c>
      <c r="Y3" s="40" t="s">
        <v>369</v>
      </c>
      <c r="Z3" s="41" t="s">
        <v>370</v>
      </c>
    </row>
    <row r="4" spans="1:26" x14ac:dyDescent="0.3">
      <c r="A4" s="42" t="s">
        <v>17</v>
      </c>
      <c r="B4" t="s">
        <v>371</v>
      </c>
      <c r="C4">
        <v>1</v>
      </c>
      <c r="D4" s="32">
        <v>0.29809999999999998</v>
      </c>
      <c r="E4" s="32">
        <v>0.11316</v>
      </c>
      <c r="F4" s="32">
        <v>2.5600000000000001E-2</v>
      </c>
      <c r="G4" s="33">
        <v>4.42</v>
      </c>
      <c r="H4" s="32" t="s">
        <v>377</v>
      </c>
      <c r="J4" s="42" t="s">
        <v>17</v>
      </c>
      <c r="K4" t="s">
        <v>371</v>
      </c>
      <c r="L4">
        <v>1</v>
      </c>
      <c r="M4" s="32">
        <v>0.22889999999999999</v>
      </c>
      <c r="N4" s="32">
        <v>7.306E-2</v>
      </c>
      <c r="O4" s="32">
        <v>2.069E-2</v>
      </c>
      <c r="P4" s="33">
        <v>3.53</v>
      </c>
      <c r="Q4" s="32">
        <v>1E-3</v>
      </c>
      <c r="S4" s="42" t="s">
        <v>50</v>
      </c>
      <c r="T4" t="s">
        <v>372</v>
      </c>
      <c r="U4">
        <v>1</v>
      </c>
      <c r="V4" s="32">
        <v>0.2036</v>
      </c>
      <c r="W4" s="32">
        <v>-8.0009899999999998</v>
      </c>
      <c r="X4" s="32">
        <v>2.0775199999999998</v>
      </c>
      <c r="Y4" s="33">
        <v>-3.85</v>
      </c>
      <c r="Z4" s="32">
        <v>2.9999999999999997E-4</v>
      </c>
    </row>
    <row r="5" spans="1:26" x14ac:dyDescent="0.3">
      <c r="A5" s="42" t="s">
        <v>21</v>
      </c>
      <c r="B5" t="s">
        <v>371</v>
      </c>
      <c r="C5">
        <v>1</v>
      </c>
      <c r="D5" s="32">
        <v>0.29809999999999998</v>
      </c>
      <c r="E5" s="32">
        <v>0.27507999999999999</v>
      </c>
      <c r="F5" s="32">
        <v>6.2230000000000001E-2</v>
      </c>
      <c r="G5" s="33">
        <v>4.42</v>
      </c>
      <c r="H5" s="32" t="s">
        <v>377</v>
      </c>
      <c r="J5" s="42" t="s">
        <v>11</v>
      </c>
      <c r="K5" t="s">
        <v>371</v>
      </c>
      <c r="L5">
        <v>1</v>
      </c>
      <c r="M5" s="32">
        <v>0.19919999999999999</v>
      </c>
      <c r="N5" s="32">
        <v>0.16728999999999999</v>
      </c>
      <c r="O5" s="32">
        <v>5.1749999999999997E-2</v>
      </c>
      <c r="P5" s="33">
        <v>3.23</v>
      </c>
      <c r="Q5" s="32">
        <v>2.3999999999999998E-3</v>
      </c>
      <c r="S5" s="42" t="s">
        <v>17</v>
      </c>
      <c r="T5" t="s">
        <v>371</v>
      </c>
      <c r="U5">
        <v>1</v>
      </c>
      <c r="V5" s="32">
        <v>0.17430000000000001</v>
      </c>
      <c r="W5" s="32">
        <v>0.18620999999999999</v>
      </c>
      <c r="X5" s="32">
        <v>5.321E-2</v>
      </c>
      <c r="Y5" s="33">
        <v>3.5</v>
      </c>
      <c r="Z5" s="32">
        <v>8.9999999999999998E-4</v>
      </c>
    </row>
    <row r="6" spans="1:26" x14ac:dyDescent="0.3">
      <c r="A6" s="42" t="s">
        <v>11</v>
      </c>
      <c r="B6" t="s">
        <v>371</v>
      </c>
      <c r="C6">
        <v>1</v>
      </c>
      <c r="D6" s="32">
        <v>0.29930000000000001</v>
      </c>
      <c r="E6" s="32">
        <v>0.28040999999999999</v>
      </c>
      <c r="F6" s="32">
        <v>6.3259999999999997E-2</v>
      </c>
      <c r="G6" s="33">
        <v>4.43</v>
      </c>
      <c r="H6" s="32" t="s">
        <v>377</v>
      </c>
      <c r="J6" s="42" t="s">
        <v>14</v>
      </c>
      <c r="K6" t="s">
        <v>371</v>
      </c>
      <c r="L6">
        <v>1</v>
      </c>
      <c r="M6" s="32">
        <v>0.18609999999999999</v>
      </c>
      <c r="N6" s="32">
        <v>0.33146999999999999</v>
      </c>
      <c r="O6" s="32">
        <v>0.10696</v>
      </c>
      <c r="P6" s="33">
        <v>3.1</v>
      </c>
      <c r="Q6" s="32">
        <v>3.5000000000000001E-3</v>
      </c>
      <c r="S6" s="42" t="s">
        <v>56</v>
      </c>
      <c r="T6" t="s">
        <v>378</v>
      </c>
      <c r="U6">
        <v>1</v>
      </c>
      <c r="V6" s="32">
        <v>0.14169999999999999</v>
      </c>
      <c r="W6" s="32">
        <v>8.0449599999999997</v>
      </c>
      <c r="X6" s="32">
        <v>2.5994299999999999</v>
      </c>
      <c r="Y6" s="33">
        <v>3.09</v>
      </c>
      <c r="Z6" s="32">
        <v>3.0000000000000001E-3</v>
      </c>
    </row>
    <row r="7" spans="1:26" x14ac:dyDescent="0.3">
      <c r="A7" s="42" t="s">
        <v>12</v>
      </c>
      <c r="B7" t="s">
        <v>371</v>
      </c>
      <c r="C7">
        <v>1</v>
      </c>
      <c r="D7" s="32">
        <v>0.27729999999999999</v>
      </c>
      <c r="E7" s="32">
        <v>0.16297</v>
      </c>
      <c r="F7" s="32">
        <v>3.8789999999999998E-2</v>
      </c>
      <c r="G7" s="33">
        <v>4.2</v>
      </c>
      <c r="H7" s="32">
        <v>1E-4</v>
      </c>
      <c r="J7" s="42" t="s">
        <v>12</v>
      </c>
      <c r="K7" t="s">
        <v>371</v>
      </c>
      <c r="L7">
        <v>1</v>
      </c>
      <c r="M7" s="32">
        <v>0.18060000000000001</v>
      </c>
      <c r="N7" s="32">
        <v>8.5089999999999999E-2</v>
      </c>
      <c r="O7" s="32">
        <v>2.7959999999999999E-2</v>
      </c>
      <c r="P7" s="33">
        <v>3.04</v>
      </c>
      <c r="Q7" s="32">
        <v>4.0000000000000001E-3</v>
      </c>
      <c r="S7" s="42" t="s">
        <v>27</v>
      </c>
      <c r="T7" t="s">
        <v>373</v>
      </c>
      <c r="U7">
        <v>1</v>
      </c>
      <c r="V7" s="32">
        <v>0.13719999999999999</v>
      </c>
      <c r="W7" s="32">
        <v>1.74298</v>
      </c>
      <c r="X7" s="32">
        <v>0.57382</v>
      </c>
      <c r="Y7" s="33">
        <v>3.04</v>
      </c>
      <c r="Z7" s="32">
        <v>3.5999999999999999E-3</v>
      </c>
    </row>
    <row r="8" spans="1:26" x14ac:dyDescent="0.3">
      <c r="A8" s="42" t="s">
        <v>16</v>
      </c>
      <c r="B8" t="s">
        <v>373</v>
      </c>
      <c r="C8">
        <v>1</v>
      </c>
      <c r="D8" s="32">
        <v>0.23810000000000001</v>
      </c>
      <c r="E8" s="32">
        <v>-2.13883</v>
      </c>
      <c r="F8" s="32">
        <v>0.56415000000000004</v>
      </c>
      <c r="G8" s="33">
        <v>-3.79</v>
      </c>
      <c r="H8" s="32">
        <v>4.0000000000000002E-4</v>
      </c>
      <c r="J8" s="42" t="s">
        <v>29</v>
      </c>
      <c r="K8" t="s">
        <v>371</v>
      </c>
      <c r="L8">
        <v>1</v>
      </c>
      <c r="M8" s="32">
        <v>0.1676</v>
      </c>
      <c r="N8" s="32">
        <v>0.22858999999999999</v>
      </c>
      <c r="O8" s="32">
        <v>7.8600000000000003E-2</v>
      </c>
      <c r="P8" s="33">
        <v>2.91</v>
      </c>
      <c r="Q8" s="32">
        <v>5.7999999999999996E-3</v>
      </c>
      <c r="S8" s="42" t="s">
        <v>44</v>
      </c>
      <c r="T8" t="s">
        <v>373</v>
      </c>
      <c r="U8">
        <v>1</v>
      </c>
      <c r="V8" s="32">
        <v>0.1255</v>
      </c>
      <c r="W8" s="32">
        <v>1.88636</v>
      </c>
      <c r="X8" s="32">
        <v>0.65383000000000002</v>
      </c>
      <c r="Y8" s="33">
        <v>2.89</v>
      </c>
      <c r="Z8" s="32">
        <v>5.4999999999999997E-3</v>
      </c>
    </row>
    <row r="9" spans="1:26" x14ac:dyDescent="0.3">
      <c r="A9" s="42" t="s">
        <v>29</v>
      </c>
      <c r="B9" t="s">
        <v>371</v>
      </c>
      <c r="C9">
        <v>1</v>
      </c>
      <c r="D9" s="32">
        <v>0.23200000000000001</v>
      </c>
      <c r="E9" s="32">
        <v>0.35665000000000002</v>
      </c>
      <c r="F9" s="32">
        <v>9.5689999999999997E-2</v>
      </c>
      <c r="G9" s="33">
        <v>3.73</v>
      </c>
      <c r="H9" s="32">
        <v>5.0000000000000001E-4</v>
      </c>
      <c r="J9" s="42" t="s">
        <v>21</v>
      </c>
      <c r="K9" t="s">
        <v>371</v>
      </c>
      <c r="L9">
        <v>1</v>
      </c>
      <c r="M9" s="32">
        <v>0.1497</v>
      </c>
      <c r="N9" s="32">
        <v>0.13109999999999999</v>
      </c>
      <c r="O9" s="32">
        <v>4.8210000000000003E-2</v>
      </c>
      <c r="P9" s="33">
        <v>2.72</v>
      </c>
      <c r="Q9" s="32">
        <v>9.4999999999999998E-3</v>
      </c>
      <c r="S9" s="42" t="s">
        <v>9</v>
      </c>
      <c r="T9" t="s">
        <v>371</v>
      </c>
      <c r="U9">
        <v>1</v>
      </c>
      <c r="V9" s="32">
        <v>0.1217</v>
      </c>
      <c r="W9" s="32">
        <v>0.45923000000000003</v>
      </c>
      <c r="X9" s="32">
        <v>0.16200999999999999</v>
      </c>
      <c r="Y9" s="33">
        <v>2.83</v>
      </c>
      <c r="Z9" s="32">
        <v>6.3E-3</v>
      </c>
    </row>
    <row r="10" spans="1:26" x14ac:dyDescent="0.3">
      <c r="A10" s="42" t="s">
        <v>379</v>
      </c>
      <c r="B10" t="s">
        <v>371</v>
      </c>
      <c r="C10">
        <v>1</v>
      </c>
      <c r="D10" s="32">
        <v>0.22819999999999999</v>
      </c>
      <c r="E10" s="32">
        <v>0.25380999999999998</v>
      </c>
      <c r="F10" s="32">
        <v>6.8820000000000006E-2</v>
      </c>
      <c r="G10" s="33">
        <v>3.69</v>
      </c>
      <c r="H10" s="32">
        <v>5.9999999999999995E-4</v>
      </c>
      <c r="J10" s="42" t="s">
        <v>44</v>
      </c>
      <c r="K10" t="s">
        <v>373</v>
      </c>
      <c r="L10">
        <v>1</v>
      </c>
      <c r="M10" s="32">
        <v>0.14269999999999999</v>
      </c>
      <c r="N10" s="32">
        <v>1.03535</v>
      </c>
      <c r="O10" s="32">
        <v>0.39162000000000002</v>
      </c>
      <c r="P10" s="33">
        <v>2.64</v>
      </c>
      <c r="Q10" s="32">
        <v>1.15E-2</v>
      </c>
      <c r="S10" s="42" t="s">
        <v>379</v>
      </c>
      <c r="T10" t="s">
        <v>371</v>
      </c>
      <c r="U10">
        <v>1</v>
      </c>
      <c r="V10" s="32">
        <v>0.11119999999999999</v>
      </c>
      <c r="W10" s="32">
        <v>0.26529000000000003</v>
      </c>
      <c r="X10" s="32">
        <v>9.8470000000000002E-2</v>
      </c>
      <c r="Y10" s="33">
        <v>2.69</v>
      </c>
      <c r="Z10" s="32">
        <v>9.1999999999999998E-3</v>
      </c>
    </row>
    <row r="11" spans="1:26" x14ac:dyDescent="0.3">
      <c r="A11" s="42" t="s">
        <v>44</v>
      </c>
      <c r="B11" t="s">
        <v>373</v>
      </c>
      <c r="C11">
        <v>1</v>
      </c>
      <c r="D11" s="32">
        <v>0.2253</v>
      </c>
      <c r="E11" s="32">
        <v>1.61558</v>
      </c>
      <c r="F11" s="32">
        <v>0.44175999999999999</v>
      </c>
      <c r="G11" s="33">
        <v>3.66</v>
      </c>
      <c r="H11" s="32">
        <v>6.9999999999999999E-4</v>
      </c>
      <c r="J11" s="42" t="s">
        <v>38</v>
      </c>
      <c r="K11" t="s">
        <v>371</v>
      </c>
      <c r="L11">
        <v>1</v>
      </c>
      <c r="M11" s="32">
        <v>0.14099999999999999</v>
      </c>
      <c r="N11" s="32">
        <v>0.12447999999999999</v>
      </c>
      <c r="O11" s="32">
        <v>4.7419999999999997E-2</v>
      </c>
      <c r="P11" s="33">
        <v>2.63</v>
      </c>
      <c r="Q11" s="32">
        <v>1.2E-2</v>
      </c>
      <c r="S11" s="42" t="s">
        <v>14</v>
      </c>
      <c r="T11" t="s">
        <v>371</v>
      </c>
      <c r="U11">
        <v>1</v>
      </c>
      <c r="V11" s="32">
        <v>9.6299999999999997E-2</v>
      </c>
      <c r="W11" s="32">
        <v>0.50161</v>
      </c>
      <c r="X11" s="32">
        <v>0.20177</v>
      </c>
      <c r="Y11" s="33">
        <v>2.4900000000000002</v>
      </c>
      <c r="Z11" s="32">
        <v>1.5800000000000002E-2</v>
      </c>
    </row>
    <row r="12" spans="1:26" x14ac:dyDescent="0.3">
      <c r="A12" s="42" t="s">
        <v>56</v>
      </c>
      <c r="B12" t="s">
        <v>378</v>
      </c>
      <c r="C12">
        <v>1</v>
      </c>
      <c r="D12" s="32">
        <v>0.2011</v>
      </c>
      <c r="E12" s="32">
        <v>4.8827299999999996</v>
      </c>
      <c r="F12" s="32">
        <v>1.43475</v>
      </c>
      <c r="G12" s="33">
        <v>3.4</v>
      </c>
      <c r="H12" s="32">
        <v>1.4E-3</v>
      </c>
      <c r="J12" s="42" t="s">
        <v>379</v>
      </c>
      <c r="K12" t="s">
        <v>371</v>
      </c>
      <c r="L12">
        <v>1</v>
      </c>
      <c r="M12" s="32">
        <v>0.13930000000000001</v>
      </c>
      <c r="N12" s="32">
        <v>0.14998</v>
      </c>
      <c r="O12" s="32">
        <v>5.7540000000000001E-2</v>
      </c>
      <c r="P12" s="33">
        <v>2.61</v>
      </c>
      <c r="Q12" s="32">
        <v>1.26E-2</v>
      </c>
      <c r="S12" s="42" t="s">
        <v>19</v>
      </c>
      <c r="T12" t="s">
        <v>378</v>
      </c>
      <c r="U12">
        <v>1</v>
      </c>
      <c r="V12" s="32">
        <v>9.1899999999999996E-2</v>
      </c>
      <c r="W12" s="32">
        <v>-7.20085</v>
      </c>
      <c r="X12" s="32">
        <v>2.9729399999999999</v>
      </c>
      <c r="Y12" s="33">
        <v>-2.42</v>
      </c>
      <c r="Z12" s="32">
        <v>1.8599999999999998E-2</v>
      </c>
    </row>
    <row r="13" spans="1:26" x14ac:dyDescent="0.3">
      <c r="A13" s="42" t="s">
        <v>48</v>
      </c>
      <c r="B13" t="s">
        <v>378</v>
      </c>
      <c r="C13">
        <v>1</v>
      </c>
      <c r="D13" s="32">
        <v>0.1852</v>
      </c>
      <c r="E13" s="32">
        <v>6.0060900000000004</v>
      </c>
      <c r="F13" s="32">
        <v>1.85765</v>
      </c>
      <c r="G13" s="33">
        <v>3.23</v>
      </c>
      <c r="H13" s="32">
        <v>2.3E-3</v>
      </c>
      <c r="J13" s="42" t="s">
        <v>46</v>
      </c>
      <c r="K13" t="s">
        <v>372</v>
      </c>
      <c r="L13">
        <v>1</v>
      </c>
      <c r="M13" s="32">
        <v>0.13819999999999999</v>
      </c>
      <c r="N13" s="32">
        <v>2.8414199999999998</v>
      </c>
      <c r="O13" s="32">
        <v>1.09466</v>
      </c>
      <c r="P13" s="33">
        <v>2.6</v>
      </c>
      <c r="Q13" s="32">
        <v>1.2999999999999999E-2</v>
      </c>
      <c r="S13" s="42" t="s">
        <v>20</v>
      </c>
      <c r="T13" t="s">
        <v>378</v>
      </c>
      <c r="U13">
        <v>1</v>
      </c>
      <c r="V13" s="32">
        <v>7.51E-2</v>
      </c>
      <c r="W13" s="32">
        <v>-4.04148</v>
      </c>
      <c r="X13" s="32">
        <v>1.8628800000000001</v>
      </c>
      <c r="Y13" s="33">
        <v>-2.17</v>
      </c>
      <c r="Z13" s="32">
        <v>3.4200000000000001E-2</v>
      </c>
    </row>
    <row r="14" spans="1:26" x14ac:dyDescent="0.3">
      <c r="A14" s="42" t="s">
        <v>4</v>
      </c>
      <c r="B14" t="s">
        <v>371</v>
      </c>
      <c r="C14">
        <v>1</v>
      </c>
      <c r="D14" s="32">
        <v>0.18090000000000001</v>
      </c>
      <c r="E14" s="32">
        <v>0.25196000000000002</v>
      </c>
      <c r="F14" s="32">
        <v>7.9039999999999999E-2</v>
      </c>
      <c r="G14" s="33">
        <v>3.19</v>
      </c>
      <c r="H14" s="32">
        <v>2.5999999999999999E-3</v>
      </c>
      <c r="J14" s="42" t="s">
        <v>380</v>
      </c>
      <c r="K14" t="s">
        <v>378</v>
      </c>
      <c r="L14">
        <v>1</v>
      </c>
      <c r="M14" s="32">
        <v>0.10390000000000001</v>
      </c>
      <c r="N14" s="32">
        <v>3.3298100000000002</v>
      </c>
      <c r="O14" s="32">
        <v>1.5086900000000001</v>
      </c>
      <c r="P14" s="33">
        <v>2.21</v>
      </c>
      <c r="Q14" s="32">
        <v>3.2800000000000003E-2</v>
      </c>
      <c r="S14" s="42" t="s">
        <v>381</v>
      </c>
      <c r="T14" t="s">
        <v>373</v>
      </c>
      <c r="U14">
        <v>1</v>
      </c>
      <c r="V14" s="32">
        <v>6.8400000000000002E-2</v>
      </c>
      <c r="W14" s="32">
        <v>-1.90296</v>
      </c>
      <c r="X14" s="32">
        <v>0.92210000000000003</v>
      </c>
      <c r="Y14" s="33">
        <v>-2.06</v>
      </c>
      <c r="Z14" s="32">
        <v>4.3499999999999997E-2</v>
      </c>
    </row>
    <row r="15" spans="1:26" x14ac:dyDescent="0.3">
      <c r="A15" s="42" t="s">
        <v>2</v>
      </c>
      <c r="B15" t="s">
        <v>378</v>
      </c>
      <c r="C15">
        <v>1</v>
      </c>
      <c r="D15" s="32">
        <v>0.1774</v>
      </c>
      <c r="E15" s="32">
        <v>3.3738899999999998</v>
      </c>
      <c r="F15" s="32">
        <v>1.07117</v>
      </c>
      <c r="G15" s="33">
        <v>3.15</v>
      </c>
      <c r="H15" s="32">
        <v>2.8999999999999998E-3</v>
      </c>
      <c r="J15" s="42" t="s">
        <v>27</v>
      </c>
      <c r="K15" t="s">
        <v>373</v>
      </c>
      <c r="L15">
        <v>1</v>
      </c>
      <c r="M15" s="32">
        <v>0.1037</v>
      </c>
      <c r="N15" s="32">
        <v>0.87416000000000005</v>
      </c>
      <c r="O15" s="32">
        <v>0.39656000000000002</v>
      </c>
      <c r="P15" s="33">
        <v>2.2000000000000002</v>
      </c>
      <c r="Q15" s="32">
        <v>3.3000000000000002E-2</v>
      </c>
      <c r="S15" s="42" t="s">
        <v>37</v>
      </c>
      <c r="T15" t="s">
        <v>378</v>
      </c>
      <c r="U15">
        <v>1</v>
      </c>
      <c r="V15" s="32">
        <v>5.9700000000000003E-2</v>
      </c>
      <c r="W15" s="32">
        <v>4.8447199999999997</v>
      </c>
      <c r="X15" s="32">
        <v>2.5252500000000002</v>
      </c>
      <c r="Y15" s="33">
        <v>1.92</v>
      </c>
      <c r="Z15" s="32">
        <v>0.06</v>
      </c>
    </row>
    <row r="16" spans="1:26" x14ac:dyDescent="0.3">
      <c r="A16" s="42" t="s">
        <v>9</v>
      </c>
      <c r="B16" t="s">
        <v>371</v>
      </c>
      <c r="C16">
        <v>1</v>
      </c>
      <c r="D16" s="32">
        <v>0.17230000000000001</v>
      </c>
      <c r="E16" s="32">
        <v>0.33538000000000001</v>
      </c>
      <c r="F16" s="32">
        <v>0.10836999999999999</v>
      </c>
      <c r="G16" s="33">
        <v>3.09</v>
      </c>
      <c r="H16" s="32">
        <v>3.3E-3</v>
      </c>
      <c r="J16" s="42" t="s">
        <v>9</v>
      </c>
      <c r="K16" t="s">
        <v>371</v>
      </c>
      <c r="L16">
        <v>1</v>
      </c>
      <c r="M16" s="32">
        <v>0.1018</v>
      </c>
      <c r="N16" s="32">
        <v>0.20601</v>
      </c>
      <c r="O16" s="32">
        <v>9.4439999999999996E-2</v>
      </c>
      <c r="P16" s="33">
        <v>2.1800000000000002</v>
      </c>
      <c r="Q16" s="32">
        <v>3.4799999999999998E-2</v>
      </c>
      <c r="S16" s="42" t="s">
        <v>22</v>
      </c>
      <c r="T16" t="s">
        <v>372</v>
      </c>
      <c r="U16">
        <v>1</v>
      </c>
      <c r="V16" s="32">
        <v>5.7299999999999997E-2</v>
      </c>
      <c r="W16" s="32">
        <v>-2.3958499999999998</v>
      </c>
      <c r="X16" s="32">
        <v>1.27596</v>
      </c>
      <c r="Y16" s="33">
        <v>-1.88</v>
      </c>
      <c r="Z16" s="32">
        <v>6.5500000000000003E-2</v>
      </c>
    </row>
    <row r="17" spans="1:26" x14ac:dyDescent="0.3">
      <c r="A17" s="42" t="s">
        <v>46</v>
      </c>
      <c r="B17" t="s">
        <v>372</v>
      </c>
      <c r="C17">
        <v>1</v>
      </c>
      <c r="D17" s="32">
        <v>0.1663</v>
      </c>
      <c r="E17" s="32">
        <v>3.8980899999999998</v>
      </c>
      <c r="F17" s="32">
        <v>1.2868200000000001</v>
      </c>
      <c r="G17" s="33">
        <v>3.03</v>
      </c>
      <c r="H17" s="32">
        <v>4.0000000000000001E-3</v>
      </c>
      <c r="J17" s="42" t="s">
        <v>4</v>
      </c>
      <c r="K17" t="s">
        <v>371</v>
      </c>
      <c r="L17">
        <v>1</v>
      </c>
      <c r="M17" s="32">
        <v>9.5699999999999993E-2</v>
      </c>
      <c r="N17" s="32">
        <v>0.17921999999999999</v>
      </c>
      <c r="O17" s="32">
        <v>8.5019999999999998E-2</v>
      </c>
      <c r="P17" s="33">
        <v>2.11</v>
      </c>
      <c r="Q17" s="32">
        <v>4.1000000000000002E-2</v>
      </c>
      <c r="S17" s="42" t="s">
        <v>31</v>
      </c>
      <c r="T17" t="s">
        <v>371</v>
      </c>
      <c r="U17">
        <v>1</v>
      </c>
      <c r="V17" s="32">
        <v>3.7999999999999999E-2</v>
      </c>
      <c r="W17" s="32">
        <v>-0.37995000000000001</v>
      </c>
      <c r="X17" s="32">
        <v>0.25118000000000001</v>
      </c>
      <c r="Y17" s="33">
        <v>-1.51</v>
      </c>
      <c r="Z17" s="32">
        <v>0.1358</v>
      </c>
    </row>
    <row r="18" spans="1:26" x14ac:dyDescent="0.3">
      <c r="A18" s="42" t="s">
        <v>34</v>
      </c>
      <c r="B18" t="s">
        <v>378</v>
      </c>
      <c r="C18">
        <v>1</v>
      </c>
      <c r="D18" s="32">
        <v>0.1658</v>
      </c>
      <c r="E18" s="32">
        <v>4.8747499999999997</v>
      </c>
      <c r="F18" s="32">
        <v>1.6124400000000001</v>
      </c>
      <c r="G18" s="33">
        <v>3.02</v>
      </c>
      <c r="H18" s="32">
        <v>4.1000000000000003E-3</v>
      </c>
      <c r="J18" s="42" t="s">
        <v>48</v>
      </c>
      <c r="K18" t="s">
        <v>378</v>
      </c>
      <c r="L18">
        <v>1</v>
      </c>
      <c r="M18" s="32">
        <v>9.11E-2</v>
      </c>
      <c r="N18" s="32">
        <v>4.80999</v>
      </c>
      <c r="O18" s="32">
        <v>2.3443900000000002</v>
      </c>
      <c r="P18" s="33">
        <v>2.0499999999999998</v>
      </c>
      <c r="Q18" s="32">
        <v>4.65E-2</v>
      </c>
      <c r="S18" s="42" t="s">
        <v>33</v>
      </c>
      <c r="T18" t="s">
        <v>373</v>
      </c>
      <c r="U18">
        <v>1</v>
      </c>
      <c r="V18" s="32">
        <v>3.5000000000000003E-2</v>
      </c>
      <c r="W18" s="32">
        <v>-1.17937</v>
      </c>
      <c r="X18" s="32">
        <v>0.81355999999999995</v>
      </c>
      <c r="Y18" s="33">
        <v>-1.45</v>
      </c>
      <c r="Z18" s="32">
        <v>0.1525</v>
      </c>
    </row>
    <row r="19" spans="1:26" x14ac:dyDescent="0.3">
      <c r="A19" s="42" t="s">
        <v>27</v>
      </c>
      <c r="B19" t="s">
        <v>373</v>
      </c>
      <c r="C19">
        <v>1</v>
      </c>
      <c r="D19" s="32">
        <v>0.15870000000000001</v>
      </c>
      <c r="E19" s="32">
        <v>1.2786500000000001</v>
      </c>
      <c r="F19" s="32">
        <v>0.43411</v>
      </c>
      <c r="G19" s="33">
        <v>2.95</v>
      </c>
      <c r="H19" s="32">
        <v>5.0000000000000001E-3</v>
      </c>
      <c r="J19" s="42" t="s">
        <v>18</v>
      </c>
      <c r="K19" t="s">
        <v>372</v>
      </c>
      <c r="L19">
        <v>1</v>
      </c>
      <c r="M19" s="32">
        <v>8.7900000000000006E-2</v>
      </c>
      <c r="N19" s="32">
        <v>-2.8799600000000001</v>
      </c>
      <c r="O19" s="32">
        <v>1.43164</v>
      </c>
      <c r="P19" s="33">
        <v>-2.0099999999999998</v>
      </c>
      <c r="Q19" s="32">
        <v>5.0700000000000002E-2</v>
      </c>
      <c r="S19" s="42" t="s">
        <v>26</v>
      </c>
      <c r="T19" t="s">
        <v>372</v>
      </c>
      <c r="U19">
        <v>1</v>
      </c>
      <c r="V19" s="32">
        <v>3.4299999999999997E-2</v>
      </c>
      <c r="W19" s="32">
        <v>2.8352400000000002</v>
      </c>
      <c r="X19" s="32">
        <v>1.97468</v>
      </c>
      <c r="Y19" s="33">
        <v>1.44</v>
      </c>
      <c r="Z19" s="32">
        <v>0.15640000000000001</v>
      </c>
    </row>
    <row r="20" spans="1:26" x14ac:dyDescent="0.3">
      <c r="A20" s="42" t="s">
        <v>14</v>
      </c>
      <c r="B20" t="s">
        <v>371</v>
      </c>
      <c r="C20">
        <v>1</v>
      </c>
      <c r="D20" s="32">
        <v>0.14860000000000001</v>
      </c>
      <c r="E20" s="32">
        <v>0.38925999999999999</v>
      </c>
      <c r="F20" s="32">
        <v>0.13739999999999999</v>
      </c>
      <c r="G20" s="33">
        <v>2.83</v>
      </c>
      <c r="H20" s="32">
        <v>6.7999999999999996E-3</v>
      </c>
      <c r="J20" s="42" t="s">
        <v>3</v>
      </c>
      <c r="K20" t="s">
        <v>372</v>
      </c>
      <c r="L20">
        <v>1</v>
      </c>
      <c r="M20" s="32">
        <v>8.77E-2</v>
      </c>
      <c r="N20" s="32">
        <v>2.2111200000000002</v>
      </c>
      <c r="O20" s="32">
        <v>1.10063</v>
      </c>
      <c r="P20" s="33">
        <v>2.0099999999999998</v>
      </c>
      <c r="Q20" s="32">
        <v>5.0999999999999997E-2</v>
      </c>
      <c r="S20" s="42" t="s">
        <v>34</v>
      </c>
      <c r="T20" t="s">
        <v>378</v>
      </c>
      <c r="U20">
        <v>1</v>
      </c>
      <c r="V20" s="32">
        <v>3.39E-2</v>
      </c>
      <c r="W20" s="32">
        <v>3.6699000000000002</v>
      </c>
      <c r="X20" s="32">
        <v>2.5712600000000001</v>
      </c>
      <c r="Y20" s="33">
        <v>1.43</v>
      </c>
      <c r="Z20" s="32">
        <v>0.15890000000000001</v>
      </c>
    </row>
    <row r="21" spans="1:26" x14ac:dyDescent="0.3">
      <c r="A21" s="42" t="s">
        <v>6</v>
      </c>
      <c r="B21" t="s">
        <v>373</v>
      </c>
      <c r="C21">
        <v>1</v>
      </c>
      <c r="D21" s="32">
        <v>0.13619999999999999</v>
      </c>
      <c r="E21" s="32">
        <v>0.76436000000000004</v>
      </c>
      <c r="F21" s="32">
        <v>0.28383000000000003</v>
      </c>
      <c r="G21" s="33">
        <v>2.69</v>
      </c>
      <c r="H21" s="32">
        <v>9.7999999999999997E-3</v>
      </c>
      <c r="J21" s="42" t="s">
        <v>56</v>
      </c>
      <c r="K21" t="s">
        <v>378</v>
      </c>
      <c r="L21">
        <v>1</v>
      </c>
      <c r="M21" s="32">
        <v>8.3299999999999999E-2</v>
      </c>
      <c r="N21" s="32">
        <v>3.1107999999999998</v>
      </c>
      <c r="O21" s="32">
        <v>1.5923</v>
      </c>
      <c r="P21" s="33">
        <v>1.95</v>
      </c>
      <c r="Q21" s="32">
        <v>5.74E-2</v>
      </c>
      <c r="S21" s="42" t="s">
        <v>40</v>
      </c>
      <c r="T21" t="s">
        <v>371</v>
      </c>
      <c r="U21">
        <v>1</v>
      </c>
      <c r="V21" s="32">
        <v>3.0800000000000001E-2</v>
      </c>
      <c r="W21" s="32">
        <v>-0.21773999999999999</v>
      </c>
      <c r="X21" s="32">
        <v>0.16025</v>
      </c>
      <c r="Y21" s="33">
        <v>-1.36</v>
      </c>
      <c r="Z21" s="32">
        <v>0.17949999999999999</v>
      </c>
    </row>
    <row r="22" spans="1:26" x14ac:dyDescent="0.3">
      <c r="A22" s="42" t="s">
        <v>5</v>
      </c>
      <c r="B22" t="s">
        <v>372</v>
      </c>
      <c r="C22">
        <v>1</v>
      </c>
      <c r="D22" s="32">
        <v>0.13600000000000001</v>
      </c>
      <c r="E22" s="32">
        <v>4.6119500000000002</v>
      </c>
      <c r="F22" s="32">
        <v>1.7141</v>
      </c>
      <c r="G22" s="33">
        <v>2.69</v>
      </c>
      <c r="H22" s="32">
        <v>9.9000000000000008E-3</v>
      </c>
      <c r="J22" s="42" t="s">
        <v>465</v>
      </c>
      <c r="K22" t="s">
        <v>378</v>
      </c>
      <c r="L22">
        <v>1</v>
      </c>
      <c r="M22" s="32">
        <v>7.8700000000000006E-2</v>
      </c>
      <c r="N22" s="32">
        <v>2.2568999999999999</v>
      </c>
      <c r="O22" s="32">
        <v>1.1916199999999999</v>
      </c>
      <c r="P22" s="33">
        <v>1.89</v>
      </c>
      <c r="Q22" s="32">
        <v>6.5100000000000005E-2</v>
      </c>
      <c r="S22" s="42" t="s">
        <v>16</v>
      </c>
      <c r="T22" t="s">
        <v>373</v>
      </c>
      <c r="U22">
        <v>1</v>
      </c>
      <c r="V22" s="32">
        <v>2.8899999999999999E-2</v>
      </c>
      <c r="W22" s="32">
        <v>-0.83986000000000005</v>
      </c>
      <c r="X22" s="32">
        <v>0.63893999999999995</v>
      </c>
      <c r="Y22" s="33">
        <v>-1.31</v>
      </c>
      <c r="Z22" s="32">
        <v>0.19389999999999999</v>
      </c>
    </row>
    <row r="23" spans="1:26" x14ac:dyDescent="0.3">
      <c r="A23" s="42" t="s">
        <v>55</v>
      </c>
      <c r="B23" t="s">
        <v>371</v>
      </c>
      <c r="C23">
        <v>1</v>
      </c>
      <c r="D23" s="32">
        <v>0.13300000000000001</v>
      </c>
      <c r="E23" s="32">
        <v>-0.51912999999999998</v>
      </c>
      <c r="F23" s="32">
        <v>0.19544</v>
      </c>
      <c r="G23" s="33">
        <v>-2.66</v>
      </c>
      <c r="H23" s="32">
        <v>1.0800000000000001E-2</v>
      </c>
      <c r="J23" s="42" t="s">
        <v>13</v>
      </c>
      <c r="K23" t="s">
        <v>371</v>
      </c>
      <c r="L23">
        <v>1</v>
      </c>
      <c r="M23" s="32">
        <v>6.3799999999999996E-2</v>
      </c>
      <c r="N23" s="32">
        <v>0.16774</v>
      </c>
      <c r="O23" s="32">
        <v>9.9159999999999998E-2</v>
      </c>
      <c r="P23" s="33">
        <v>1.69</v>
      </c>
      <c r="Q23" s="32">
        <v>9.8100000000000007E-2</v>
      </c>
      <c r="S23" s="42" t="s">
        <v>382</v>
      </c>
      <c r="T23" t="s">
        <v>378</v>
      </c>
      <c r="U23">
        <v>1</v>
      </c>
      <c r="V23" s="32">
        <v>2.5899999999999999E-2</v>
      </c>
      <c r="W23" s="32">
        <v>-2.6333199999999999</v>
      </c>
      <c r="X23" s="32">
        <v>2.1201500000000002</v>
      </c>
      <c r="Y23" s="33">
        <v>-1.24</v>
      </c>
      <c r="Z23" s="32">
        <v>0.21920000000000001</v>
      </c>
    </row>
    <row r="24" spans="1:26" x14ac:dyDescent="0.3">
      <c r="A24" s="42" t="s">
        <v>382</v>
      </c>
      <c r="B24" t="s">
        <v>378</v>
      </c>
      <c r="C24">
        <v>1</v>
      </c>
      <c r="D24" s="32">
        <v>0.1113</v>
      </c>
      <c r="E24" s="32">
        <v>4.3234899999999996</v>
      </c>
      <c r="F24" s="32">
        <v>1.80145</v>
      </c>
      <c r="G24" s="33">
        <v>2.4</v>
      </c>
      <c r="H24" s="32">
        <v>2.0500000000000001E-2</v>
      </c>
      <c r="J24" s="42" t="s">
        <v>34</v>
      </c>
      <c r="K24" t="s">
        <v>378</v>
      </c>
      <c r="L24">
        <v>1</v>
      </c>
      <c r="M24" s="32">
        <v>5.8099999999999999E-2</v>
      </c>
      <c r="N24" s="32">
        <v>2.2372200000000002</v>
      </c>
      <c r="O24" s="32">
        <v>1.3900600000000001</v>
      </c>
      <c r="P24" s="33">
        <v>1.61</v>
      </c>
      <c r="Q24" s="32">
        <v>0.115</v>
      </c>
      <c r="S24" s="42" t="s">
        <v>10</v>
      </c>
      <c r="T24" t="s">
        <v>378</v>
      </c>
      <c r="U24">
        <v>1</v>
      </c>
      <c r="V24" s="32">
        <v>2.5700000000000001E-2</v>
      </c>
      <c r="W24" s="32">
        <v>-2.2214100000000001</v>
      </c>
      <c r="X24" s="32">
        <v>1.796</v>
      </c>
      <c r="Y24" s="33">
        <v>-1.24</v>
      </c>
      <c r="Z24" s="32">
        <v>0.22109999999999999</v>
      </c>
    </row>
    <row r="25" spans="1:26" x14ac:dyDescent="0.3">
      <c r="A25" s="42" t="s">
        <v>33</v>
      </c>
      <c r="B25" t="s">
        <v>373</v>
      </c>
      <c r="C25">
        <v>1</v>
      </c>
      <c r="D25" s="32">
        <v>0.10780000000000001</v>
      </c>
      <c r="E25" s="32">
        <v>1.0429299999999999</v>
      </c>
      <c r="F25" s="32">
        <v>0.44233</v>
      </c>
      <c r="G25" s="33">
        <v>2.36</v>
      </c>
      <c r="H25" s="32">
        <v>2.2700000000000001E-2</v>
      </c>
      <c r="J25" s="42" t="s">
        <v>55</v>
      </c>
      <c r="K25" t="s">
        <v>371</v>
      </c>
      <c r="L25">
        <v>1</v>
      </c>
      <c r="M25" s="32">
        <v>5.62E-2</v>
      </c>
      <c r="N25" s="32">
        <v>-0.19671</v>
      </c>
      <c r="O25" s="32">
        <v>0.12441000000000001</v>
      </c>
      <c r="P25" s="33">
        <v>-1.58</v>
      </c>
      <c r="Q25" s="32">
        <v>0.12130000000000001</v>
      </c>
      <c r="S25" s="42" t="s">
        <v>6</v>
      </c>
      <c r="T25" t="s">
        <v>373</v>
      </c>
      <c r="U25">
        <v>1</v>
      </c>
      <c r="V25" s="32">
        <v>2.5399999999999999E-2</v>
      </c>
      <c r="W25" s="32">
        <v>-0.50893999999999995</v>
      </c>
      <c r="X25" s="32">
        <v>0.41402</v>
      </c>
      <c r="Y25" s="33">
        <v>-1.23</v>
      </c>
      <c r="Z25" s="32">
        <v>0.22389999999999999</v>
      </c>
    </row>
    <row r="26" spans="1:26" x14ac:dyDescent="0.3">
      <c r="A26" s="42" t="s">
        <v>51</v>
      </c>
      <c r="B26" t="s">
        <v>371</v>
      </c>
      <c r="C26">
        <v>1</v>
      </c>
      <c r="D26" s="32">
        <v>9.6000000000000002E-2</v>
      </c>
      <c r="E26" s="32">
        <v>-0.35533999999999999</v>
      </c>
      <c r="F26" s="32">
        <v>0.16075</v>
      </c>
      <c r="G26" s="33">
        <v>-2.21</v>
      </c>
      <c r="H26" s="32">
        <v>3.2099999999999997E-2</v>
      </c>
      <c r="J26" s="42" t="s">
        <v>466</v>
      </c>
      <c r="K26" t="s">
        <v>378</v>
      </c>
      <c r="L26">
        <v>1</v>
      </c>
      <c r="M26" s="32">
        <v>4.7899999999999998E-2</v>
      </c>
      <c r="N26" s="32">
        <v>2.0275500000000002</v>
      </c>
      <c r="O26" s="32">
        <v>1.3945700000000001</v>
      </c>
      <c r="P26" s="33">
        <v>1.45</v>
      </c>
      <c r="Q26" s="32">
        <v>0.15340000000000001</v>
      </c>
      <c r="S26" s="42" t="s">
        <v>384</v>
      </c>
      <c r="T26" t="s">
        <v>372</v>
      </c>
      <c r="U26">
        <v>1</v>
      </c>
      <c r="V26" s="32">
        <v>2.3300000000000001E-2</v>
      </c>
      <c r="W26" s="32">
        <v>-1.61008</v>
      </c>
      <c r="X26" s="32">
        <v>1.3693</v>
      </c>
      <c r="Y26" s="33">
        <v>-1.18</v>
      </c>
      <c r="Z26" s="32">
        <v>0.2445</v>
      </c>
    </row>
    <row r="27" spans="1:26" x14ac:dyDescent="0.3">
      <c r="A27" s="42" t="s">
        <v>53</v>
      </c>
      <c r="B27" t="s">
        <v>373</v>
      </c>
      <c r="C27">
        <v>1</v>
      </c>
      <c r="D27" s="32">
        <v>9.2499999999999999E-2</v>
      </c>
      <c r="E27" s="32">
        <v>1.24664</v>
      </c>
      <c r="F27" s="32">
        <v>0.57579999999999998</v>
      </c>
      <c r="G27" s="33">
        <v>2.17</v>
      </c>
      <c r="H27" s="32">
        <v>3.56E-2</v>
      </c>
      <c r="J27" s="42" t="s">
        <v>16</v>
      </c>
      <c r="K27" t="s">
        <v>373</v>
      </c>
      <c r="L27">
        <v>1</v>
      </c>
      <c r="M27" s="32">
        <v>4.7E-2</v>
      </c>
      <c r="N27" s="32">
        <v>-0.71924999999999994</v>
      </c>
      <c r="O27" s="32">
        <v>0.49987999999999999</v>
      </c>
      <c r="P27" s="33">
        <v>-1.44</v>
      </c>
      <c r="Q27" s="32">
        <v>0.15759999999999999</v>
      </c>
      <c r="S27" s="42" t="s">
        <v>46</v>
      </c>
      <c r="T27" t="s">
        <v>372</v>
      </c>
      <c r="U27">
        <v>1</v>
      </c>
      <c r="V27" s="32">
        <v>2.1499999999999998E-2</v>
      </c>
      <c r="W27" s="32">
        <v>-2.2294200000000002</v>
      </c>
      <c r="X27" s="32">
        <v>1.97444</v>
      </c>
      <c r="Y27" s="33">
        <v>-1.1299999999999999</v>
      </c>
      <c r="Z27" s="32">
        <v>0.26350000000000001</v>
      </c>
    </row>
    <row r="28" spans="1:26" x14ac:dyDescent="0.3">
      <c r="A28" s="42" t="s">
        <v>7</v>
      </c>
      <c r="B28" t="s">
        <v>378</v>
      </c>
      <c r="C28">
        <v>1</v>
      </c>
      <c r="D28" s="32">
        <v>8.5800000000000001E-2</v>
      </c>
      <c r="E28" s="32">
        <v>1.5274799999999999</v>
      </c>
      <c r="F28" s="32">
        <v>0.73499000000000003</v>
      </c>
      <c r="G28" s="33">
        <v>2.08</v>
      </c>
      <c r="H28" s="32">
        <v>4.3299999999999998E-2</v>
      </c>
      <c r="J28" s="42" t="s">
        <v>33</v>
      </c>
      <c r="K28" t="s">
        <v>373</v>
      </c>
      <c r="L28">
        <v>1</v>
      </c>
      <c r="M28" s="32">
        <v>4.6699999999999998E-2</v>
      </c>
      <c r="N28" s="32">
        <v>0.73612999999999995</v>
      </c>
      <c r="O28" s="32">
        <v>0.51348000000000005</v>
      </c>
      <c r="P28" s="33">
        <v>1.43</v>
      </c>
      <c r="Q28" s="32">
        <v>0.15909999999999999</v>
      </c>
      <c r="S28" s="42" t="s">
        <v>5</v>
      </c>
      <c r="T28" t="s">
        <v>372</v>
      </c>
      <c r="U28">
        <v>1</v>
      </c>
      <c r="V28" s="32">
        <v>2.0899999999999998E-2</v>
      </c>
      <c r="W28" s="32">
        <v>2.3176800000000002</v>
      </c>
      <c r="X28" s="32">
        <v>2.0808800000000001</v>
      </c>
      <c r="Y28" s="33">
        <v>1.1100000000000001</v>
      </c>
      <c r="Z28" s="32">
        <v>0.27</v>
      </c>
    </row>
    <row r="29" spans="1:26" x14ac:dyDescent="0.3">
      <c r="A29" s="42" t="s">
        <v>22</v>
      </c>
      <c r="B29" t="s">
        <v>372</v>
      </c>
      <c r="C29">
        <v>1</v>
      </c>
      <c r="D29" s="32">
        <v>8.2900000000000001E-2</v>
      </c>
      <c r="E29" s="32">
        <v>2.0924299999999998</v>
      </c>
      <c r="F29" s="32">
        <v>1.02647</v>
      </c>
      <c r="G29" s="33">
        <v>2.04</v>
      </c>
      <c r="H29" s="32">
        <v>4.7300000000000002E-2</v>
      </c>
      <c r="J29" s="42" t="s">
        <v>37</v>
      </c>
      <c r="K29" t="s">
        <v>378</v>
      </c>
      <c r="L29">
        <v>1</v>
      </c>
      <c r="M29" s="32">
        <v>3.85E-2</v>
      </c>
      <c r="N29" s="32">
        <v>2.35243</v>
      </c>
      <c r="O29" s="32">
        <v>1.81457</v>
      </c>
      <c r="P29" s="33">
        <v>1.3</v>
      </c>
      <c r="Q29" s="32">
        <v>0.2019</v>
      </c>
      <c r="S29" s="42" t="s">
        <v>3</v>
      </c>
      <c r="T29" t="s">
        <v>372</v>
      </c>
      <c r="U29">
        <v>1</v>
      </c>
      <c r="V29" s="32">
        <v>2.0299999999999999E-2</v>
      </c>
      <c r="W29" s="32">
        <v>2.0128200000000001</v>
      </c>
      <c r="X29" s="32">
        <v>1.8383400000000001</v>
      </c>
      <c r="Y29" s="33">
        <v>1.0900000000000001</v>
      </c>
      <c r="Z29" s="32">
        <v>0.27810000000000001</v>
      </c>
    </row>
    <row r="30" spans="1:26" x14ac:dyDescent="0.3">
      <c r="A30" s="42" t="s">
        <v>20</v>
      </c>
      <c r="B30" t="s">
        <v>378</v>
      </c>
      <c r="C30">
        <v>1</v>
      </c>
      <c r="D30" s="32">
        <v>7.85E-2</v>
      </c>
      <c r="E30" s="32">
        <v>2.4519700000000002</v>
      </c>
      <c r="F30" s="32">
        <v>1.2389699999999999</v>
      </c>
      <c r="G30" s="33">
        <v>1.98</v>
      </c>
      <c r="H30" s="32">
        <v>5.3800000000000001E-2</v>
      </c>
      <c r="J30" s="42" t="s">
        <v>5</v>
      </c>
      <c r="K30" t="s">
        <v>372</v>
      </c>
      <c r="L30">
        <v>1</v>
      </c>
      <c r="M30" s="32">
        <v>3.4599999999999999E-2</v>
      </c>
      <c r="N30" s="32">
        <v>1.6914499999999999</v>
      </c>
      <c r="O30" s="32">
        <v>1.3793599999999999</v>
      </c>
      <c r="P30" s="33">
        <v>1.23</v>
      </c>
      <c r="Q30" s="32">
        <v>0.22689999999999999</v>
      </c>
      <c r="S30" s="42" t="s">
        <v>15</v>
      </c>
      <c r="T30" t="s">
        <v>373</v>
      </c>
      <c r="U30">
        <v>1</v>
      </c>
      <c r="V30" s="32">
        <v>2.01E-2</v>
      </c>
      <c r="W30" s="32">
        <v>0.6855</v>
      </c>
      <c r="X30" s="32">
        <v>0.62917999999999996</v>
      </c>
      <c r="Y30" s="33">
        <v>1.0900000000000001</v>
      </c>
      <c r="Z30" s="32">
        <v>0.28039999999999998</v>
      </c>
    </row>
    <row r="31" spans="1:26" x14ac:dyDescent="0.3">
      <c r="A31" s="42" t="s">
        <v>32</v>
      </c>
      <c r="B31" t="s">
        <v>371</v>
      </c>
      <c r="C31">
        <v>1</v>
      </c>
      <c r="D31" s="32">
        <v>7.3300000000000004E-2</v>
      </c>
      <c r="E31" s="32">
        <v>0.31597999999999998</v>
      </c>
      <c r="F31" s="32">
        <v>0.16569</v>
      </c>
      <c r="G31" s="33">
        <v>1.91</v>
      </c>
      <c r="H31" s="32">
        <v>6.2799999999999995E-2</v>
      </c>
      <c r="J31" s="42" t="s">
        <v>8</v>
      </c>
      <c r="K31" t="s">
        <v>373</v>
      </c>
      <c r="L31">
        <v>1</v>
      </c>
      <c r="M31" s="32">
        <v>3.44E-2</v>
      </c>
      <c r="N31" s="32">
        <v>-0.24432000000000001</v>
      </c>
      <c r="O31" s="32">
        <v>0.19978000000000001</v>
      </c>
      <c r="P31" s="33">
        <v>-1.22</v>
      </c>
      <c r="Q31" s="32">
        <v>0.22819999999999999</v>
      </c>
      <c r="S31" s="42" t="s">
        <v>11</v>
      </c>
      <c r="T31" t="s">
        <v>371</v>
      </c>
      <c r="U31">
        <v>1</v>
      </c>
      <c r="V31" s="32">
        <v>1.9300000000000001E-2</v>
      </c>
      <c r="W31" s="32">
        <v>0.15146000000000001</v>
      </c>
      <c r="X31" s="32">
        <v>0.14171</v>
      </c>
      <c r="Y31" s="33">
        <v>1.07</v>
      </c>
      <c r="Z31" s="32">
        <v>0.28960000000000002</v>
      </c>
    </row>
    <row r="32" spans="1:26" x14ac:dyDescent="0.3">
      <c r="A32" s="42" t="s">
        <v>383</v>
      </c>
      <c r="B32" t="s">
        <v>378</v>
      </c>
      <c r="C32">
        <v>1</v>
      </c>
      <c r="D32" s="32">
        <v>7.2800000000000004E-2</v>
      </c>
      <c r="E32" s="32">
        <v>2.6394299999999999</v>
      </c>
      <c r="F32" s="32">
        <v>1.38866</v>
      </c>
      <c r="G32" s="33">
        <v>1.9</v>
      </c>
      <c r="H32" s="32">
        <v>6.3600000000000004E-2</v>
      </c>
      <c r="J32" s="42" t="s">
        <v>51</v>
      </c>
      <c r="K32" t="s">
        <v>371</v>
      </c>
      <c r="L32">
        <v>1</v>
      </c>
      <c r="M32" s="32">
        <v>3.1600000000000003E-2</v>
      </c>
      <c r="N32" s="32">
        <v>-0.1065</v>
      </c>
      <c r="O32" s="32">
        <v>9.0929999999999997E-2</v>
      </c>
      <c r="P32" s="33">
        <v>-1.17</v>
      </c>
      <c r="Q32" s="32">
        <v>0.24809999999999999</v>
      </c>
      <c r="S32" s="42" t="s">
        <v>48</v>
      </c>
      <c r="T32" t="s">
        <v>378</v>
      </c>
      <c r="U32">
        <v>1</v>
      </c>
      <c r="V32" s="32">
        <v>1.8700000000000001E-2</v>
      </c>
      <c r="W32" s="32">
        <v>4.0749399999999998</v>
      </c>
      <c r="X32" s="32">
        <v>3.8736700000000002</v>
      </c>
      <c r="Y32" s="33">
        <v>1.05</v>
      </c>
      <c r="Z32" s="32">
        <v>0.29720000000000002</v>
      </c>
    </row>
    <row r="33" spans="1:26" x14ac:dyDescent="0.3">
      <c r="A33" s="42" t="s">
        <v>28</v>
      </c>
      <c r="B33" t="s">
        <v>385</v>
      </c>
      <c r="C33">
        <v>1</v>
      </c>
      <c r="D33" s="32">
        <v>7.1499999999999994E-2</v>
      </c>
      <c r="E33" s="32">
        <v>-0.17155000000000001</v>
      </c>
      <c r="F33" s="32">
        <v>9.1149999999999995E-2</v>
      </c>
      <c r="G33" s="33">
        <v>-1.88</v>
      </c>
      <c r="H33" s="32">
        <v>6.6199999999999995E-2</v>
      </c>
      <c r="J33" s="42" t="s">
        <v>26</v>
      </c>
      <c r="K33" t="s">
        <v>372</v>
      </c>
      <c r="L33">
        <v>1</v>
      </c>
      <c r="M33" s="32">
        <v>2.81E-2</v>
      </c>
      <c r="N33" s="32">
        <v>1.45577</v>
      </c>
      <c r="O33" s="32">
        <v>1.32226</v>
      </c>
      <c r="P33" s="33">
        <v>1.1000000000000001</v>
      </c>
      <c r="Q33" s="32">
        <v>0.2772</v>
      </c>
      <c r="S33" s="42" t="s">
        <v>43</v>
      </c>
      <c r="T33" t="s">
        <v>373</v>
      </c>
      <c r="U33">
        <v>1</v>
      </c>
      <c r="V33" s="32">
        <v>1.77E-2</v>
      </c>
      <c r="W33" s="32">
        <v>-0.49336000000000002</v>
      </c>
      <c r="X33" s="32">
        <v>0.48319000000000001</v>
      </c>
      <c r="Y33" s="33">
        <v>-1.02</v>
      </c>
      <c r="Z33" s="32">
        <v>0.3115</v>
      </c>
    </row>
    <row r="34" spans="1:26" x14ac:dyDescent="0.3">
      <c r="A34" s="42" t="s">
        <v>18</v>
      </c>
      <c r="B34" t="s">
        <v>372</v>
      </c>
      <c r="C34">
        <v>1</v>
      </c>
      <c r="D34" s="32">
        <v>6.4399999999999999E-2</v>
      </c>
      <c r="E34" s="32">
        <v>-3.7213500000000002</v>
      </c>
      <c r="F34" s="32">
        <v>2.0918899999999998</v>
      </c>
      <c r="G34" s="33">
        <v>-1.78</v>
      </c>
      <c r="H34" s="32">
        <v>8.1900000000000001E-2</v>
      </c>
      <c r="J34" s="42" t="s">
        <v>24</v>
      </c>
      <c r="K34" t="s">
        <v>371</v>
      </c>
      <c r="L34">
        <v>1</v>
      </c>
      <c r="M34" s="32">
        <v>2.64E-2</v>
      </c>
      <c r="N34" s="32">
        <v>0.13463</v>
      </c>
      <c r="O34" s="32">
        <v>0.12604000000000001</v>
      </c>
      <c r="P34" s="33">
        <v>1.07</v>
      </c>
      <c r="Q34" s="32">
        <v>0.29160000000000003</v>
      </c>
      <c r="S34" s="42" t="s">
        <v>38</v>
      </c>
      <c r="T34" t="s">
        <v>371</v>
      </c>
      <c r="U34">
        <v>1</v>
      </c>
      <c r="V34" s="32">
        <v>1.61E-2</v>
      </c>
      <c r="W34" s="32">
        <v>7.7619999999999995E-2</v>
      </c>
      <c r="X34" s="32">
        <v>7.9649999999999999E-2</v>
      </c>
      <c r="Y34" s="33">
        <v>0.97</v>
      </c>
      <c r="Z34" s="32">
        <v>0.33389999999999997</v>
      </c>
    </row>
    <row r="35" spans="1:26" x14ac:dyDescent="0.3">
      <c r="A35" s="42" t="s">
        <v>43</v>
      </c>
      <c r="B35" t="s">
        <v>373</v>
      </c>
      <c r="C35">
        <v>1</v>
      </c>
      <c r="D35" s="32">
        <v>5.9499999999999997E-2</v>
      </c>
      <c r="E35" s="32">
        <v>0.79549999999999998</v>
      </c>
      <c r="F35" s="32">
        <v>0.46622000000000002</v>
      </c>
      <c r="G35" s="33">
        <v>1.71</v>
      </c>
      <c r="H35" s="32">
        <v>9.4700000000000006E-2</v>
      </c>
      <c r="J35" s="42" t="s">
        <v>384</v>
      </c>
      <c r="K35" t="s">
        <v>372</v>
      </c>
      <c r="L35">
        <v>1</v>
      </c>
      <c r="M35" s="32">
        <v>2.3099999999999999E-2</v>
      </c>
      <c r="N35" s="32">
        <v>0.8175</v>
      </c>
      <c r="O35" s="32">
        <v>0.82116999999999996</v>
      </c>
      <c r="P35" s="33">
        <v>1</v>
      </c>
      <c r="Q35" s="32">
        <v>0.32519999999999999</v>
      </c>
      <c r="S35" s="42" t="s">
        <v>4</v>
      </c>
      <c r="T35" t="s">
        <v>371</v>
      </c>
      <c r="U35">
        <v>1</v>
      </c>
      <c r="V35" s="32">
        <v>1.3599999999999999E-2</v>
      </c>
      <c r="W35" s="32">
        <v>0.16039</v>
      </c>
      <c r="X35" s="32">
        <v>0.17945</v>
      </c>
      <c r="Y35" s="33">
        <v>0.89</v>
      </c>
      <c r="Z35" s="32">
        <v>0.37509999999999999</v>
      </c>
    </row>
    <row r="36" spans="1:26" x14ac:dyDescent="0.3">
      <c r="A36" s="42" t="s">
        <v>38</v>
      </c>
      <c r="B36" t="s">
        <v>371</v>
      </c>
      <c r="C36">
        <v>1</v>
      </c>
      <c r="D36" s="32">
        <v>5.79E-2</v>
      </c>
      <c r="E36" s="32">
        <v>0.11225</v>
      </c>
      <c r="F36" s="32">
        <v>6.6790000000000002E-2</v>
      </c>
      <c r="G36" s="33">
        <v>1.68</v>
      </c>
      <c r="H36" s="32">
        <v>9.9599999999999994E-2</v>
      </c>
      <c r="J36" s="42" t="s">
        <v>32</v>
      </c>
      <c r="K36" t="s">
        <v>371</v>
      </c>
      <c r="L36">
        <v>1</v>
      </c>
      <c r="M36" s="32">
        <v>1.7500000000000002E-2</v>
      </c>
      <c r="N36" s="32">
        <v>0.12386999999999999</v>
      </c>
      <c r="O36" s="32">
        <v>0.14310999999999999</v>
      </c>
      <c r="P36" s="33">
        <v>0.87</v>
      </c>
      <c r="Q36" s="32">
        <v>0.3916</v>
      </c>
      <c r="S36" s="42" t="s">
        <v>47</v>
      </c>
      <c r="T36" t="s">
        <v>371</v>
      </c>
      <c r="U36">
        <v>1</v>
      </c>
      <c r="V36" s="32">
        <v>1.35E-2</v>
      </c>
      <c r="W36" s="32">
        <v>0.21678</v>
      </c>
      <c r="X36" s="32">
        <v>0.24373</v>
      </c>
      <c r="Y36" s="33">
        <v>0.89</v>
      </c>
      <c r="Z36" s="32">
        <v>0.37740000000000001</v>
      </c>
    </row>
    <row r="37" spans="1:26" x14ac:dyDescent="0.3">
      <c r="A37" s="42" t="s">
        <v>465</v>
      </c>
      <c r="B37" t="s">
        <v>378</v>
      </c>
      <c r="C37">
        <v>1</v>
      </c>
      <c r="D37" s="32">
        <v>5.6599999999999998E-2</v>
      </c>
      <c r="E37" s="32">
        <v>2.6036000000000001</v>
      </c>
      <c r="F37" s="32">
        <v>1.56749</v>
      </c>
      <c r="G37" s="33">
        <v>1.66</v>
      </c>
      <c r="H37" s="32">
        <v>0.10349999999999999</v>
      </c>
      <c r="J37" s="42" t="s">
        <v>43</v>
      </c>
      <c r="K37" t="s">
        <v>373</v>
      </c>
      <c r="L37">
        <v>1</v>
      </c>
      <c r="M37" s="32">
        <v>1.43E-2</v>
      </c>
      <c r="N37" s="32">
        <v>0.35859999999999997</v>
      </c>
      <c r="O37" s="32">
        <v>0.45867000000000002</v>
      </c>
      <c r="P37" s="33">
        <v>0.78</v>
      </c>
      <c r="Q37" s="32">
        <v>0.43869999999999998</v>
      </c>
      <c r="S37" s="42" t="s">
        <v>39</v>
      </c>
      <c r="T37" t="s">
        <v>373</v>
      </c>
      <c r="U37">
        <v>1</v>
      </c>
      <c r="V37" s="32">
        <v>9.4000000000000004E-3</v>
      </c>
      <c r="W37" s="32">
        <v>-0.34453</v>
      </c>
      <c r="X37" s="32">
        <v>0.46411999999999998</v>
      </c>
      <c r="Y37" s="33">
        <v>-0.74</v>
      </c>
      <c r="Z37" s="32">
        <v>0.46089999999999998</v>
      </c>
    </row>
    <row r="38" spans="1:26" x14ac:dyDescent="0.3">
      <c r="A38" s="42" t="s">
        <v>3</v>
      </c>
      <c r="B38" t="s">
        <v>372</v>
      </c>
      <c r="C38">
        <v>1</v>
      </c>
      <c r="D38" s="32">
        <v>5.6300000000000003E-2</v>
      </c>
      <c r="E38" s="32">
        <v>2.34131</v>
      </c>
      <c r="F38" s="32">
        <v>1.41361</v>
      </c>
      <c r="G38" s="33">
        <v>1.66</v>
      </c>
      <c r="H38" s="32">
        <v>0.1045</v>
      </c>
      <c r="J38" s="42" t="s">
        <v>49</v>
      </c>
      <c r="K38" t="s">
        <v>371</v>
      </c>
      <c r="L38">
        <v>1</v>
      </c>
      <c r="M38" s="32">
        <v>1.37E-2</v>
      </c>
      <c r="N38" s="32">
        <v>0.10184</v>
      </c>
      <c r="O38" s="32">
        <v>0.13331000000000001</v>
      </c>
      <c r="P38" s="33">
        <v>0.76</v>
      </c>
      <c r="Q38" s="32">
        <v>0.44919999999999999</v>
      </c>
      <c r="S38" s="42" t="s">
        <v>29</v>
      </c>
      <c r="T38" t="s">
        <v>371</v>
      </c>
      <c r="U38">
        <v>1</v>
      </c>
      <c r="V38" s="32">
        <v>8.0999999999999996E-3</v>
      </c>
      <c r="W38" s="32">
        <v>0.1225</v>
      </c>
      <c r="X38" s="32">
        <v>0.17774999999999999</v>
      </c>
      <c r="Y38" s="33">
        <v>0.69</v>
      </c>
      <c r="Z38" s="32">
        <v>0.49349999999999999</v>
      </c>
    </row>
    <row r="39" spans="1:26" x14ac:dyDescent="0.3">
      <c r="A39" s="42" t="s">
        <v>49</v>
      </c>
      <c r="B39" t="s">
        <v>371</v>
      </c>
      <c r="C39">
        <v>1</v>
      </c>
      <c r="D39" s="32">
        <v>5.2499999999999998E-2</v>
      </c>
      <c r="E39" s="32">
        <v>0.29172999999999999</v>
      </c>
      <c r="F39" s="32">
        <v>0.18279000000000001</v>
      </c>
      <c r="G39" s="33">
        <v>1.6</v>
      </c>
      <c r="H39" s="32">
        <v>0.1173</v>
      </c>
      <c r="J39" s="42" t="s">
        <v>382</v>
      </c>
      <c r="K39" t="s">
        <v>378</v>
      </c>
      <c r="L39">
        <v>1</v>
      </c>
      <c r="M39" s="32">
        <v>1.2699999999999999E-2</v>
      </c>
      <c r="N39" s="32">
        <v>0.99489000000000005</v>
      </c>
      <c r="O39" s="32">
        <v>1.3525499999999999</v>
      </c>
      <c r="P39" s="33">
        <v>0.74</v>
      </c>
      <c r="Q39" s="32">
        <v>0.46610000000000001</v>
      </c>
      <c r="S39" s="42" t="s">
        <v>0</v>
      </c>
      <c r="T39" t="s">
        <v>371</v>
      </c>
      <c r="U39">
        <v>1</v>
      </c>
      <c r="V39" s="32">
        <v>7.1000000000000004E-3</v>
      </c>
      <c r="W39" s="32">
        <v>0.15719</v>
      </c>
      <c r="X39" s="32">
        <v>0.24462999999999999</v>
      </c>
      <c r="Y39" s="33">
        <v>0.64</v>
      </c>
      <c r="Z39" s="32">
        <v>0.52300000000000002</v>
      </c>
    </row>
    <row r="40" spans="1:26" x14ac:dyDescent="0.3">
      <c r="A40" s="42" t="s">
        <v>31</v>
      </c>
      <c r="B40" t="s">
        <v>371</v>
      </c>
      <c r="C40">
        <v>1</v>
      </c>
      <c r="D40" s="32">
        <v>4.2900000000000001E-2</v>
      </c>
      <c r="E40" s="32">
        <v>-0.32377</v>
      </c>
      <c r="F40" s="32">
        <v>0.22536999999999999</v>
      </c>
      <c r="G40" s="33">
        <v>-1.44</v>
      </c>
      <c r="H40" s="32">
        <v>0.15759999999999999</v>
      </c>
      <c r="J40" s="42" t="s">
        <v>50</v>
      </c>
      <c r="K40" t="s">
        <v>372</v>
      </c>
      <c r="L40">
        <v>1</v>
      </c>
      <c r="M40" s="32">
        <v>1.24E-2</v>
      </c>
      <c r="N40" s="32">
        <v>1.06294</v>
      </c>
      <c r="O40" s="32">
        <v>1.46665</v>
      </c>
      <c r="P40" s="33">
        <v>0.72</v>
      </c>
      <c r="Q40" s="32">
        <v>0.47260000000000002</v>
      </c>
      <c r="S40" s="42" t="s">
        <v>49</v>
      </c>
      <c r="T40" t="s">
        <v>371</v>
      </c>
      <c r="U40">
        <v>1</v>
      </c>
      <c r="V40" s="32">
        <v>6.0000000000000001E-3</v>
      </c>
      <c r="W40" s="32">
        <v>0.1399</v>
      </c>
      <c r="X40" s="32">
        <v>0.23738999999999999</v>
      </c>
      <c r="Y40" s="33">
        <v>0.59</v>
      </c>
      <c r="Z40" s="32">
        <v>0.55789999999999995</v>
      </c>
    </row>
    <row r="41" spans="1:26" x14ac:dyDescent="0.3">
      <c r="A41" s="42" t="s">
        <v>23</v>
      </c>
      <c r="B41" t="s">
        <v>372</v>
      </c>
      <c r="C41">
        <v>1</v>
      </c>
      <c r="D41" s="32">
        <v>4.2500000000000003E-2</v>
      </c>
      <c r="E41" s="32">
        <v>2.1778599999999999</v>
      </c>
      <c r="F41" s="32">
        <v>1.5249999999999999</v>
      </c>
      <c r="G41" s="33">
        <v>1.43</v>
      </c>
      <c r="H41" s="32">
        <v>0.16</v>
      </c>
      <c r="J41" s="42" t="s">
        <v>2</v>
      </c>
      <c r="K41" t="s">
        <v>378</v>
      </c>
      <c r="L41">
        <v>1</v>
      </c>
      <c r="M41" s="32">
        <v>1.0699999999999999E-2</v>
      </c>
      <c r="N41" s="32">
        <v>-0.70696999999999999</v>
      </c>
      <c r="O41" s="32">
        <v>1.0465899999999999</v>
      </c>
      <c r="P41" s="33">
        <v>-0.68</v>
      </c>
      <c r="Q41" s="32">
        <v>0.50309999999999999</v>
      </c>
      <c r="S41" s="42" t="s">
        <v>25</v>
      </c>
      <c r="T41" t="s">
        <v>373</v>
      </c>
      <c r="U41">
        <v>1</v>
      </c>
      <c r="V41" s="32">
        <v>5.4999999999999997E-3</v>
      </c>
      <c r="W41" s="32">
        <v>0.44318000000000002</v>
      </c>
      <c r="X41" s="32">
        <v>0.78337999999999997</v>
      </c>
      <c r="Y41" s="33">
        <v>0.56999999999999995</v>
      </c>
      <c r="Z41" s="32">
        <v>0.57379999999999998</v>
      </c>
    </row>
    <row r="42" spans="1:26" x14ac:dyDescent="0.3">
      <c r="A42" s="42" t="s">
        <v>36</v>
      </c>
      <c r="B42" t="s">
        <v>385</v>
      </c>
      <c r="C42">
        <v>1</v>
      </c>
      <c r="D42" s="32">
        <v>3.8100000000000002E-2</v>
      </c>
      <c r="E42" s="32">
        <v>-0.13672999999999999</v>
      </c>
      <c r="F42" s="32">
        <v>0.10134</v>
      </c>
      <c r="G42" s="33">
        <v>-1.35</v>
      </c>
      <c r="H42" s="32">
        <v>0.18390000000000001</v>
      </c>
      <c r="J42" s="42" t="s">
        <v>10</v>
      </c>
      <c r="K42" t="s">
        <v>378</v>
      </c>
      <c r="L42">
        <v>1</v>
      </c>
      <c r="M42" s="32">
        <v>1.0699999999999999E-2</v>
      </c>
      <c r="N42" s="32">
        <v>0.59613000000000005</v>
      </c>
      <c r="O42" s="32">
        <v>0.88266999999999995</v>
      </c>
      <c r="P42" s="33">
        <v>0.68</v>
      </c>
      <c r="Q42" s="32">
        <v>0.50309999999999999</v>
      </c>
      <c r="S42" s="42" t="s">
        <v>53</v>
      </c>
      <c r="T42" t="s">
        <v>373</v>
      </c>
      <c r="U42">
        <v>1</v>
      </c>
      <c r="V42" s="32">
        <v>5.4000000000000003E-3</v>
      </c>
      <c r="W42" s="32">
        <v>-0.30935000000000001</v>
      </c>
      <c r="X42" s="32">
        <v>0.5524</v>
      </c>
      <c r="Y42" s="33">
        <v>-0.56000000000000005</v>
      </c>
      <c r="Z42" s="32">
        <v>0.5776</v>
      </c>
    </row>
    <row r="43" spans="1:26" x14ac:dyDescent="0.3">
      <c r="A43" s="42" t="s">
        <v>0</v>
      </c>
      <c r="B43" t="s">
        <v>371</v>
      </c>
      <c r="C43">
        <v>1</v>
      </c>
      <c r="D43" s="32">
        <v>3.4599999999999999E-2</v>
      </c>
      <c r="E43" s="32">
        <v>0.24196999999999999</v>
      </c>
      <c r="F43" s="32">
        <v>0.18856000000000001</v>
      </c>
      <c r="G43" s="33">
        <v>1.28</v>
      </c>
      <c r="H43" s="32">
        <v>0.20580000000000001</v>
      </c>
      <c r="J43" s="42" t="s">
        <v>28</v>
      </c>
      <c r="K43" t="s">
        <v>385</v>
      </c>
      <c r="L43">
        <v>1</v>
      </c>
      <c r="M43" s="32">
        <v>1.03E-2</v>
      </c>
      <c r="N43" s="32">
        <v>4.8000000000000001E-2</v>
      </c>
      <c r="O43" s="32">
        <v>7.2499999999999995E-2</v>
      </c>
      <c r="P43" s="33">
        <v>0.66</v>
      </c>
      <c r="Q43" s="32">
        <v>0.51149999999999995</v>
      </c>
      <c r="S43" s="42" t="s">
        <v>45</v>
      </c>
      <c r="T43" t="s">
        <v>371</v>
      </c>
      <c r="U43">
        <v>1</v>
      </c>
      <c r="V43" s="32">
        <v>5.1000000000000004E-3</v>
      </c>
      <c r="W43" s="32">
        <v>3.7289999999999997E-2</v>
      </c>
      <c r="X43" s="32">
        <v>6.8709999999999993E-2</v>
      </c>
      <c r="Y43" s="33">
        <v>0.54</v>
      </c>
      <c r="Z43" s="32">
        <v>0.58950000000000002</v>
      </c>
    </row>
    <row r="44" spans="1:26" x14ac:dyDescent="0.3">
      <c r="A44" s="42" t="s">
        <v>10</v>
      </c>
      <c r="B44" t="s">
        <v>378</v>
      </c>
      <c r="C44">
        <v>1</v>
      </c>
      <c r="D44" s="32">
        <v>3.32E-2</v>
      </c>
      <c r="E44" s="32">
        <v>1.5282100000000001</v>
      </c>
      <c r="F44" s="32">
        <v>1.21611</v>
      </c>
      <c r="G44" s="33">
        <v>1.26</v>
      </c>
      <c r="H44" s="32">
        <v>0.2152</v>
      </c>
      <c r="J44" s="42" t="s">
        <v>23</v>
      </c>
      <c r="K44" t="s">
        <v>372</v>
      </c>
      <c r="L44">
        <v>1</v>
      </c>
      <c r="M44" s="32">
        <v>9.2999999999999992E-3</v>
      </c>
      <c r="N44" s="32">
        <v>0.6986</v>
      </c>
      <c r="O44" s="32">
        <v>1.1150500000000001</v>
      </c>
      <c r="P44" s="33">
        <v>0.63</v>
      </c>
      <c r="Q44" s="32">
        <v>0.53439999999999999</v>
      </c>
      <c r="S44" s="42" t="s">
        <v>36</v>
      </c>
      <c r="T44" t="s">
        <v>385</v>
      </c>
      <c r="U44">
        <v>1</v>
      </c>
      <c r="V44" s="32">
        <v>4.8999999999999998E-3</v>
      </c>
      <c r="W44" s="32">
        <v>4.6620000000000002E-2</v>
      </c>
      <c r="X44" s="32">
        <v>8.6889999999999995E-2</v>
      </c>
      <c r="Y44" s="33">
        <v>0.54</v>
      </c>
      <c r="Z44" s="32">
        <v>0.59360000000000002</v>
      </c>
    </row>
    <row r="45" spans="1:26" x14ac:dyDescent="0.3">
      <c r="A45" s="42" t="s">
        <v>13</v>
      </c>
      <c r="B45" t="s">
        <v>371</v>
      </c>
      <c r="C45">
        <v>1</v>
      </c>
      <c r="D45" s="32">
        <v>2.2499999999999999E-2</v>
      </c>
      <c r="E45" s="32">
        <v>0.10894</v>
      </c>
      <c r="F45" s="32">
        <v>0.10580000000000001</v>
      </c>
      <c r="G45" s="33">
        <v>1.03</v>
      </c>
      <c r="H45" s="32">
        <v>0.30859999999999999</v>
      </c>
      <c r="J45" s="42" t="s">
        <v>19</v>
      </c>
      <c r="K45" t="s">
        <v>378</v>
      </c>
      <c r="L45">
        <v>1</v>
      </c>
      <c r="M45" s="32">
        <v>9.1999999999999998E-3</v>
      </c>
      <c r="N45" s="32">
        <v>1.0929500000000001</v>
      </c>
      <c r="O45" s="32">
        <v>1.75143</v>
      </c>
      <c r="P45" s="33">
        <v>0.62</v>
      </c>
      <c r="Q45" s="32">
        <v>0.53600000000000003</v>
      </c>
      <c r="S45" s="42" t="s">
        <v>23</v>
      </c>
      <c r="T45" t="s">
        <v>372</v>
      </c>
      <c r="U45">
        <v>1</v>
      </c>
      <c r="V45" s="32">
        <v>4.7000000000000002E-3</v>
      </c>
      <c r="W45" s="32">
        <v>1.0424800000000001</v>
      </c>
      <c r="X45" s="32">
        <v>2.0007299999999999</v>
      </c>
      <c r="Y45" s="33">
        <v>0.52</v>
      </c>
      <c r="Z45" s="32">
        <v>0.60429999999999995</v>
      </c>
    </row>
    <row r="46" spans="1:26" x14ac:dyDescent="0.3">
      <c r="A46" s="42" t="s">
        <v>25</v>
      </c>
      <c r="B46" t="s">
        <v>373</v>
      </c>
      <c r="C46">
        <v>1</v>
      </c>
      <c r="D46" s="32">
        <v>2.0500000000000001E-2</v>
      </c>
      <c r="E46" s="32">
        <v>-0.65646000000000004</v>
      </c>
      <c r="F46" s="32">
        <v>0.66934000000000005</v>
      </c>
      <c r="G46" s="33">
        <v>-0.98</v>
      </c>
      <c r="H46" s="32">
        <v>0.33179999999999998</v>
      </c>
      <c r="J46" s="42" t="s">
        <v>7</v>
      </c>
      <c r="K46" t="s">
        <v>378</v>
      </c>
      <c r="L46">
        <v>1</v>
      </c>
      <c r="M46" s="32">
        <v>8.3999999999999995E-3</v>
      </c>
      <c r="N46" s="32">
        <v>0.40076000000000001</v>
      </c>
      <c r="O46" s="32">
        <v>0.67076000000000002</v>
      </c>
      <c r="P46" s="33">
        <v>0.6</v>
      </c>
      <c r="Q46" s="32">
        <v>0.5534</v>
      </c>
      <c r="S46" s="42" t="s">
        <v>51</v>
      </c>
      <c r="T46" t="s">
        <v>371</v>
      </c>
      <c r="U46">
        <v>1</v>
      </c>
      <c r="V46" s="32">
        <v>3.3E-3</v>
      </c>
      <c r="W46" s="32">
        <v>-7.1429999999999993E-2</v>
      </c>
      <c r="X46" s="32">
        <v>0.16377</v>
      </c>
      <c r="Y46" s="33">
        <v>-0.44</v>
      </c>
      <c r="Z46" s="32">
        <v>0.6643</v>
      </c>
    </row>
    <row r="47" spans="1:26" x14ac:dyDescent="0.3">
      <c r="A47" s="42" t="s">
        <v>50</v>
      </c>
      <c r="B47" t="s">
        <v>372</v>
      </c>
      <c r="C47">
        <v>1</v>
      </c>
      <c r="D47" s="32">
        <v>1.7399999999999999E-2</v>
      </c>
      <c r="E47" s="32">
        <v>-1.7038899999999999</v>
      </c>
      <c r="F47" s="32">
        <v>1.8862099999999999</v>
      </c>
      <c r="G47" s="33">
        <v>-0.9</v>
      </c>
      <c r="H47" s="32">
        <v>0.37109999999999999</v>
      </c>
      <c r="J47" s="42" t="s">
        <v>20</v>
      </c>
      <c r="K47" t="s">
        <v>378</v>
      </c>
      <c r="L47">
        <v>1</v>
      </c>
      <c r="M47" s="32">
        <v>8.3000000000000001E-3</v>
      </c>
      <c r="N47" s="32">
        <v>0.71901000000000004</v>
      </c>
      <c r="O47" s="32">
        <v>1.2120500000000001</v>
      </c>
      <c r="P47" s="33">
        <v>0.59</v>
      </c>
      <c r="Q47" s="32">
        <v>0.55620000000000003</v>
      </c>
      <c r="S47" s="42" t="s">
        <v>465</v>
      </c>
      <c r="T47" t="s">
        <v>378</v>
      </c>
      <c r="U47">
        <v>1</v>
      </c>
      <c r="V47" s="32">
        <v>2.3E-3</v>
      </c>
      <c r="W47" s="32">
        <v>0.5343</v>
      </c>
      <c r="X47" s="32">
        <v>1.4488000000000001</v>
      </c>
      <c r="Y47" s="33">
        <v>0.37</v>
      </c>
      <c r="Z47" s="32">
        <v>0.71360000000000001</v>
      </c>
    </row>
    <row r="48" spans="1:26" x14ac:dyDescent="0.3">
      <c r="A48" s="42" t="s">
        <v>24</v>
      </c>
      <c r="B48" t="s">
        <v>371</v>
      </c>
      <c r="C48">
        <v>1</v>
      </c>
      <c r="D48" s="32">
        <v>1.5599999999999999E-2</v>
      </c>
      <c r="E48" s="32">
        <v>0.12950999999999999</v>
      </c>
      <c r="F48" s="32">
        <v>0.15187</v>
      </c>
      <c r="G48" s="33">
        <v>0.85</v>
      </c>
      <c r="H48" s="32">
        <v>0.3982</v>
      </c>
      <c r="J48" s="42" t="s">
        <v>47</v>
      </c>
      <c r="K48" t="s">
        <v>371</v>
      </c>
      <c r="L48">
        <v>1</v>
      </c>
      <c r="M48" s="32">
        <v>8.0999999999999996E-3</v>
      </c>
      <c r="N48" s="32">
        <v>0.10023</v>
      </c>
      <c r="O48" s="32">
        <v>0.17124</v>
      </c>
      <c r="P48" s="33">
        <v>0.59</v>
      </c>
      <c r="Q48" s="32">
        <v>0.5615</v>
      </c>
      <c r="S48" s="42" t="s">
        <v>2</v>
      </c>
      <c r="T48" t="s">
        <v>378</v>
      </c>
      <c r="U48">
        <v>1</v>
      </c>
      <c r="V48" s="32">
        <v>2.0999999999999999E-3</v>
      </c>
      <c r="W48" s="32">
        <v>-0.47527000000000003</v>
      </c>
      <c r="X48" s="32">
        <v>1.3517999999999999</v>
      </c>
      <c r="Y48" s="33">
        <v>-0.35</v>
      </c>
      <c r="Z48" s="32">
        <v>0.72640000000000005</v>
      </c>
    </row>
    <row r="49" spans="1:26" x14ac:dyDescent="0.3">
      <c r="A49" s="42" t="s">
        <v>37</v>
      </c>
      <c r="B49" t="s">
        <v>378</v>
      </c>
      <c r="C49">
        <v>1</v>
      </c>
      <c r="D49" s="32">
        <v>1.46E-2</v>
      </c>
      <c r="E49" s="32">
        <v>1.6722600000000001</v>
      </c>
      <c r="F49" s="32">
        <v>2.0269900000000001</v>
      </c>
      <c r="G49" s="33">
        <v>0.82</v>
      </c>
      <c r="H49" s="32">
        <v>0.41360000000000002</v>
      </c>
      <c r="J49" s="42" t="s">
        <v>25</v>
      </c>
      <c r="K49" t="s">
        <v>373</v>
      </c>
      <c r="L49">
        <v>1</v>
      </c>
      <c r="M49" s="32">
        <v>7.1999999999999998E-3</v>
      </c>
      <c r="N49" s="32">
        <v>-0.2288</v>
      </c>
      <c r="O49" s="32">
        <v>0.41549999999999998</v>
      </c>
      <c r="P49" s="33">
        <v>-0.55000000000000004</v>
      </c>
      <c r="Q49" s="32">
        <v>0.58479999999999999</v>
      </c>
      <c r="S49" s="42" t="s">
        <v>24</v>
      </c>
      <c r="T49" t="s">
        <v>371</v>
      </c>
      <c r="U49">
        <v>1</v>
      </c>
      <c r="V49" s="32">
        <v>2.0999999999999999E-3</v>
      </c>
      <c r="W49" s="32">
        <v>7.7609999999999998E-2</v>
      </c>
      <c r="X49" s="32">
        <v>0.22256000000000001</v>
      </c>
      <c r="Y49" s="33">
        <v>0.35</v>
      </c>
      <c r="Z49" s="32">
        <v>0.72860000000000003</v>
      </c>
    </row>
    <row r="50" spans="1:26" x14ac:dyDescent="0.3">
      <c r="A50" s="42" t="s">
        <v>8</v>
      </c>
      <c r="B50" t="s">
        <v>373</v>
      </c>
      <c r="C50">
        <v>1</v>
      </c>
      <c r="D50" s="32">
        <v>1.23E-2</v>
      </c>
      <c r="E50" s="32">
        <v>0.17476</v>
      </c>
      <c r="F50" s="32">
        <v>0.23114000000000001</v>
      </c>
      <c r="G50" s="33">
        <v>0.76</v>
      </c>
      <c r="H50" s="32">
        <v>0.45350000000000001</v>
      </c>
      <c r="J50" s="42" t="s">
        <v>31</v>
      </c>
      <c r="K50" t="s">
        <v>371</v>
      </c>
      <c r="L50">
        <v>1</v>
      </c>
      <c r="M50" s="32">
        <v>6.6E-3</v>
      </c>
      <c r="N50" s="32">
        <v>-7.535E-2</v>
      </c>
      <c r="O50" s="32">
        <v>0.14297000000000001</v>
      </c>
      <c r="P50" s="33">
        <v>-0.53</v>
      </c>
      <c r="Q50" s="32">
        <v>0.60099999999999998</v>
      </c>
      <c r="S50" s="42" t="s">
        <v>8</v>
      </c>
      <c r="T50" t="s">
        <v>373</v>
      </c>
      <c r="U50">
        <v>1</v>
      </c>
      <c r="V50" s="32">
        <v>1.8E-3</v>
      </c>
      <c r="W50" s="32">
        <v>6.318E-2</v>
      </c>
      <c r="X50" s="32">
        <v>0.19502</v>
      </c>
      <c r="Y50" s="33">
        <v>0.32</v>
      </c>
      <c r="Z50" s="32">
        <v>0.74709999999999999</v>
      </c>
    </row>
    <row r="51" spans="1:26" x14ac:dyDescent="0.3">
      <c r="A51" s="42" t="s">
        <v>26</v>
      </c>
      <c r="B51" t="s">
        <v>372</v>
      </c>
      <c r="C51">
        <v>1</v>
      </c>
      <c r="D51" s="32">
        <v>1.1900000000000001E-2</v>
      </c>
      <c r="E51" s="32">
        <v>0.94784999999999997</v>
      </c>
      <c r="F51" s="32">
        <v>1.27119</v>
      </c>
      <c r="G51" s="33">
        <v>0.75</v>
      </c>
      <c r="H51" s="32">
        <v>0.4597</v>
      </c>
      <c r="J51" s="42" t="s">
        <v>53</v>
      </c>
      <c r="K51" t="s">
        <v>373</v>
      </c>
      <c r="L51">
        <v>1</v>
      </c>
      <c r="M51" s="32">
        <v>6.4999999999999997E-3</v>
      </c>
      <c r="N51" s="32">
        <v>0.18853</v>
      </c>
      <c r="O51" s="32">
        <v>0.35970999999999997</v>
      </c>
      <c r="P51" s="33">
        <v>0.52</v>
      </c>
      <c r="Q51" s="32">
        <v>0.60289999999999999</v>
      </c>
      <c r="S51" s="42" t="s">
        <v>380</v>
      </c>
      <c r="T51" t="s">
        <v>378</v>
      </c>
      <c r="U51">
        <v>1</v>
      </c>
      <c r="V51" s="32">
        <v>1.5E-3</v>
      </c>
      <c r="W51" s="32">
        <v>0.51988999999999996</v>
      </c>
      <c r="X51" s="32">
        <v>1.7868999999999999</v>
      </c>
      <c r="Y51" s="33">
        <v>0.28999999999999998</v>
      </c>
      <c r="Z51" s="32">
        <v>0.77210000000000001</v>
      </c>
    </row>
    <row r="52" spans="1:26" x14ac:dyDescent="0.3">
      <c r="A52" s="42" t="s">
        <v>45</v>
      </c>
      <c r="B52" t="s">
        <v>371</v>
      </c>
      <c r="C52">
        <v>1</v>
      </c>
      <c r="D52" s="32">
        <v>1.1900000000000001E-2</v>
      </c>
      <c r="E52" s="32">
        <v>6.9159999999999999E-2</v>
      </c>
      <c r="F52" s="32">
        <v>9.282E-2</v>
      </c>
      <c r="G52" s="33">
        <v>0.75</v>
      </c>
      <c r="H52" s="32">
        <v>0.46</v>
      </c>
      <c r="J52" s="42" t="s">
        <v>22</v>
      </c>
      <c r="K52" t="s">
        <v>372</v>
      </c>
      <c r="L52">
        <v>1</v>
      </c>
      <c r="M52" s="32">
        <v>4.3E-3</v>
      </c>
      <c r="N52" s="32">
        <v>0.39692</v>
      </c>
      <c r="O52" s="32">
        <v>0.93740999999999997</v>
      </c>
      <c r="P52" s="33">
        <v>0.42</v>
      </c>
      <c r="Q52" s="32">
        <v>0.67410000000000003</v>
      </c>
      <c r="S52" s="42" t="s">
        <v>466</v>
      </c>
      <c r="T52" t="s">
        <v>378</v>
      </c>
      <c r="U52">
        <v>1</v>
      </c>
      <c r="V52" s="32">
        <v>1.2999999999999999E-3</v>
      </c>
      <c r="W52" s="32">
        <v>0.49658999999999998</v>
      </c>
      <c r="X52" s="32">
        <v>1.79443</v>
      </c>
      <c r="Y52" s="33">
        <v>0.28000000000000003</v>
      </c>
      <c r="Z52" s="32">
        <v>0.78300000000000003</v>
      </c>
    </row>
    <row r="53" spans="1:26" x14ac:dyDescent="0.3">
      <c r="A53" s="42" t="s">
        <v>384</v>
      </c>
      <c r="B53" t="s">
        <v>372</v>
      </c>
      <c r="C53">
        <v>1</v>
      </c>
      <c r="D53" s="32">
        <v>4.1999999999999997E-3</v>
      </c>
      <c r="E53" s="32">
        <v>-0.54423999999999995</v>
      </c>
      <c r="F53" s="32">
        <v>1.23769</v>
      </c>
      <c r="G53" s="33">
        <v>-0.44</v>
      </c>
      <c r="H53" s="32">
        <v>0.66220000000000001</v>
      </c>
      <c r="J53" s="42" t="s">
        <v>36</v>
      </c>
      <c r="K53" t="s">
        <v>385</v>
      </c>
      <c r="L53">
        <v>1</v>
      </c>
      <c r="M53" s="32">
        <v>2.8999999999999998E-3</v>
      </c>
      <c r="N53" s="32">
        <v>2.427E-2</v>
      </c>
      <c r="O53" s="32">
        <v>6.9680000000000006E-2</v>
      </c>
      <c r="P53" s="33">
        <v>0.35</v>
      </c>
      <c r="Q53" s="32">
        <v>0.72929999999999995</v>
      </c>
      <c r="S53" s="42" t="s">
        <v>28</v>
      </c>
      <c r="T53" t="s">
        <v>385</v>
      </c>
      <c r="U53">
        <v>1</v>
      </c>
      <c r="V53" s="32">
        <v>1.1000000000000001E-3</v>
      </c>
      <c r="W53" s="32">
        <v>2.163E-2</v>
      </c>
      <c r="X53" s="32">
        <v>8.5220000000000004E-2</v>
      </c>
      <c r="Y53" s="33">
        <v>0.25</v>
      </c>
      <c r="Z53" s="32">
        <v>0.80059999999999998</v>
      </c>
    </row>
    <row r="54" spans="1:26" x14ac:dyDescent="0.3">
      <c r="A54" s="42" t="s">
        <v>39</v>
      </c>
      <c r="B54" t="s">
        <v>373</v>
      </c>
      <c r="C54">
        <v>1</v>
      </c>
      <c r="D54" s="32">
        <v>2.8999999999999998E-3</v>
      </c>
      <c r="E54" s="32">
        <v>0.28947000000000001</v>
      </c>
      <c r="F54" s="32">
        <v>0.79239000000000004</v>
      </c>
      <c r="G54" s="33">
        <v>0.37</v>
      </c>
      <c r="H54" s="32">
        <v>0.71660000000000001</v>
      </c>
      <c r="J54" s="42" t="s">
        <v>30</v>
      </c>
      <c r="K54" t="s">
        <v>385</v>
      </c>
      <c r="L54">
        <v>1</v>
      </c>
      <c r="M54" s="32">
        <v>2.8999999999999998E-3</v>
      </c>
      <c r="N54" s="32">
        <v>2.427E-2</v>
      </c>
      <c r="O54" s="32">
        <v>6.9680000000000006E-2</v>
      </c>
      <c r="P54" s="33">
        <v>0.35</v>
      </c>
      <c r="Q54" s="32">
        <v>0.72929999999999995</v>
      </c>
      <c r="S54" s="42" t="s">
        <v>30</v>
      </c>
      <c r="T54" t="s">
        <v>385</v>
      </c>
      <c r="U54">
        <v>1</v>
      </c>
      <c r="V54" s="32">
        <v>8.9999999999999998E-4</v>
      </c>
      <c r="W54" s="32">
        <v>1.9050000000000001E-2</v>
      </c>
      <c r="X54" s="32">
        <v>8.3799999999999999E-2</v>
      </c>
      <c r="Y54" s="33">
        <v>0.23</v>
      </c>
      <c r="Z54" s="32">
        <v>0.82099999999999995</v>
      </c>
    </row>
    <row r="55" spans="1:26" x14ac:dyDescent="0.3">
      <c r="A55" s="42" t="s">
        <v>386</v>
      </c>
      <c r="B55" t="s">
        <v>371</v>
      </c>
      <c r="C55">
        <v>1</v>
      </c>
      <c r="D55" s="32">
        <v>1.6000000000000001E-3</v>
      </c>
      <c r="E55" s="32">
        <v>5.5169999999999997E-2</v>
      </c>
      <c r="F55" s="32">
        <v>0.20547000000000001</v>
      </c>
      <c r="G55" s="33">
        <v>0.27</v>
      </c>
      <c r="H55" s="32">
        <v>0.78949999999999998</v>
      </c>
      <c r="J55" s="42" t="s">
        <v>386</v>
      </c>
      <c r="K55" t="s">
        <v>371</v>
      </c>
      <c r="L55">
        <v>1</v>
      </c>
      <c r="M55" s="32">
        <v>2.8999999999999998E-3</v>
      </c>
      <c r="N55" s="32">
        <v>5.3429999999999998E-2</v>
      </c>
      <c r="O55" s="32">
        <v>0.15422</v>
      </c>
      <c r="P55" s="33">
        <v>0.35</v>
      </c>
      <c r="Q55" s="32">
        <v>0.73070000000000002</v>
      </c>
      <c r="S55" s="42" t="s">
        <v>7</v>
      </c>
      <c r="T55" t="s">
        <v>378</v>
      </c>
      <c r="U55">
        <v>1</v>
      </c>
      <c r="V55" s="32">
        <v>8.0000000000000004E-4</v>
      </c>
      <c r="W55" s="32">
        <v>0.23136999999999999</v>
      </c>
      <c r="X55" s="32">
        <v>1.10009</v>
      </c>
      <c r="Y55" s="33">
        <v>0.21</v>
      </c>
      <c r="Z55" s="32">
        <v>0.83420000000000005</v>
      </c>
    </row>
    <row r="56" spans="1:26" x14ac:dyDescent="0.3">
      <c r="A56" s="42" t="s">
        <v>47</v>
      </c>
      <c r="B56" t="s">
        <v>371</v>
      </c>
      <c r="C56">
        <v>1</v>
      </c>
      <c r="D56" s="32">
        <v>5.9999999999999995E-4</v>
      </c>
      <c r="E56" s="32">
        <v>3.5220000000000001E-2</v>
      </c>
      <c r="F56" s="32">
        <v>0.20651</v>
      </c>
      <c r="G56" s="33">
        <v>0.17</v>
      </c>
      <c r="H56" s="32">
        <v>0.86529999999999996</v>
      </c>
      <c r="J56" s="42" t="s">
        <v>15</v>
      </c>
      <c r="K56" t="s">
        <v>373</v>
      </c>
      <c r="L56">
        <v>1</v>
      </c>
      <c r="M56" s="32">
        <v>1.5E-3</v>
      </c>
      <c r="N56" s="32">
        <v>-0.12556999999999999</v>
      </c>
      <c r="O56" s="32">
        <v>0.49848999999999999</v>
      </c>
      <c r="P56" s="33">
        <v>-0.25</v>
      </c>
      <c r="Q56" s="32">
        <v>0.80230000000000001</v>
      </c>
      <c r="S56" s="42" t="s">
        <v>35</v>
      </c>
      <c r="T56" t="s">
        <v>385</v>
      </c>
      <c r="U56">
        <v>1</v>
      </c>
      <c r="V56" s="32">
        <v>4.0000000000000002E-4</v>
      </c>
      <c r="W56" s="32">
        <v>-1.311E-2</v>
      </c>
      <c r="X56" s="32">
        <v>8.5989999999999997E-2</v>
      </c>
      <c r="Y56" s="33">
        <v>-0.15</v>
      </c>
      <c r="Z56" s="32">
        <v>0.87939999999999996</v>
      </c>
    </row>
    <row r="57" spans="1:26" x14ac:dyDescent="0.3">
      <c r="A57" s="42" t="s">
        <v>35</v>
      </c>
      <c r="B57" t="s">
        <v>385</v>
      </c>
      <c r="C57">
        <v>1</v>
      </c>
      <c r="D57" s="32">
        <v>4.0000000000000002E-4</v>
      </c>
      <c r="E57" s="32">
        <v>-1.422E-2</v>
      </c>
      <c r="F57" s="32">
        <v>0.10013</v>
      </c>
      <c r="G57" s="33">
        <v>-0.14000000000000001</v>
      </c>
      <c r="H57" s="32">
        <v>0.88770000000000004</v>
      </c>
      <c r="J57" s="42" t="s">
        <v>40</v>
      </c>
      <c r="K57" t="s">
        <v>371</v>
      </c>
      <c r="L57">
        <v>1</v>
      </c>
      <c r="M57" s="32">
        <v>1.4E-3</v>
      </c>
      <c r="N57" s="32">
        <v>2.129E-2</v>
      </c>
      <c r="O57" s="32">
        <v>8.931E-2</v>
      </c>
      <c r="P57" s="33">
        <v>0.24</v>
      </c>
      <c r="Q57" s="32">
        <v>0.81269999999999998</v>
      </c>
      <c r="S57" s="42" t="s">
        <v>21</v>
      </c>
      <c r="T57" t="s">
        <v>371</v>
      </c>
      <c r="U57">
        <v>1</v>
      </c>
      <c r="V57" s="32">
        <v>2.9999999999999997E-4</v>
      </c>
      <c r="W57" s="32">
        <v>1.5869999999999999E-2</v>
      </c>
      <c r="X57" s="32">
        <v>0.11559999999999999</v>
      </c>
      <c r="Y57" s="33">
        <v>0.14000000000000001</v>
      </c>
      <c r="Z57" s="32">
        <v>0.89129999999999998</v>
      </c>
    </row>
    <row r="58" spans="1:26" x14ac:dyDescent="0.3">
      <c r="A58" s="42" t="s">
        <v>15</v>
      </c>
      <c r="B58" t="s">
        <v>373</v>
      </c>
      <c r="C58">
        <v>1</v>
      </c>
      <c r="D58" s="32">
        <v>2.9999999999999997E-4</v>
      </c>
      <c r="E58" s="32">
        <v>-6.2649999999999997E-2</v>
      </c>
      <c r="F58" s="32">
        <v>0.56759000000000004</v>
      </c>
      <c r="G58" s="33">
        <v>-0.11</v>
      </c>
      <c r="H58" s="32">
        <v>0.91259999999999997</v>
      </c>
      <c r="J58" s="42" t="s">
        <v>35</v>
      </c>
      <c r="K58" t="s">
        <v>385</v>
      </c>
      <c r="L58">
        <v>1</v>
      </c>
      <c r="M58" s="32">
        <v>1.1999999999999999E-3</v>
      </c>
      <c r="N58" s="32">
        <v>1.5740000000000001E-2</v>
      </c>
      <c r="O58" s="32">
        <v>7.0129999999999998E-2</v>
      </c>
      <c r="P58" s="33">
        <v>0.22</v>
      </c>
      <c r="Q58" s="32">
        <v>0.8236</v>
      </c>
      <c r="S58" s="42" t="s">
        <v>386</v>
      </c>
      <c r="T58" t="s">
        <v>371</v>
      </c>
      <c r="U58">
        <v>1</v>
      </c>
      <c r="V58" s="32">
        <v>1E-4</v>
      </c>
      <c r="W58" s="32">
        <v>-1.516E-2</v>
      </c>
      <c r="X58" s="32">
        <v>0.23150000000000001</v>
      </c>
      <c r="Y58" s="33">
        <v>-7.0000000000000007E-2</v>
      </c>
      <c r="Z58" s="32">
        <v>0.94799999999999995</v>
      </c>
    </row>
    <row r="59" spans="1:26" x14ac:dyDescent="0.3">
      <c r="A59" s="42" t="s">
        <v>40</v>
      </c>
      <c r="B59" t="s">
        <v>371</v>
      </c>
      <c r="C59">
        <v>1</v>
      </c>
      <c r="D59" s="32">
        <v>2.0000000000000001E-4</v>
      </c>
      <c r="E59" s="32">
        <v>1.2579999999999999E-2</v>
      </c>
      <c r="F59" s="32">
        <v>0.12567</v>
      </c>
      <c r="G59" s="33">
        <v>0.1</v>
      </c>
      <c r="H59" s="32">
        <v>0.92069999999999996</v>
      </c>
      <c r="J59" s="42" t="s">
        <v>6</v>
      </c>
      <c r="K59" t="s">
        <v>373</v>
      </c>
      <c r="L59">
        <v>1</v>
      </c>
      <c r="M59" s="32">
        <v>1.1000000000000001E-3</v>
      </c>
      <c r="N59" s="32">
        <v>6.0539999999999997E-2</v>
      </c>
      <c r="O59" s="32">
        <v>0.28300999999999998</v>
      </c>
      <c r="P59" s="33">
        <v>0.21</v>
      </c>
      <c r="Q59" s="32">
        <v>0.83160000000000001</v>
      </c>
      <c r="S59" s="42" t="s">
        <v>12</v>
      </c>
      <c r="T59" t="s">
        <v>371</v>
      </c>
      <c r="U59">
        <v>1</v>
      </c>
      <c r="V59" s="32">
        <v>0</v>
      </c>
      <c r="W59" s="32">
        <v>-3.9199999999999999E-3</v>
      </c>
      <c r="X59" s="32">
        <v>7.4160000000000004E-2</v>
      </c>
      <c r="Y59" s="33">
        <v>-0.05</v>
      </c>
      <c r="Z59" s="32">
        <v>0.95799999999999996</v>
      </c>
    </row>
    <row r="60" spans="1:26" x14ac:dyDescent="0.3">
      <c r="A60" s="42" t="s">
        <v>380</v>
      </c>
      <c r="B60" t="s">
        <v>378</v>
      </c>
      <c r="C60">
        <v>1</v>
      </c>
      <c r="D60" s="32">
        <v>2.0000000000000001E-4</v>
      </c>
      <c r="E60" s="32">
        <v>0.16041</v>
      </c>
      <c r="F60" s="32">
        <v>1.6376599999999999</v>
      </c>
      <c r="G60" s="33">
        <v>0.1</v>
      </c>
      <c r="H60" s="32">
        <v>0.9224</v>
      </c>
      <c r="J60" s="42" t="s">
        <v>39</v>
      </c>
      <c r="K60" t="s">
        <v>373</v>
      </c>
      <c r="L60">
        <v>1</v>
      </c>
      <c r="M60" s="32">
        <v>8.9999999999999998E-4</v>
      </c>
      <c r="N60" s="32">
        <v>0.14362</v>
      </c>
      <c r="O60" s="32">
        <v>0.73538999999999999</v>
      </c>
      <c r="P60" s="33">
        <v>0.2</v>
      </c>
      <c r="Q60" s="32">
        <v>0.84609999999999996</v>
      </c>
      <c r="S60" s="42" t="s">
        <v>32</v>
      </c>
      <c r="T60" t="s">
        <v>371</v>
      </c>
      <c r="U60">
        <v>1</v>
      </c>
      <c r="V60" s="32">
        <v>0</v>
      </c>
      <c r="W60" s="32">
        <v>1.048E-2</v>
      </c>
      <c r="X60" s="32">
        <v>0.23558999999999999</v>
      </c>
      <c r="Y60" s="33">
        <v>0.04</v>
      </c>
      <c r="Z60" s="32">
        <v>0.9647</v>
      </c>
    </row>
    <row r="61" spans="1:26" x14ac:dyDescent="0.3">
      <c r="A61" s="42" t="s">
        <v>30</v>
      </c>
      <c r="B61" t="s">
        <v>385</v>
      </c>
      <c r="C61">
        <v>1</v>
      </c>
      <c r="D61" s="32">
        <v>1E-4</v>
      </c>
      <c r="E61" s="32">
        <v>6.1999999999999998E-3</v>
      </c>
      <c r="F61" s="32">
        <v>9.869E-2</v>
      </c>
      <c r="G61" s="33">
        <v>0.06</v>
      </c>
      <c r="H61" s="32">
        <v>0.95020000000000004</v>
      </c>
      <c r="J61" s="42" t="s">
        <v>0</v>
      </c>
      <c r="K61" t="s">
        <v>371</v>
      </c>
      <c r="L61">
        <v>1</v>
      </c>
      <c r="M61" s="32">
        <v>6.9999999999999999E-4</v>
      </c>
      <c r="N61" s="32">
        <v>2.861E-2</v>
      </c>
      <c r="O61" s="32">
        <v>0.16239000000000001</v>
      </c>
      <c r="P61" s="33">
        <v>0.18</v>
      </c>
      <c r="Q61" s="32">
        <v>0.86099999999999999</v>
      </c>
      <c r="S61" s="42" t="s">
        <v>13</v>
      </c>
      <c r="T61" t="s">
        <v>371</v>
      </c>
      <c r="U61">
        <v>1</v>
      </c>
      <c r="V61" s="32">
        <v>0</v>
      </c>
      <c r="W61" s="32">
        <v>4.3E-3</v>
      </c>
      <c r="X61" s="32">
        <v>0.1719</v>
      </c>
      <c r="Y61" s="33">
        <v>0.03</v>
      </c>
      <c r="Z61" s="32">
        <v>0.98009999999999997</v>
      </c>
    </row>
    <row r="62" spans="1:26" x14ac:dyDescent="0.3">
      <c r="A62" s="42" t="s">
        <v>381</v>
      </c>
      <c r="B62" t="s">
        <v>373</v>
      </c>
      <c r="C62">
        <v>1</v>
      </c>
      <c r="D62" s="32">
        <v>0</v>
      </c>
      <c r="E62" s="32">
        <v>-4.573E-2</v>
      </c>
      <c r="F62" s="32">
        <v>1.0707199999999999</v>
      </c>
      <c r="G62" s="33">
        <v>-0.04</v>
      </c>
      <c r="H62" s="32">
        <v>0.96609999999999996</v>
      </c>
      <c r="J62" s="42" t="s">
        <v>45</v>
      </c>
      <c r="K62" t="s">
        <v>371</v>
      </c>
      <c r="L62">
        <v>1</v>
      </c>
      <c r="M62" s="32">
        <v>2.9999999999999997E-4</v>
      </c>
      <c r="N62" s="32">
        <v>5.5900000000000004E-3</v>
      </c>
      <c r="O62" s="32">
        <v>4.6809999999999997E-2</v>
      </c>
      <c r="P62" s="33">
        <v>0.12</v>
      </c>
      <c r="Q62" s="32">
        <v>0.90549999999999997</v>
      </c>
      <c r="S62" s="42" t="s">
        <v>55</v>
      </c>
      <c r="T62" t="s">
        <v>371</v>
      </c>
      <c r="U62">
        <v>1</v>
      </c>
      <c r="V62" s="32">
        <v>0</v>
      </c>
      <c r="W62" s="32">
        <v>-4.8799999999999998E-3</v>
      </c>
      <c r="X62" s="32">
        <v>0.28525</v>
      </c>
      <c r="Y62" s="33">
        <v>-0.02</v>
      </c>
      <c r="Z62" s="32">
        <v>0.98640000000000005</v>
      </c>
    </row>
    <row r="63" spans="1:26" x14ac:dyDescent="0.3">
      <c r="A63" s="42" t="s">
        <v>19</v>
      </c>
      <c r="B63" t="s">
        <v>378</v>
      </c>
      <c r="C63">
        <v>1</v>
      </c>
      <c r="D63" s="32">
        <v>0</v>
      </c>
      <c r="E63" s="32">
        <v>-7.4579999999999994E-2</v>
      </c>
      <c r="F63" s="32">
        <v>2.8498100000000002</v>
      </c>
      <c r="G63" s="33">
        <v>-0.03</v>
      </c>
      <c r="H63" s="32">
        <v>0.97919999999999996</v>
      </c>
      <c r="J63" s="42" t="s">
        <v>381</v>
      </c>
      <c r="K63" t="s">
        <v>373</v>
      </c>
      <c r="L63">
        <v>1</v>
      </c>
      <c r="M63" s="32">
        <v>1E-4</v>
      </c>
      <c r="N63" s="32">
        <v>4.4450000000000003E-2</v>
      </c>
      <c r="O63" s="32">
        <v>0.63193999999999995</v>
      </c>
      <c r="P63" s="33">
        <v>7.0000000000000007E-2</v>
      </c>
      <c r="Q63" s="32">
        <v>0.94430000000000003</v>
      </c>
      <c r="S63" s="42" t="s">
        <v>18</v>
      </c>
      <c r="T63" t="s">
        <v>372</v>
      </c>
      <c r="U63">
        <v>1</v>
      </c>
      <c r="V63" s="32">
        <v>0</v>
      </c>
      <c r="W63" s="32">
        <v>3.3570000000000003E-2</v>
      </c>
      <c r="X63" s="32">
        <v>2.4238599999999999</v>
      </c>
      <c r="Y63" s="33">
        <v>0.01</v>
      </c>
      <c r="Z63" s="32">
        <v>0.98899999999999999</v>
      </c>
    </row>
  </sheetData>
  <pageMargins left="0.7" right="0.7" top="0.75" bottom="0.75" header="0.3" footer="0.3"/>
  <pageSetup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72F9D5-0149-4A40-8128-96ED9F509921}">
  <dimension ref="A1:BB89"/>
  <sheetViews>
    <sheetView topLeftCell="A25" workbookViewId="0">
      <selection activeCell="B34" sqref="B34"/>
    </sheetView>
  </sheetViews>
  <sheetFormatPr defaultRowHeight="14.4" x14ac:dyDescent="0.3"/>
  <cols>
    <col min="1" max="1" width="13.33203125" customWidth="1"/>
    <col min="2" max="2" width="10.33203125" customWidth="1"/>
    <col min="3" max="3" width="21.77734375" customWidth="1"/>
    <col min="52" max="52" width="10.33203125" customWidth="1"/>
  </cols>
  <sheetData>
    <row r="1" spans="1:54" x14ac:dyDescent="0.3">
      <c r="A1" s="22" t="s">
        <v>387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</row>
    <row r="2" spans="1:54" x14ac:dyDescent="0.3">
      <c r="A2" s="22" t="s">
        <v>388</v>
      </c>
      <c r="B2" s="22"/>
      <c r="C2" s="22"/>
      <c r="D2" s="22">
        <v>1</v>
      </c>
      <c r="E2" s="22">
        <v>2</v>
      </c>
      <c r="F2" s="22">
        <v>3</v>
      </c>
      <c r="G2" s="22">
        <v>4</v>
      </c>
      <c r="H2" s="22">
        <v>5</v>
      </c>
      <c r="I2" s="22">
        <v>6</v>
      </c>
      <c r="J2" s="22">
        <v>7</v>
      </c>
      <c r="K2" s="22">
        <v>8</v>
      </c>
      <c r="L2" s="22">
        <v>9</v>
      </c>
      <c r="M2" s="22">
        <v>10</v>
      </c>
      <c r="N2" s="22">
        <v>11</v>
      </c>
      <c r="O2" s="22">
        <v>12</v>
      </c>
      <c r="P2" s="22">
        <v>13</v>
      </c>
      <c r="Q2" s="22">
        <v>14</v>
      </c>
      <c r="R2" s="22">
        <v>15</v>
      </c>
      <c r="S2" s="22">
        <v>16</v>
      </c>
      <c r="T2" s="22">
        <v>17</v>
      </c>
      <c r="U2" s="22">
        <v>18</v>
      </c>
      <c r="V2" s="22">
        <v>19</v>
      </c>
      <c r="W2" s="22">
        <v>20</v>
      </c>
      <c r="X2" s="22">
        <v>21</v>
      </c>
      <c r="Y2" s="22">
        <v>22</v>
      </c>
      <c r="Z2" s="22">
        <v>23</v>
      </c>
      <c r="AA2" s="22">
        <v>24</v>
      </c>
      <c r="AB2" s="22">
        <v>25</v>
      </c>
      <c r="AC2" s="22">
        <v>26</v>
      </c>
      <c r="AD2" s="22">
        <v>27</v>
      </c>
      <c r="AE2" s="22">
        <v>28</v>
      </c>
      <c r="AF2" s="22">
        <v>29</v>
      </c>
      <c r="AG2" s="22">
        <v>30</v>
      </c>
      <c r="AH2" s="22">
        <v>31</v>
      </c>
      <c r="AI2" s="22">
        <v>32</v>
      </c>
      <c r="AJ2" s="22">
        <v>33</v>
      </c>
      <c r="AK2" s="22">
        <v>34</v>
      </c>
      <c r="AL2" s="22">
        <v>35</v>
      </c>
      <c r="AM2" s="22">
        <v>36</v>
      </c>
      <c r="AN2" s="22">
        <v>37</v>
      </c>
      <c r="AO2" s="22">
        <v>38</v>
      </c>
      <c r="AP2" s="22">
        <v>39</v>
      </c>
      <c r="AQ2" s="22">
        <v>40</v>
      </c>
      <c r="AR2" s="22">
        <v>41</v>
      </c>
      <c r="AS2" s="22">
        <v>42</v>
      </c>
      <c r="AT2" s="22">
        <v>43</v>
      </c>
      <c r="AU2" s="22">
        <v>44</v>
      </c>
      <c r="AV2" s="22">
        <v>45</v>
      </c>
      <c r="AW2" s="22">
        <v>46</v>
      </c>
      <c r="AX2" s="22">
        <v>47</v>
      </c>
      <c r="AY2" s="22">
        <v>48</v>
      </c>
      <c r="AZ2" s="22" t="s">
        <v>389</v>
      </c>
      <c r="BA2" s="22" t="s">
        <v>390</v>
      </c>
    </row>
    <row r="3" spans="1:54" x14ac:dyDescent="0.3">
      <c r="A3" t="s">
        <v>391</v>
      </c>
      <c r="D3">
        <v>0</v>
      </c>
      <c r="E3">
        <v>0</v>
      </c>
      <c r="F3">
        <v>1.3</v>
      </c>
      <c r="G3">
        <v>3.9</v>
      </c>
      <c r="H3">
        <v>4.2</v>
      </c>
      <c r="I3">
        <v>7.9</v>
      </c>
      <c r="J3">
        <v>30.6</v>
      </c>
      <c r="K3">
        <v>32</v>
      </c>
      <c r="L3">
        <v>32.5</v>
      </c>
      <c r="M3">
        <v>34.700000000000003</v>
      </c>
      <c r="N3">
        <v>35.1</v>
      </c>
      <c r="O3">
        <v>35.9</v>
      </c>
      <c r="P3">
        <v>42.2</v>
      </c>
      <c r="Q3">
        <v>42.2</v>
      </c>
      <c r="R3">
        <v>47.5</v>
      </c>
      <c r="S3">
        <v>47.9</v>
      </c>
      <c r="T3">
        <v>50.3</v>
      </c>
      <c r="U3">
        <v>54.4</v>
      </c>
      <c r="V3">
        <v>55.8</v>
      </c>
      <c r="W3">
        <v>56.9</v>
      </c>
      <c r="X3">
        <v>58.2</v>
      </c>
      <c r="Y3">
        <v>60.9</v>
      </c>
      <c r="Z3">
        <v>64.400000000000006</v>
      </c>
      <c r="AA3">
        <v>66.3</v>
      </c>
      <c r="AB3">
        <v>67.5</v>
      </c>
      <c r="AC3">
        <v>67.5</v>
      </c>
      <c r="AD3">
        <v>69.7</v>
      </c>
      <c r="AE3">
        <v>73.8</v>
      </c>
      <c r="AF3">
        <v>76.2</v>
      </c>
      <c r="AG3">
        <v>76.599999999999994</v>
      </c>
      <c r="AH3">
        <v>78.5</v>
      </c>
      <c r="AI3">
        <v>78.900000000000006</v>
      </c>
      <c r="AJ3">
        <v>79.2</v>
      </c>
      <c r="AK3">
        <v>80.599999999999994</v>
      </c>
      <c r="AL3">
        <v>81.8</v>
      </c>
      <c r="AM3">
        <v>81.900000000000006</v>
      </c>
      <c r="AN3">
        <v>82</v>
      </c>
      <c r="AO3">
        <v>83.6</v>
      </c>
      <c r="AP3">
        <v>85.5</v>
      </c>
      <c r="AQ3">
        <v>87.4</v>
      </c>
      <c r="AR3">
        <v>88.8</v>
      </c>
      <c r="AS3">
        <v>89.1</v>
      </c>
      <c r="AT3">
        <v>91.5</v>
      </c>
      <c r="AU3">
        <v>92.1</v>
      </c>
      <c r="AV3">
        <v>92.6</v>
      </c>
      <c r="AW3">
        <v>95</v>
      </c>
      <c r="AX3">
        <v>97.5</v>
      </c>
      <c r="AY3">
        <v>97.7</v>
      </c>
      <c r="BA3" s="33" t="s">
        <v>392</v>
      </c>
    </row>
    <row r="4" spans="1:54" x14ac:dyDescent="0.3">
      <c r="A4" t="s">
        <v>393</v>
      </c>
      <c r="D4">
        <v>194</v>
      </c>
      <c r="E4">
        <v>194</v>
      </c>
      <c r="F4">
        <v>194</v>
      </c>
      <c r="G4">
        <v>194</v>
      </c>
      <c r="H4">
        <v>194</v>
      </c>
      <c r="I4">
        <v>194</v>
      </c>
      <c r="J4">
        <v>194</v>
      </c>
      <c r="K4">
        <v>194</v>
      </c>
      <c r="L4">
        <v>194</v>
      </c>
      <c r="M4">
        <v>194</v>
      </c>
      <c r="N4">
        <v>194</v>
      </c>
      <c r="O4">
        <v>194</v>
      </c>
      <c r="P4">
        <v>194</v>
      </c>
      <c r="Q4">
        <v>194</v>
      </c>
      <c r="R4">
        <v>194</v>
      </c>
      <c r="S4">
        <v>194</v>
      </c>
      <c r="T4">
        <v>194</v>
      </c>
      <c r="U4">
        <v>194</v>
      </c>
      <c r="V4">
        <v>194</v>
      </c>
      <c r="W4">
        <v>194</v>
      </c>
      <c r="X4">
        <v>194</v>
      </c>
      <c r="Y4">
        <v>194</v>
      </c>
      <c r="Z4">
        <v>194</v>
      </c>
      <c r="AA4">
        <v>194</v>
      </c>
      <c r="AB4">
        <v>194</v>
      </c>
      <c r="AC4">
        <v>194</v>
      </c>
      <c r="AD4">
        <v>194</v>
      </c>
      <c r="AE4">
        <v>194</v>
      </c>
      <c r="AF4">
        <v>194</v>
      </c>
      <c r="AG4">
        <v>194</v>
      </c>
      <c r="AH4">
        <v>194</v>
      </c>
      <c r="AI4">
        <v>194</v>
      </c>
      <c r="AJ4">
        <v>194</v>
      </c>
      <c r="AK4">
        <v>194</v>
      </c>
      <c r="AL4">
        <v>194</v>
      </c>
      <c r="AM4">
        <v>194</v>
      </c>
      <c r="AN4">
        <v>194</v>
      </c>
      <c r="AO4">
        <v>194</v>
      </c>
      <c r="AP4">
        <v>194</v>
      </c>
      <c r="AQ4">
        <v>194</v>
      </c>
      <c r="AR4">
        <v>194</v>
      </c>
      <c r="AS4">
        <v>194</v>
      </c>
      <c r="AT4">
        <v>194</v>
      </c>
      <c r="AU4">
        <v>194</v>
      </c>
      <c r="AV4">
        <v>194</v>
      </c>
      <c r="AW4">
        <v>194</v>
      </c>
      <c r="AX4">
        <v>194</v>
      </c>
      <c r="AY4">
        <v>194</v>
      </c>
      <c r="BA4" s="33">
        <f>GEOMEAN(AZ13:AZ20)</f>
        <v>13.450379735826063</v>
      </c>
    </row>
    <row r="5" spans="1:54" x14ac:dyDescent="0.3">
      <c r="A5" t="s">
        <v>394</v>
      </c>
      <c r="D5">
        <v>192</v>
      </c>
      <c r="E5">
        <v>192</v>
      </c>
      <c r="F5">
        <v>193</v>
      </c>
      <c r="G5">
        <v>193</v>
      </c>
      <c r="H5">
        <v>175</v>
      </c>
      <c r="I5">
        <v>191</v>
      </c>
      <c r="J5">
        <v>174</v>
      </c>
      <c r="K5">
        <v>192</v>
      </c>
      <c r="L5">
        <v>194</v>
      </c>
      <c r="M5">
        <v>193</v>
      </c>
      <c r="N5">
        <v>194</v>
      </c>
      <c r="O5">
        <v>191</v>
      </c>
      <c r="P5">
        <v>192</v>
      </c>
      <c r="Q5">
        <v>193</v>
      </c>
      <c r="R5">
        <v>194</v>
      </c>
      <c r="S5">
        <v>193</v>
      </c>
      <c r="T5">
        <v>194</v>
      </c>
      <c r="U5">
        <v>194</v>
      </c>
      <c r="V5">
        <v>194</v>
      </c>
      <c r="W5">
        <v>192</v>
      </c>
      <c r="X5">
        <v>153</v>
      </c>
      <c r="Y5">
        <v>193</v>
      </c>
      <c r="Z5">
        <v>194</v>
      </c>
      <c r="AA5">
        <v>194</v>
      </c>
      <c r="AB5">
        <v>156</v>
      </c>
      <c r="AC5">
        <v>194</v>
      </c>
      <c r="AD5">
        <v>193</v>
      </c>
      <c r="AE5">
        <v>188</v>
      </c>
      <c r="AF5">
        <v>194</v>
      </c>
      <c r="AG5">
        <v>194</v>
      </c>
      <c r="AH5">
        <v>191</v>
      </c>
      <c r="AI5">
        <v>168</v>
      </c>
      <c r="AJ5">
        <v>194</v>
      </c>
      <c r="AK5">
        <v>192</v>
      </c>
      <c r="AL5">
        <v>194</v>
      </c>
      <c r="AM5">
        <v>193</v>
      </c>
      <c r="AN5">
        <v>191</v>
      </c>
      <c r="AO5">
        <v>194</v>
      </c>
      <c r="AP5">
        <v>180</v>
      </c>
      <c r="AQ5">
        <v>171</v>
      </c>
      <c r="AR5">
        <v>193</v>
      </c>
      <c r="AS5">
        <v>194</v>
      </c>
      <c r="AT5">
        <v>186</v>
      </c>
      <c r="AU5">
        <v>194</v>
      </c>
      <c r="AV5">
        <v>194</v>
      </c>
      <c r="AW5">
        <v>191</v>
      </c>
      <c r="AX5">
        <v>194</v>
      </c>
      <c r="AY5">
        <v>192</v>
      </c>
      <c r="BA5" s="33" t="s">
        <v>395</v>
      </c>
    </row>
    <row r="6" spans="1:54" x14ac:dyDescent="0.3">
      <c r="A6" t="s">
        <v>396</v>
      </c>
      <c r="D6">
        <v>0.13</v>
      </c>
      <c r="E6">
        <v>1.25</v>
      </c>
      <c r="F6">
        <v>0.21</v>
      </c>
      <c r="G6">
        <v>1.69</v>
      </c>
      <c r="H6">
        <v>0.28000000000000003</v>
      </c>
      <c r="I6">
        <v>0.65</v>
      </c>
      <c r="J6">
        <v>0.66</v>
      </c>
      <c r="K6">
        <v>0.98</v>
      </c>
      <c r="L6">
        <v>0.76</v>
      </c>
      <c r="M6">
        <v>0.51</v>
      </c>
      <c r="N6">
        <v>0.56999999999999995</v>
      </c>
      <c r="O6">
        <v>0.84</v>
      </c>
      <c r="P6">
        <v>1.34</v>
      </c>
      <c r="Q6">
        <v>1.05</v>
      </c>
      <c r="R6">
        <v>0.66</v>
      </c>
      <c r="S6">
        <v>1.06</v>
      </c>
      <c r="T6">
        <v>0.94</v>
      </c>
      <c r="U6">
        <v>0.66</v>
      </c>
      <c r="V6">
        <v>0.91</v>
      </c>
      <c r="W6">
        <v>1.1000000000000001</v>
      </c>
      <c r="X6">
        <v>0.67</v>
      </c>
      <c r="Y6">
        <v>0.43</v>
      </c>
      <c r="Z6">
        <v>1.1200000000000001</v>
      </c>
      <c r="AA6">
        <v>0.11</v>
      </c>
      <c r="AB6">
        <v>0.33</v>
      </c>
      <c r="AC6">
        <v>1.69</v>
      </c>
      <c r="AD6">
        <v>0.82</v>
      </c>
      <c r="AE6">
        <v>0.45</v>
      </c>
      <c r="AF6">
        <v>0.67</v>
      </c>
      <c r="AG6">
        <v>0.93</v>
      </c>
      <c r="AH6">
        <v>1.05</v>
      </c>
      <c r="AI6">
        <v>0.92</v>
      </c>
      <c r="AJ6">
        <v>0.84</v>
      </c>
      <c r="AK6">
        <v>0.4</v>
      </c>
      <c r="AL6">
        <v>0.36</v>
      </c>
      <c r="AM6">
        <v>0.49</v>
      </c>
      <c r="AN6">
        <v>1.31</v>
      </c>
      <c r="AO6">
        <v>0.93</v>
      </c>
      <c r="AP6">
        <v>1.06</v>
      </c>
      <c r="AQ6">
        <v>0.26</v>
      </c>
      <c r="AR6">
        <v>1.4</v>
      </c>
      <c r="AS6">
        <v>0.49</v>
      </c>
      <c r="AT6">
        <v>0.62</v>
      </c>
      <c r="AU6">
        <v>1.52</v>
      </c>
      <c r="AV6">
        <v>0.88</v>
      </c>
      <c r="AW6">
        <v>0.38</v>
      </c>
      <c r="AX6">
        <v>0.13</v>
      </c>
      <c r="AY6">
        <v>1.6</v>
      </c>
      <c r="AZ6" s="19" t="s">
        <v>349</v>
      </c>
      <c r="BA6" s="33">
        <f>STDEV(AZ13:AZ20)</f>
        <v>13.442186970987867</v>
      </c>
    </row>
    <row r="7" spans="1:54" x14ac:dyDescent="0.3">
      <c r="A7" t="s">
        <v>397</v>
      </c>
      <c r="B7" t="s">
        <v>398</v>
      </c>
      <c r="C7" t="s">
        <v>399</v>
      </c>
      <c r="D7">
        <v>10487</v>
      </c>
      <c r="E7">
        <v>12427</v>
      </c>
      <c r="F7">
        <v>12520</v>
      </c>
      <c r="G7">
        <v>17494</v>
      </c>
      <c r="H7">
        <v>18043</v>
      </c>
      <c r="I7">
        <v>23307</v>
      </c>
      <c r="J7">
        <v>10240</v>
      </c>
      <c r="K7">
        <v>14229</v>
      </c>
      <c r="L7">
        <v>21044</v>
      </c>
      <c r="M7">
        <v>19665</v>
      </c>
      <c r="N7">
        <v>21870</v>
      </c>
      <c r="O7">
        <v>20192</v>
      </c>
      <c r="P7">
        <v>14040</v>
      </c>
      <c r="Q7">
        <v>14607</v>
      </c>
      <c r="R7">
        <v>9315</v>
      </c>
      <c r="S7">
        <v>10420</v>
      </c>
      <c r="T7">
        <v>14806</v>
      </c>
      <c r="U7">
        <v>15532</v>
      </c>
      <c r="V7">
        <v>18136</v>
      </c>
      <c r="W7">
        <v>16329</v>
      </c>
      <c r="X7">
        <v>14983</v>
      </c>
      <c r="Y7">
        <v>8439</v>
      </c>
      <c r="Z7">
        <v>9868</v>
      </c>
      <c r="AA7">
        <v>7203</v>
      </c>
      <c r="AB7">
        <v>20208</v>
      </c>
      <c r="AC7">
        <v>12562</v>
      </c>
      <c r="AD7">
        <v>22018</v>
      </c>
      <c r="AE7">
        <v>30273</v>
      </c>
      <c r="AF7">
        <v>18995</v>
      </c>
      <c r="AG7">
        <v>14303</v>
      </c>
      <c r="AH7">
        <v>18552</v>
      </c>
      <c r="AI7">
        <v>12773</v>
      </c>
      <c r="AJ7">
        <v>13221</v>
      </c>
      <c r="AK7">
        <v>8363</v>
      </c>
      <c r="AL7">
        <v>17143</v>
      </c>
      <c r="AM7">
        <v>8960</v>
      </c>
      <c r="AN7">
        <v>16044</v>
      </c>
      <c r="AO7">
        <v>10132</v>
      </c>
      <c r="AP7">
        <v>8065</v>
      </c>
      <c r="AQ7">
        <v>8130</v>
      </c>
      <c r="AR7">
        <v>9499</v>
      </c>
      <c r="AS7">
        <v>8709</v>
      </c>
      <c r="AT7">
        <v>13129</v>
      </c>
      <c r="AU7">
        <v>11493</v>
      </c>
      <c r="AV7">
        <v>13460</v>
      </c>
      <c r="AW7">
        <v>17774</v>
      </c>
      <c r="AX7">
        <v>9337</v>
      </c>
      <c r="AY7">
        <v>12000</v>
      </c>
      <c r="AZ7" s="19">
        <f t="shared" ref="AZ7:AZ70" si="0">AVERAGE(D7:AY7)</f>
        <v>14382.0625</v>
      </c>
      <c r="BA7" s="33" t="s">
        <v>400</v>
      </c>
    </row>
    <row r="8" spans="1:54" x14ac:dyDescent="0.3">
      <c r="A8" t="s">
        <v>397</v>
      </c>
      <c r="B8" t="s">
        <v>401</v>
      </c>
      <c r="C8" t="s">
        <v>402</v>
      </c>
      <c r="D8">
        <v>4816</v>
      </c>
      <c r="E8">
        <v>4961</v>
      </c>
      <c r="F8">
        <v>5883</v>
      </c>
      <c r="G8">
        <v>6369</v>
      </c>
      <c r="H8">
        <v>7485</v>
      </c>
      <c r="I8">
        <v>8752</v>
      </c>
      <c r="J8">
        <v>4798</v>
      </c>
      <c r="K8">
        <v>5812</v>
      </c>
      <c r="L8">
        <v>8419</v>
      </c>
      <c r="M8">
        <v>8212</v>
      </c>
      <c r="N8">
        <v>8311</v>
      </c>
      <c r="O8">
        <v>7682</v>
      </c>
      <c r="P8">
        <v>5600</v>
      </c>
      <c r="Q8">
        <v>5338</v>
      </c>
      <c r="R8">
        <v>3347</v>
      </c>
      <c r="S8">
        <v>4261</v>
      </c>
      <c r="T8">
        <v>5581</v>
      </c>
      <c r="U8">
        <v>6290</v>
      </c>
      <c r="V8">
        <v>7376</v>
      </c>
      <c r="W8">
        <v>6146</v>
      </c>
      <c r="X8">
        <v>5860</v>
      </c>
      <c r="Y8">
        <v>3055</v>
      </c>
      <c r="Z8">
        <v>3624</v>
      </c>
      <c r="AA8">
        <v>3031</v>
      </c>
      <c r="AB8">
        <v>7546</v>
      </c>
      <c r="AC8">
        <v>4541</v>
      </c>
      <c r="AD8">
        <v>8406</v>
      </c>
      <c r="AE8">
        <v>11726</v>
      </c>
      <c r="AF8">
        <v>6955</v>
      </c>
      <c r="AG8">
        <v>6002</v>
      </c>
      <c r="AH8">
        <v>6236</v>
      </c>
      <c r="AI8">
        <v>5100</v>
      </c>
      <c r="AJ8">
        <v>4995</v>
      </c>
      <c r="AK8">
        <v>4022</v>
      </c>
      <c r="AL8">
        <v>6924</v>
      </c>
      <c r="AM8">
        <v>3430</v>
      </c>
      <c r="AN8">
        <v>5908</v>
      </c>
      <c r="AO8">
        <v>4296</v>
      </c>
      <c r="AP8">
        <v>2882</v>
      </c>
      <c r="AQ8">
        <v>3386</v>
      </c>
      <c r="AR8">
        <v>4270</v>
      </c>
      <c r="AS8">
        <v>3917</v>
      </c>
      <c r="AT8">
        <v>4960</v>
      </c>
      <c r="AU8">
        <v>4190</v>
      </c>
      <c r="AV8">
        <v>5310</v>
      </c>
      <c r="AW8">
        <v>7701</v>
      </c>
      <c r="AX8">
        <v>4318</v>
      </c>
      <c r="AY8">
        <v>4584</v>
      </c>
      <c r="AZ8" s="19">
        <f t="shared" si="0"/>
        <v>5679.458333333333</v>
      </c>
      <c r="BA8" s="33">
        <f>BA4+(BA6*2)</f>
        <v>40.3347536778018</v>
      </c>
    </row>
    <row r="9" spans="1:54" x14ac:dyDescent="0.3">
      <c r="A9" t="s">
        <v>397</v>
      </c>
      <c r="B9" t="s">
        <v>403</v>
      </c>
      <c r="C9" t="s">
        <v>404</v>
      </c>
      <c r="D9">
        <v>1403</v>
      </c>
      <c r="E9">
        <v>1440</v>
      </c>
      <c r="F9">
        <v>1824</v>
      </c>
      <c r="G9">
        <v>1852</v>
      </c>
      <c r="H9">
        <v>2172</v>
      </c>
      <c r="I9">
        <v>2630</v>
      </c>
      <c r="J9">
        <v>1469</v>
      </c>
      <c r="K9">
        <v>1657</v>
      </c>
      <c r="L9">
        <v>2528</v>
      </c>
      <c r="M9">
        <v>2492</v>
      </c>
      <c r="N9">
        <v>2575</v>
      </c>
      <c r="O9">
        <v>2285</v>
      </c>
      <c r="P9">
        <v>1674</v>
      </c>
      <c r="Q9">
        <v>1683</v>
      </c>
      <c r="R9">
        <v>1034</v>
      </c>
      <c r="S9">
        <v>1181</v>
      </c>
      <c r="T9">
        <v>1701</v>
      </c>
      <c r="U9">
        <v>1897</v>
      </c>
      <c r="V9">
        <v>2267</v>
      </c>
      <c r="W9">
        <v>1749</v>
      </c>
      <c r="X9">
        <v>1785</v>
      </c>
      <c r="Y9">
        <v>966</v>
      </c>
      <c r="Z9">
        <v>1080</v>
      </c>
      <c r="AA9">
        <v>947</v>
      </c>
      <c r="AB9">
        <v>2232</v>
      </c>
      <c r="AC9">
        <v>1313</v>
      </c>
      <c r="AD9">
        <v>2435</v>
      </c>
      <c r="AE9">
        <v>3315</v>
      </c>
      <c r="AF9">
        <v>2089</v>
      </c>
      <c r="AG9">
        <v>1720</v>
      </c>
      <c r="AH9">
        <v>1849</v>
      </c>
      <c r="AI9">
        <v>1509</v>
      </c>
      <c r="AJ9">
        <v>1518</v>
      </c>
      <c r="AK9">
        <v>1251</v>
      </c>
      <c r="AL9">
        <v>2235</v>
      </c>
      <c r="AM9">
        <v>978</v>
      </c>
      <c r="AN9">
        <v>1710</v>
      </c>
      <c r="AO9">
        <v>1246</v>
      </c>
      <c r="AP9">
        <v>935</v>
      </c>
      <c r="AQ9">
        <v>1131</v>
      </c>
      <c r="AR9">
        <v>1280</v>
      </c>
      <c r="AS9">
        <v>1247</v>
      </c>
      <c r="AT9">
        <v>1501</v>
      </c>
      <c r="AU9">
        <v>1316</v>
      </c>
      <c r="AV9">
        <v>1656</v>
      </c>
      <c r="AW9">
        <v>2518</v>
      </c>
      <c r="AX9">
        <v>1239</v>
      </c>
      <c r="AY9">
        <v>1467</v>
      </c>
      <c r="AZ9" s="19">
        <f t="shared" si="0"/>
        <v>1707.9375</v>
      </c>
    </row>
    <row r="10" spans="1:54" x14ac:dyDescent="0.3">
      <c r="A10" t="s">
        <v>397</v>
      </c>
      <c r="B10" t="s">
        <v>405</v>
      </c>
      <c r="C10" t="s">
        <v>406</v>
      </c>
      <c r="D10">
        <v>290</v>
      </c>
      <c r="E10">
        <v>386</v>
      </c>
      <c r="F10">
        <v>396</v>
      </c>
      <c r="G10">
        <v>491</v>
      </c>
      <c r="H10">
        <v>463</v>
      </c>
      <c r="I10">
        <v>594</v>
      </c>
      <c r="J10">
        <v>367</v>
      </c>
      <c r="K10">
        <v>383</v>
      </c>
      <c r="L10">
        <v>587</v>
      </c>
      <c r="M10">
        <v>563</v>
      </c>
      <c r="N10">
        <v>581</v>
      </c>
      <c r="O10">
        <v>545</v>
      </c>
      <c r="P10">
        <v>420</v>
      </c>
      <c r="Q10">
        <v>418</v>
      </c>
      <c r="R10">
        <v>255</v>
      </c>
      <c r="S10">
        <v>292</v>
      </c>
      <c r="T10">
        <v>399</v>
      </c>
      <c r="U10">
        <v>417</v>
      </c>
      <c r="V10">
        <v>581</v>
      </c>
      <c r="W10">
        <v>406</v>
      </c>
      <c r="X10">
        <v>383</v>
      </c>
      <c r="Y10">
        <v>224</v>
      </c>
      <c r="Z10">
        <v>269</v>
      </c>
      <c r="AA10">
        <v>197</v>
      </c>
      <c r="AB10">
        <v>519</v>
      </c>
      <c r="AC10">
        <v>336</v>
      </c>
      <c r="AD10">
        <v>549</v>
      </c>
      <c r="AE10">
        <v>795</v>
      </c>
      <c r="AF10">
        <v>525</v>
      </c>
      <c r="AG10">
        <v>388</v>
      </c>
      <c r="AH10">
        <v>450</v>
      </c>
      <c r="AI10">
        <v>356</v>
      </c>
      <c r="AJ10">
        <v>350</v>
      </c>
      <c r="AK10">
        <v>281</v>
      </c>
      <c r="AL10">
        <v>479</v>
      </c>
      <c r="AM10">
        <v>270</v>
      </c>
      <c r="AN10">
        <v>415</v>
      </c>
      <c r="AO10">
        <v>318</v>
      </c>
      <c r="AP10">
        <v>247</v>
      </c>
      <c r="AQ10">
        <v>270</v>
      </c>
      <c r="AR10">
        <v>319</v>
      </c>
      <c r="AS10">
        <v>290</v>
      </c>
      <c r="AT10">
        <v>404</v>
      </c>
      <c r="AU10">
        <v>330</v>
      </c>
      <c r="AV10">
        <v>357</v>
      </c>
      <c r="AW10">
        <v>537</v>
      </c>
      <c r="AX10">
        <v>258</v>
      </c>
      <c r="AY10">
        <v>359</v>
      </c>
      <c r="AZ10" s="19">
        <f t="shared" si="0"/>
        <v>402.27083333333331</v>
      </c>
    </row>
    <row r="11" spans="1:54" x14ac:dyDescent="0.3">
      <c r="A11" t="s">
        <v>397</v>
      </c>
      <c r="B11" t="s">
        <v>407</v>
      </c>
      <c r="C11" t="s">
        <v>408</v>
      </c>
      <c r="D11">
        <v>58</v>
      </c>
      <c r="E11">
        <v>62</v>
      </c>
      <c r="F11">
        <v>51</v>
      </c>
      <c r="G11">
        <v>84</v>
      </c>
      <c r="H11">
        <v>84</v>
      </c>
      <c r="I11">
        <v>102</v>
      </c>
      <c r="J11">
        <v>46</v>
      </c>
      <c r="K11">
        <v>66</v>
      </c>
      <c r="L11">
        <v>90</v>
      </c>
      <c r="M11">
        <v>113</v>
      </c>
      <c r="N11">
        <v>101</v>
      </c>
      <c r="O11">
        <v>112</v>
      </c>
      <c r="P11">
        <v>76</v>
      </c>
      <c r="Q11">
        <v>67</v>
      </c>
      <c r="R11">
        <v>46</v>
      </c>
      <c r="S11">
        <v>53</v>
      </c>
      <c r="T11">
        <v>64</v>
      </c>
      <c r="U11">
        <v>81</v>
      </c>
      <c r="V11">
        <v>69</v>
      </c>
      <c r="W11">
        <v>74</v>
      </c>
      <c r="X11">
        <v>74</v>
      </c>
      <c r="Y11">
        <v>42</v>
      </c>
      <c r="Z11">
        <v>40</v>
      </c>
      <c r="AA11">
        <v>27</v>
      </c>
      <c r="AB11">
        <v>99</v>
      </c>
      <c r="AC11">
        <v>55</v>
      </c>
      <c r="AD11">
        <v>104</v>
      </c>
      <c r="AE11">
        <v>129</v>
      </c>
      <c r="AF11">
        <v>90</v>
      </c>
      <c r="AG11">
        <v>66</v>
      </c>
      <c r="AH11">
        <v>79</v>
      </c>
      <c r="AI11">
        <v>60</v>
      </c>
      <c r="AJ11">
        <v>51</v>
      </c>
      <c r="AK11">
        <v>49</v>
      </c>
      <c r="AL11">
        <v>62</v>
      </c>
      <c r="AM11">
        <v>44</v>
      </c>
      <c r="AN11">
        <v>69</v>
      </c>
      <c r="AO11">
        <v>59</v>
      </c>
      <c r="AP11">
        <v>53</v>
      </c>
      <c r="AQ11">
        <v>46</v>
      </c>
      <c r="AR11">
        <v>55</v>
      </c>
      <c r="AS11">
        <v>52</v>
      </c>
      <c r="AT11">
        <v>74</v>
      </c>
      <c r="AU11">
        <v>57</v>
      </c>
      <c r="AV11">
        <v>61</v>
      </c>
      <c r="AW11">
        <v>91</v>
      </c>
      <c r="AX11">
        <v>45</v>
      </c>
      <c r="AY11">
        <v>54</v>
      </c>
      <c r="AZ11" s="19">
        <f t="shared" si="0"/>
        <v>68.458333333333329</v>
      </c>
    </row>
    <row r="12" spans="1:54" x14ac:dyDescent="0.3">
      <c r="A12" t="s">
        <v>397</v>
      </c>
      <c r="B12" t="s">
        <v>409</v>
      </c>
      <c r="C12" t="s">
        <v>410</v>
      </c>
      <c r="D12">
        <v>32</v>
      </c>
      <c r="E12">
        <v>35</v>
      </c>
      <c r="F12">
        <v>28</v>
      </c>
      <c r="G12">
        <v>55</v>
      </c>
      <c r="H12">
        <v>49</v>
      </c>
      <c r="I12">
        <v>54</v>
      </c>
      <c r="J12">
        <v>28</v>
      </c>
      <c r="K12">
        <v>32</v>
      </c>
      <c r="L12">
        <v>69</v>
      </c>
      <c r="M12">
        <v>46</v>
      </c>
      <c r="N12">
        <v>78</v>
      </c>
      <c r="O12">
        <v>53</v>
      </c>
      <c r="P12">
        <v>42</v>
      </c>
      <c r="Q12">
        <v>43</v>
      </c>
      <c r="R12">
        <v>26</v>
      </c>
      <c r="S12">
        <v>34</v>
      </c>
      <c r="T12">
        <v>32</v>
      </c>
      <c r="U12">
        <v>40</v>
      </c>
      <c r="V12">
        <v>59</v>
      </c>
      <c r="W12">
        <v>42</v>
      </c>
      <c r="X12">
        <v>34</v>
      </c>
      <c r="Y12">
        <v>22</v>
      </c>
      <c r="Z12">
        <v>26</v>
      </c>
      <c r="AA12">
        <v>33</v>
      </c>
      <c r="AB12">
        <v>59</v>
      </c>
      <c r="AC12">
        <v>42</v>
      </c>
      <c r="AD12">
        <v>71</v>
      </c>
      <c r="AE12">
        <v>79</v>
      </c>
      <c r="AF12">
        <v>55</v>
      </c>
      <c r="AG12">
        <v>53</v>
      </c>
      <c r="AH12">
        <v>61</v>
      </c>
      <c r="AI12">
        <v>27</v>
      </c>
      <c r="AJ12">
        <v>26</v>
      </c>
      <c r="AK12">
        <v>24</v>
      </c>
      <c r="AL12">
        <v>58</v>
      </c>
      <c r="AM12">
        <v>26</v>
      </c>
      <c r="AN12">
        <v>50</v>
      </c>
      <c r="AO12">
        <v>37</v>
      </c>
      <c r="AP12">
        <v>28</v>
      </c>
      <c r="AQ12">
        <v>21</v>
      </c>
      <c r="AR12">
        <v>26</v>
      </c>
      <c r="AS12">
        <v>39</v>
      </c>
      <c r="AT12">
        <v>35</v>
      </c>
      <c r="AU12">
        <v>33</v>
      </c>
      <c r="AV12">
        <v>39</v>
      </c>
      <c r="AW12">
        <v>68</v>
      </c>
      <c r="AX12">
        <v>39</v>
      </c>
      <c r="AY12">
        <v>29</v>
      </c>
      <c r="AZ12" s="19">
        <f t="shared" si="0"/>
        <v>42.020833333333336</v>
      </c>
    </row>
    <row r="13" spans="1:54" x14ac:dyDescent="0.3">
      <c r="A13" t="s">
        <v>411</v>
      </c>
      <c r="B13" t="s">
        <v>412</v>
      </c>
      <c r="C13" t="s">
        <v>413</v>
      </c>
      <c r="D13">
        <v>3</v>
      </c>
      <c r="E13">
        <v>9</v>
      </c>
      <c r="F13">
        <v>6</v>
      </c>
      <c r="G13">
        <v>13</v>
      </c>
      <c r="H13">
        <v>8</v>
      </c>
      <c r="I13">
        <v>12</v>
      </c>
      <c r="J13">
        <v>9</v>
      </c>
      <c r="K13">
        <v>9</v>
      </c>
      <c r="L13">
        <v>11</v>
      </c>
      <c r="M13">
        <v>10</v>
      </c>
      <c r="N13">
        <v>6</v>
      </c>
      <c r="O13">
        <v>8</v>
      </c>
      <c r="P13">
        <v>12</v>
      </c>
      <c r="Q13">
        <v>6</v>
      </c>
      <c r="R13">
        <v>8</v>
      </c>
      <c r="S13">
        <v>4</v>
      </c>
      <c r="T13">
        <v>8</v>
      </c>
      <c r="U13">
        <v>7</v>
      </c>
      <c r="V13">
        <v>13</v>
      </c>
      <c r="W13">
        <v>7</v>
      </c>
      <c r="X13">
        <v>10</v>
      </c>
      <c r="Y13">
        <v>13</v>
      </c>
      <c r="Z13">
        <v>6</v>
      </c>
      <c r="AA13">
        <v>2</v>
      </c>
      <c r="AB13">
        <v>9</v>
      </c>
      <c r="AC13">
        <v>6</v>
      </c>
      <c r="AD13">
        <v>14</v>
      </c>
      <c r="AE13">
        <v>11</v>
      </c>
      <c r="AF13">
        <v>7</v>
      </c>
      <c r="AG13">
        <v>13</v>
      </c>
      <c r="AH13">
        <v>6</v>
      </c>
      <c r="AI13">
        <v>6</v>
      </c>
      <c r="AJ13">
        <v>9</v>
      </c>
      <c r="AK13">
        <v>5</v>
      </c>
      <c r="AL13">
        <v>7</v>
      </c>
      <c r="AM13">
        <v>10</v>
      </c>
      <c r="AN13">
        <v>14</v>
      </c>
      <c r="AO13">
        <v>3</v>
      </c>
      <c r="AP13">
        <v>5</v>
      </c>
      <c r="AQ13">
        <v>6</v>
      </c>
      <c r="AR13">
        <v>8</v>
      </c>
      <c r="AS13">
        <v>13</v>
      </c>
      <c r="AT13">
        <v>5</v>
      </c>
      <c r="AU13">
        <v>8</v>
      </c>
      <c r="AV13">
        <v>7</v>
      </c>
      <c r="AW13">
        <v>9</v>
      </c>
      <c r="AX13">
        <v>7</v>
      </c>
      <c r="AY13">
        <v>9</v>
      </c>
      <c r="AZ13" s="19">
        <f t="shared" si="0"/>
        <v>8.2708333333333339</v>
      </c>
    </row>
    <row r="14" spans="1:54" x14ac:dyDescent="0.3">
      <c r="A14" t="s">
        <v>411</v>
      </c>
      <c r="B14" t="s">
        <v>414</v>
      </c>
      <c r="C14" t="s">
        <v>415</v>
      </c>
      <c r="D14">
        <v>10</v>
      </c>
      <c r="E14">
        <v>64</v>
      </c>
      <c r="F14">
        <v>15</v>
      </c>
      <c r="G14">
        <v>101</v>
      </c>
      <c r="H14">
        <v>19</v>
      </c>
      <c r="I14">
        <v>52</v>
      </c>
      <c r="J14">
        <v>33</v>
      </c>
      <c r="K14">
        <v>46</v>
      </c>
      <c r="L14">
        <v>65</v>
      </c>
      <c r="M14">
        <v>49</v>
      </c>
      <c r="N14">
        <v>63</v>
      </c>
      <c r="O14">
        <v>56</v>
      </c>
      <c r="P14">
        <v>67</v>
      </c>
      <c r="Q14">
        <v>56</v>
      </c>
      <c r="R14">
        <v>55</v>
      </c>
      <c r="S14">
        <v>45</v>
      </c>
      <c r="T14">
        <v>53</v>
      </c>
      <c r="U14">
        <v>56</v>
      </c>
      <c r="V14">
        <v>67</v>
      </c>
      <c r="W14">
        <v>51</v>
      </c>
      <c r="X14">
        <v>41</v>
      </c>
      <c r="Y14">
        <v>45</v>
      </c>
      <c r="Z14">
        <v>47</v>
      </c>
      <c r="AA14">
        <v>8</v>
      </c>
      <c r="AB14">
        <v>21</v>
      </c>
      <c r="AC14">
        <v>77</v>
      </c>
      <c r="AD14">
        <v>52</v>
      </c>
      <c r="AE14">
        <v>41</v>
      </c>
      <c r="AF14">
        <v>40</v>
      </c>
      <c r="AG14">
        <v>68</v>
      </c>
      <c r="AH14">
        <v>52</v>
      </c>
      <c r="AI14">
        <v>57</v>
      </c>
      <c r="AJ14">
        <v>44</v>
      </c>
      <c r="AK14">
        <v>30</v>
      </c>
      <c r="AL14">
        <v>35</v>
      </c>
      <c r="AM14">
        <v>37</v>
      </c>
      <c r="AN14">
        <v>71</v>
      </c>
      <c r="AO14">
        <v>66</v>
      </c>
      <c r="AP14">
        <v>31</v>
      </c>
      <c r="AQ14">
        <v>8</v>
      </c>
      <c r="AR14">
        <v>76</v>
      </c>
      <c r="AS14">
        <v>31</v>
      </c>
      <c r="AT14">
        <v>33</v>
      </c>
      <c r="AU14">
        <v>72</v>
      </c>
      <c r="AV14">
        <v>41</v>
      </c>
      <c r="AW14">
        <v>36</v>
      </c>
      <c r="AX14">
        <v>10</v>
      </c>
      <c r="AY14">
        <v>62</v>
      </c>
      <c r="AZ14" s="19">
        <f t="shared" si="0"/>
        <v>46.979166666666664</v>
      </c>
      <c r="BB14" s="43"/>
    </row>
    <row r="15" spans="1:54" x14ac:dyDescent="0.3">
      <c r="A15" t="s">
        <v>411</v>
      </c>
      <c r="B15" t="s">
        <v>416</v>
      </c>
      <c r="C15" t="s">
        <v>417</v>
      </c>
      <c r="D15">
        <v>3</v>
      </c>
      <c r="E15">
        <v>4</v>
      </c>
      <c r="F15">
        <v>5</v>
      </c>
      <c r="G15">
        <v>4</v>
      </c>
      <c r="H15">
        <v>3</v>
      </c>
      <c r="I15">
        <v>3</v>
      </c>
      <c r="J15">
        <v>1</v>
      </c>
      <c r="K15">
        <v>3</v>
      </c>
      <c r="L15">
        <v>5</v>
      </c>
      <c r="M15">
        <v>3</v>
      </c>
      <c r="N15">
        <v>2</v>
      </c>
      <c r="O15">
        <v>2</v>
      </c>
      <c r="P15">
        <v>5</v>
      </c>
      <c r="Q15">
        <v>9</v>
      </c>
      <c r="R15">
        <v>7</v>
      </c>
      <c r="S15">
        <v>5</v>
      </c>
      <c r="T15">
        <v>3</v>
      </c>
      <c r="U15">
        <v>3</v>
      </c>
      <c r="V15">
        <v>9</v>
      </c>
      <c r="W15">
        <v>2</v>
      </c>
      <c r="X15">
        <v>3</v>
      </c>
      <c r="Y15">
        <v>4</v>
      </c>
      <c r="Z15">
        <v>1</v>
      </c>
      <c r="AA15">
        <v>4</v>
      </c>
      <c r="AB15">
        <v>4</v>
      </c>
      <c r="AC15">
        <v>6</v>
      </c>
      <c r="AD15">
        <v>8</v>
      </c>
      <c r="AE15">
        <v>5</v>
      </c>
      <c r="AF15">
        <v>2</v>
      </c>
      <c r="AG15">
        <v>2</v>
      </c>
      <c r="AH15">
        <v>5</v>
      </c>
      <c r="AI15">
        <v>1</v>
      </c>
      <c r="AJ15">
        <v>3</v>
      </c>
      <c r="AK15">
        <v>1</v>
      </c>
      <c r="AL15">
        <v>3</v>
      </c>
      <c r="AM15">
        <v>8</v>
      </c>
      <c r="AN15">
        <v>4</v>
      </c>
      <c r="AO15">
        <v>3</v>
      </c>
      <c r="AP15">
        <v>1</v>
      </c>
      <c r="AQ15">
        <v>2</v>
      </c>
      <c r="AR15">
        <v>8</v>
      </c>
      <c r="AS15">
        <v>7</v>
      </c>
      <c r="AT15">
        <v>5</v>
      </c>
      <c r="AU15">
        <v>2</v>
      </c>
      <c r="AV15">
        <v>7</v>
      </c>
      <c r="AW15">
        <v>2</v>
      </c>
      <c r="AX15">
        <v>4</v>
      </c>
      <c r="AY15">
        <v>3</v>
      </c>
      <c r="AZ15" s="19">
        <f t="shared" si="0"/>
        <v>3.9375</v>
      </c>
      <c r="BA15" s="33"/>
    </row>
    <row r="16" spans="1:54" x14ac:dyDescent="0.3">
      <c r="A16" t="s">
        <v>411</v>
      </c>
      <c r="B16" t="s">
        <v>418</v>
      </c>
      <c r="C16" t="s">
        <v>419</v>
      </c>
      <c r="D16">
        <v>7</v>
      </c>
      <c r="E16">
        <v>12</v>
      </c>
      <c r="F16">
        <v>8</v>
      </c>
      <c r="G16">
        <v>12</v>
      </c>
      <c r="H16">
        <v>3</v>
      </c>
      <c r="I16">
        <v>14</v>
      </c>
      <c r="J16">
        <v>13</v>
      </c>
      <c r="K16">
        <v>9</v>
      </c>
      <c r="L16">
        <v>14</v>
      </c>
      <c r="M16">
        <v>17</v>
      </c>
      <c r="N16">
        <v>19</v>
      </c>
      <c r="O16">
        <v>12</v>
      </c>
      <c r="P16">
        <v>5</v>
      </c>
      <c r="Q16">
        <v>12</v>
      </c>
      <c r="R16">
        <v>12</v>
      </c>
      <c r="S16">
        <v>9</v>
      </c>
      <c r="T16">
        <v>14</v>
      </c>
      <c r="U16">
        <v>13</v>
      </c>
      <c r="V16">
        <v>13</v>
      </c>
      <c r="W16">
        <v>12</v>
      </c>
      <c r="X16">
        <v>3</v>
      </c>
      <c r="Y16">
        <v>7</v>
      </c>
      <c r="Z16">
        <v>11</v>
      </c>
      <c r="AA16">
        <v>4</v>
      </c>
      <c r="AB16">
        <v>9</v>
      </c>
      <c r="AC16">
        <v>14</v>
      </c>
      <c r="AD16">
        <v>13</v>
      </c>
      <c r="AE16">
        <v>13</v>
      </c>
      <c r="AF16">
        <v>8</v>
      </c>
      <c r="AG16">
        <v>10</v>
      </c>
      <c r="AH16">
        <v>19</v>
      </c>
      <c r="AI16">
        <v>5</v>
      </c>
      <c r="AJ16">
        <v>6</v>
      </c>
      <c r="AK16">
        <v>7</v>
      </c>
      <c r="AL16">
        <v>10</v>
      </c>
      <c r="AM16">
        <v>10</v>
      </c>
      <c r="AN16">
        <v>13</v>
      </c>
      <c r="AO16">
        <v>14</v>
      </c>
      <c r="AP16">
        <v>3</v>
      </c>
      <c r="AQ16">
        <v>7</v>
      </c>
      <c r="AR16">
        <v>9</v>
      </c>
      <c r="AS16">
        <v>6</v>
      </c>
      <c r="AT16">
        <v>7</v>
      </c>
      <c r="AU16">
        <v>13</v>
      </c>
      <c r="AV16">
        <v>10</v>
      </c>
      <c r="AW16">
        <v>12</v>
      </c>
      <c r="AX16">
        <v>5</v>
      </c>
      <c r="AY16">
        <v>11</v>
      </c>
      <c r="AZ16" s="19">
        <f t="shared" si="0"/>
        <v>10.1875</v>
      </c>
    </row>
    <row r="17" spans="1:54" x14ac:dyDescent="0.3">
      <c r="A17" t="s">
        <v>411</v>
      </c>
      <c r="B17" t="s">
        <v>420</v>
      </c>
      <c r="C17" t="s">
        <v>421</v>
      </c>
      <c r="D17">
        <v>4</v>
      </c>
      <c r="E17">
        <v>9</v>
      </c>
      <c r="F17">
        <v>3</v>
      </c>
      <c r="G17">
        <v>12</v>
      </c>
      <c r="H17">
        <v>12</v>
      </c>
      <c r="I17">
        <v>19</v>
      </c>
      <c r="J17">
        <v>6</v>
      </c>
      <c r="K17">
        <v>11</v>
      </c>
      <c r="L17">
        <v>14</v>
      </c>
      <c r="M17">
        <v>16</v>
      </c>
      <c r="N17">
        <v>13</v>
      </c>
      <c r="O17">
        <v>17</v>
      </c>
      <c r="P17">
        <v>8</v>
      </c>
      <c r="Q17">
        <v>14</v>
      </c>
      <c r="R17">
        <v>12</v>
      </c>
      <c r="S17">
        <v>10</v>
      </c>
      <c r="T17">
        <v>12</v>
      </c>
      <c r="U17">
        <v>13</v>
      </c>
      <c r="V17">
        <v>14</v>
      </c>
      <c r="W17">
        <v>12</v>
      </c>
      <c r="X17">
        <v>8</v>
      </c>
      <c r="Y17">
        <v>8</v>
      </c>
      <c r="Z17">
        <v>9</v>
      </c>
      <c r="AA17">
        <v>8</v>
      </c>
      <c r="AB17">
        <v>14</v>
      </c>
      <c r="AC17">
        <v>10</v>
      </c>
      <c r="AD17">
        <v>7</v>
      </c>
      <c r="AE17">
        <v>12</v>
      </c>
      <c r="AF17">
        <v>17</v>
      </c>
      <c r="AG17">
        <v>9</v>
      </c>
      <c r="AH17">
        <v>17</v>
      </c>
      <c r="AI17">
        <v>11</v>
      </c>
      <c r="AJ17">
        <v>9</v>
      </c>
      <c r="AK17">
        <v>5</v>
      </c>
      <c r="AL17">
        <v>10</v>
      </c>
      <c r="AM17">
        <v>8</v>
      </c>
      <c r="AN17">
        <v>10</v>
      </c>
      <c r="AO17">
        <v>10</v>
      </c>
      <c r="AP17">
        <v>12</v>
      </c>
      <c r="AQ17">
        <v>6</v>
      </c>
      <c r="AR17">
        <v>12</v>
      </c>
      <c r="AS17">
        <v>6</v>
      </c>
      <c r="AT17">
        <v>12</v>
      </c>
      <c r="AU17">
        <v>10</v>
      </c>
      <c r="AV17">
        <v>7</v>
      </c>
      <c r="AW17">
        <v>9</v>
      </c>
      <c r="AX17">
        <v>4</v>
      </c>
      <c r="AY17">
        <v>12</v>
      </c>
      <c r="AZ17" s="19">
        <f t="shared" si="0"/>
        <v>10.479166666666666</v>
      </c>
    </row>
    <row r="18" spans="1:54" x14ac:dyDescent="0.3">
      <c r="A18" t="s">
        <v>411</v>
      </c>
      <c r="B18" t="s">
        <v>422</v>
      </c>
      <c r="C18" t="s">
        <v>423</v>
      </c>
      <c r="D18">
        <v>8</v>
      </c>
      <c r="E18">
        <v>35</v>
      </c>
      <c r="F18">
        <v>12</v>
      </c>
      <c r="G18">
        <v>32</v>
      </c>
      <c r="H18">
        <v>20</v>
      </c>
      <c r="I18">
        <v>40</v>
      </c>
      <c r="J18">
        <v>21</v>
      </c>
      <c r="K18">
        <v>27</v>
      </c>
      <c r="L18">
        <v>35</v>
      </c>
      <c r="M18">
        <v>29</v>
      </c>
      <c r="N18">
        <v>30</v>
      </c>
      <c r="O18">
        <v>22</v>
      </c>
      <c r="P18">
        <v>22</v>
      </c>
      <c r="Q18">
        <v>31</v>
      </c>
      <c r="R18">
        <v>17</v>
      </c>
      <c r="S18">
        <v>19</v>
      </c>
      <c r="T18">
        <v>22</v>
      </c>
      <c r="U18">
        <v>23</v>
      </c>
      <c r="V18">
        <v>33</v>
      </c>
      <c r="W18">
        <v>26</v>
      </c>
      <c r="X18">
        <v>14</v>
      </c>
      <c r="Y18">
        <v>14</v>
      </c>
      <c r="Z18">
        <v>14</v>
      </c>
      <c r="AA18">
        <v>9</v>
      </c>
      <c r="AB18">
        <v>15</v>
      </c>
      <c r="AC18">
        <v>22</v>
      </c>
      <c r="AD18">
        <v>33</v>
      </c>
      <c r="AE18">
        <v>29</v>
      </c>
      <c r="AF18">
        <v>24</v>
      </c>
      <c r="AG18">
        <v>9</v>
      </c>
      <c r="AH18">
        <v>21</v>
      </c>
      <c r="AI18">
        <v>24</v>
      </c>
      <c r="AJ18">
        <v>27</v>
      </c>
      <c r="AK18">
        <v>18</v>
      </c>
      <c r="AL18">
        <v>27</v>
      </c>
      <c r="AM18">
        <v>14</v>
      </c>
      <c r="AN18">
        <v>22</v>
      </c>
      <c r="AO18">
        <v>28</v>
      </c>
      <c r="AP18">
        <v>14</v>
      </c>
      <c r="AQ18">
        <v>5</v>
      </c>
      <c r="AR18">
        <v>24</v>
      </c>
      <c r="AS18">
        <v>19</v>
      </c>
      <c r="AT18">
        <v>25</v>
      </c>
      <c r="AU18">
        <v>37</v>
      </c>
      <c r="AV18">
        <v>21</v>
      </c>
      <c r="AW18">
        <v>16</v>
      </c>
      <c r="AX18">
        <v>13</v>
      </c>
      <c r="AY18">
        <v>26</v>
      </c>
      <c r="AZ18" s="19">
        <f t="shared" si="0"/>
        <v>22.25</v>
      </c>
      <c r="BA18" s="33"/>
    </row>
    <row r="19" spans="1:54" x14ac:dyDescent="0.3">
      <c r="A19" t="s">
        <v>411</v>
      </c>
      <c r="B19" t="s">
        <v>424</v>
      </c>
      <c r="C19" t="s">
        <v>425</v>
      </c>
      <c r="D19">
        <v>1</v>
      </c>
      <c r="E19">
        <v>20</v>
      </c>
      <c r="F19">
        <v>10</v>
      </c>
      <c r="G19">
        <v>19</v>
      </c>
      <c r="H19">
        <v>8</v>
      </c>
      <c r="I19">
        <v>23</v>
      </c>
      <c r="J19">
        <v>10</v>
      </c>
      <c r="K19">
        <v>14</v>
      </c>
      <c r="L19">
        <v>16</v>
      </c>
      <c r="M19">
        <v>18</v>
      </c>
      <c r="N19">
        <v>27</v>
      </c>
      <c r="O19">
        <v>16</v>
      </c>
      <c r="P19">
        <v>21</v>
      </c>
      <c r="Q19">
        <v>22</v>
      </c>
      <c r="R19">
        <v>26</v>
      </c>
      <c r="S19">
        <v>19</v>
      </c>
      <c r="T19">
        <v>19</v>
      </c>
      <c r="U19">
        <v>17</v>
      </c>
      <c r="V19">
        <v>20</v>
      </c>
      <c r="W19">
        <v>21</v>
      </c>
      <c r="X19">
        <v>20</v>
      </c>
      <c r="Y19">
        <v>15</v>
      </c>
      <c r="Z19">
        <v>16</v>
      </c>
      <c r="AA19">
        <v>5</v>
      </c>
      <c r="AB19">
        <v>9</v>
      </c>
      <c r="AC19">
        <v>15</v>
      </c>
      <c r="AD19">
        <v>17</v>
      </c>
      <c r="AE19">
        <v>8</v>
      </c>
      <c r="AF19">
        <v>18</v>
      </c>
      <c r="AG19">
        <v>19</v>
      </c>
      <c r="AH19">
        <v>16</v>
      </c>
      <c r="AI19">
        <v>20</v>
      </c>
      <c r="AJ19">
        <v>21</v>
      </c>
      <c r="AK19">
        <v>6</v>
      </c>
      <c r="AL19">
        <v>11</v>
      </c>
      <c r="AM19">
        <v>16</v>
      </c>
      <c r="AN19">
        <v>26</v>
      </c>
      <c r="AO19">
        <v>20</v>
      </c>
      <c r="AP19">
        <v>15</v>
      </c>
      <c r="AQ19">
        <v>4</v>
      </c>
      <c r="AR19">
        <v>17</v>
      </c>
      <c r="AS19">
        <v>10</v>
      </c>
      <c r="AT19">
        <v>11</v>
      </c>
      <c r="AU19">
        <v>19</v>
      </c>
      <c r="AV19">
        <v>27</v>
      </c>
      <c r="AW19">
        <v>12</v>
      </c>
      <c r="AX19">
        <v>3</v>
      </c>
      <c r="AY19">
        <v>27</v>
      </c>
      <c r="AZ19" s="19">
        <f t="shared" si="0"/>
        <v>16.041666666666668</v>
      </c>
    </row>
    <row r="20" spans="1:54" x14ac:dyDescent="0.3">
      <c r="A20" t="s">
        <v>411</v>
      </c>
      <c r="B20" t="s">
        <v>426</v>
      </c>
      <c r="C20" t="s">
        <v>427</v>
      </c>
      <c r="D20">
        <v>9</v>
      </c>
      <c r="E20">
        <v>18</v>
      </c>
      <c r="F20">
        <v>9</v>
      </c>
      <c r="G20">
        <v>19</v>
      </c>
      <c r="H20">
        <v>5</v>
      </c>
      <c r="I20">
        <v>17</v>
      </c>
      <c r="J20">
        <v>11</v>
      </c>
      <c r="K20">
        <v>22</v>
      </c>
      <c r="L20">
        <v>19</v>
      </c>
      <c r="M20">
        <v>16</v>
      </c>
      <c r="N20">
        <v>20</v>
      </c>
      <c r="O20">
        <v>16</v>
      </c>
      <c r="P20">
        <v>21</v>
      </c>
      <c r="Q20">
        <v>34</v>
      </c>
      <c r="R20">
        <v>12</v>
      </c>
      <c r="S20">
        <v>24</v>
      </c>
      <c r="T20">
        <v>19</v>
      </c>
      <c r="U20">
        <v>12</v>
      </c>
      <c r="V20">
        <v>27</v>
      </c>
      <c r="W20">
        <v>28</v>
      </c>
      <c r="X20">
        <v>18</v>
      </c>
      <c r="Y20">
        <v>18</v>
      </c>
      <c r="Z20">
        <v>18</v>
      </c>
      <c r="AA20">
        <v>2</v>
      </c>
      <c r="AB20">
        <v>9</v>
      </c>
      <c r="AC20">
        <v>36</v>
      </c>
      <c r="AD20">
        <v>25</v>
      </c>
      <c r="AE20">
        <v>10</v>
      </c>
      <c r="AF20">
        <v>20</v>
      </c>
      <c r="AG20">
        <v>22</v>
      </c>
      <c r="AH20">
        <v>25</v>
      </c>
      <c r="AI20">
        <v>18</v>
      </c>
      <c r="AJ20">
        <v>18</v>
      </c>
      <c r="AK20">
        <v>15</v>
      </c>
      <c r="AL20">
        <v>11</v>
      </c>
      <c r="AM20">
        <v>24</v>
      </c>
      <c r="AN20">
        <v>34</v>
      </c>
      <c r="AO20">
        <v>22</v>
      </c>
      <c r="AP20">
        <v>13</v>
      </c>
      <c r="AQ20">
        <v>5</v>
      </c>
      <c r="AR20">
        <v>23</v>
      </c>
      <c r="AS20">
        <v>15</v>
      </c>
      <c r="AT20">
        <v>19</v>
      </c>
      <c r="AU20">
        <v>30</v>
      </c>
      <c r="AV20">
        <v>26</v>
      </c>
      <c r="AW20">
        <v>16</v>
      </c>
      <c r="AX20">
        <v>7</v>
      </c>
      <c r="AY20">
        <v>25</v>
      </c>
      <c r="AZ20" s="19">
        <f t="shared" si="0"/>
        <v>18.375</v>
      </c>
      <c r="BB20" s="44"/>
    </row>
    <row r="21" spans="1:54" x14ac:dyDescent="0.3">
      <c r="A21" t="s">
        <v>428</v>
      </c>
      <c r="B21" s="42" t="s">
        <v>252</v>
      </c>
      <c r="C21" t="s">
        <v>253</v>
      </c>
      <c r="D21">
        <v>6</v>
      </c>
      <c r="E21">
        <v>15.38</v>
      </c>
      <c r="F21">
        <v>7.64</v>
      </c>
      <c r="G21">
        <v>17.489999999999998</v>
      </c>
      <c r="H21">
        <v>14</v>
      </c>
      <c r="I21">
        <v>17.239999999999998</v>
      </c>
      <c r="J21">
        <v>9.25</v>
      </c>
      <c r="K21">
        <v>16</v>
      </c>
      <c r="L21">
        <v>17.14</v>
      </c>
      <c r="M21">
        <v>15.5</v>
      </c>
      <c r="N21">
        <v>15.31</v>
      </c>
      <c r="O21">
        <v>14</v>
      </c>
      <c r="P21">
        <v>18</v>
      </c>
      <c r="Q21">
        <v>18.149999999999999</v>
      </c>
      <c r="R21">
        <v>14.84</v>
      </c>
      <c r="S21">
        <v>15</v>
      </c>
      <c r="T21">
        <v>14.25</v>
      </c>
      <c r="U21">
        <v>13.22</v>
      </c>
      <c r="V21">
        <v>19.98</v>
      </c>
      <c r="W21">
        <v>14.11</v>
      </c>
      <c r="X21">
        <v>10.51</v>
      </c>
      <c r="Y21">
        <v>12.21</v>
      </c>
      <c r="Z21">
        <v>10.15</v>
      </c>
      <c r="AA21">
        <v>4.55</v>
      </c>
      <c r="AB21">
        <v>10.18</v>
      </c>
      <c r="AC21">
        <v>16.14</v>
      </c>
      <c r="AD21">
        <v>17.14</v>
      </c>
      <c r="AE21">
        <v>30</v>
      </c>
      <c r="AF21">
        <v>12.66</v>
      </c>
      <c r="AG21">
        <v>12.51</v>
      </c>
      <c r="AH21">
        <v>15.97</v>
      </c>
      <c r="AI21">
        <v>10.63</v>
      </c>
      <c r="AJ21">
        <v>12.65</v>
      </c>
      <c r="AK21">
        <v>7.35</v>
      </c>
      <c r="AL21">
        <v>11.16</v>
      </c>
      <c r="AM21">
        <v>13.74</v>
      </c>
      <c r="AN21">
        <v>17.79</v>
      </c>
      <c r="AO21">
        <v>18</v>
      </c>
      <c r="AP21">
        <v>9</v>
      </c>
      <c r="AQ21">
        <v>5.0199999999999996</v>
      </c>
      <c r="AR21">
        <v>16.28</v>
      </c>
      <c r="AS21">
        <v>14</v>
      </c>
      <c r="AT21">
        <v>14</v>
      </c>
      <c r="AU21">
        <v>15.4</v>
      </c>
      <c r="AV21">
        <v>14.61</v>
      </c>
      <c r="AW21">
        <v>11</v>
      </c>
      <c r="AX21">
        <v>5.93</v>
      </c>
      <c r="AY21">
        <v>15.8</v>
      </c>
      <c r="AZ21" s="19">
        <f t="shared" si="0"/>
        <v>13.684999999999997</v>
      </c>
    </row>
    <row r="22" spans="1:54" x14ac:dyDescent="0.3">
      <c r="A22" t="s">
        <v>428</v>
      </c>
      <c r="B22" s="42" t="s">
        <v>169</v>
      </c>
      <c r="C22" t="s">
        <v>170</v>
      </c>
      <c r="D22">
        <v>4.54</v>
      </c>
      <c r="E22">
        <v>19</v>
      </c>
      <c r="F22">
        <v>14</v>
      </c>
      <c r="G22">
        <v>17.489999999999998</v>
      </c>
      <c r="H22">
        <v>15</v>
      </c>
      <c r="I22">
        <v>17.239999999999998</v>
      </c>
      <c r="J22">
        <v>14</v>
      </c>
      <c r="K22">
        <v>16</v>
      </c>
      <c r="L22">
        <v>17.14</v>
      </c>
      <c r="M22">
        <v>41</v>
      </c>
      <c r="N22">
        <v>19</v>
      </c>
      <c r="O22">
        <v>13.38</v>
      </c>
      <c r="P22">
        <v>14.1</v>
      </c>
      <c r="Q22">
        <v>18.149999999999999</v>
      </c>
      <c r="R22">
        <v>14.84</v>
      </c>
      <c r="S22">
        <v>12.76</v>
      </c>
      <c r="T22">
        <v>14.25</v>
      </c>
      <c r="U22">
        <v>13.22</v>
      </c>
      <c r="V22">
        <v>19.98</v>
      </c>
      <c r="W22">
        <v>14.11</v>
      </c>
      <c r="X22">
        <v>11</v>
      </c>
      <c r="Y22">
        <v>17</v>
      </c>
      <c r="Z22">
        <v>15</v>
      </c>
      <c r="AA22">
        <v>4.55</v>
      </c>
      <c r="AB22">
        <v>10.18</v>
      </c>
      <c r="AC22">
        <v>16.14</v>
      </c>
      <c r="AD22">
        <v>45</v>
      </c>
      <c r="AE22">
        <v>26</v>
      </c>
      <c r="AF22">
        <v>12.66</v>
      </c>
      <c r="AG22">
        <v>13</v>
      </c>
      <c r="AH22">
        <v>18</v>
      </c>
      <c r="AI22">
        <v>12</v>
      </c>
      <c r="AJ22">
        <v>17</v>
      </c>
      <c r="AK22">
        <v>17</v>
      </c>
      <c r="AL22">
        <v>12</v>
      </c>
      <c r="AM22">
        <v>13.74</v>
      </c>
      <c r="AN22">
        <v>17.79</v>
      </c>
      <c r="AO22">
        <v>29</v>
      </c>
      <c r="AP22">
        <v>9</v>
      </c>
      <c r="AQ22">
        <v>5.0199999999999996</v>
      </c>
      <c r="AR22">
        <v>16.28</v>
      </c>
      <c r="AS22">
        <v>20</v>
      </c>
      <c r="AT22">
        <v>16</v>
      </c>
      <c r="AU22">
        <v>15.4</v>
      </c>
      <c r="AV22">
        <v>14.61</v>
      </c>
      <c r="AW22">
        <v>11</v>
      </c>
      <c r="AX22">
        <v>13</v>
      </c>
      <c r="AY22">
        <v>17</v>
      </c>
      <c r="AZ22" s="19">
        <f t="shared" si="0"/>
        <v>16.116041666666664</v>
      </c>
    </row>
    <row r="23" spans="1:54" x14ac:dyDescent="0.3">
      <c r="A23" t="s">
        <v>428</v>
      </c>
      <c r="B23" s="42" t="s">
        <v>347</v>
      </c>
      <c r="C23" t="s">
        <v>172</v>
      </c>
      <c r="D23">
        <v>83</v>
      </c>
      <c r="E23">
        <v>466</v>
      </c>
      <c r="F23">
        <v>201</v>
      </c>
      <c r="G23">
        <v>1012</v>
      </c>
      <c r="H23">
        <v>339</v>
      </c>
      <c r="I23">
        <v>711</v>
      </c>
      <c r="J23">
        <v>551</v>
      </c>
      <c r="K23">
        <v>648</v>
      </c>
      <c r="L23">
        <v>745</v>
      </c>
      <c r="M23">
        <v>547</v>
      </c>
      <c r="N23">
        <v>1713</v>
      </c>
      <c r="O23">
        <v>464</v>
      </c>
      <c r="P23">
        <v>309</v>
      </c>
      <c r="Q23">
        <v>292</v>
      </c>
      <c r="R23">
        <v>171</v>
      </c>
      <c r="S23">
        <v>703</v>
      </c>
      <c r="T23">
        <v>256</v>
      </c>
      <c r="U23">
        <v>403</v>
      </c>
      <c r="V23">
        <v>394</v>
      </c>
      <c r="W23">
        <v>853</v>
      </c>
      <c r="X23">
        <v>512</v>
      </c>
      <c r="Y23">
        <v>498</v>
      </c>
      <c r="Z23">
        <v>1171</v>
      </c>
      <c r="AA23">
        <v>291</v>
      </c>
      <c r="AB23">
        <v>315</v>
      </c>
      <c r="AC23">
        <v>684</v>
      </c>
      <c r="AD23">
        <v>1499</v>
      </c>
      <c r="AE23">
        <v>1710</v>
      </c>
      <c r="AF23">
        <v>808</v>
      </c>
      <c r="AG23">
        <v>921</v>
      </c>
      <c r="AH23">
        <v>901</v>
      </c>
      <c r="AI23">
        <v>1409</v>
      </c>
      <c r="AJ23">
        <v>499</v>
      </c>
      <c r="AK23">
        <v>664</v>
      </c>
      <c r="AL23">
        <v>271</v>
      </c>
      <c r="AM23">
        <v>474</v>
      </c>
      <c r="AN23">
        <v>1007</v>
      </c>
      <c r="AO23">
        <v>891</v>
      </c>
      <c r="AP23">
        <v>374</v>
      </c>
      <c r="AQ23">
        <v>279</v>
      </c>
      <c r="AR23">
        <v>399</v>
      </c>
      <c r="AS23">
        <v>958</v>
      </c>
      <c r="AT23">
        <v>896</v>
      </c>
      <c r="AU23">
        <v>290</v>
      </c>
      <c r="AV23">
        <v>628</v>
      </c>
      <c r="AW23">
        <v>357</v>
      </c>
      <c r="AX23">
        <v>602</v>
      </c>
      <c r="AY23">
        <v>324</v>
      </c>
      <c r="AZ23" s="19">
        <f t="shared" si="0"/>
        <v>635.27083333333337</v>
      </c>
    </row>
    <row r="24" spans="1:54" x14ac:dyDescent="0.3">
      <c r="A24" t="s">
        <v>428</v>
      </c>
      <c r="B24" s="42" t="s">
        <v>186</v>
      </c>
      <c r="C24" t="s">
        <v>187</v>
      </c>
      <c r="D24">
        <v>55</v>
      </c>
      <c r="E24">
        <v>317</v>
      </c>
      <c r="F24">
        <v>104</v>
      </c>
      <c r="G24">
        <v>276</v>
      </c>
      <c r="H24">
        <v>175</v>
      </c>
      <c r="I24">
        <v>220</v>
      </c>
      <c r="J24">
        <v>115</v>
      </c>
      <c r="K24">
        <v>290</v>
      </c>
      <c r="L24">
        <v>508</v>
      </c>
      <c r="M24">
        <v>139</v>
      </c>
      <c r="N24">
        <v>363</v>
      </c>
      <c r="O24">
        <v>255</v>
      </c>
      <c r="P24">
        <v>164</v>
      </c>
      <c r="Q24">
        <v>95</v>
      </c>
      <c r="R24">
        <v>124</v>
      </c>
      <c r="S24">
        <v>167</v>
      </c>
      <c r="T24">
        <v>185</v>
      </c>
      <c r="U24">
        <v>237</v>
      </c>
      <c r="V24">
        <v>247</v>
      </c>
      <c r="W24">
        <v>327</v>
      </c>
      <c r="X24">
        <v>256</v>
      </c>
      <c r="Y24">
        <v>141</v>
      </c>
      <c r="Z24">
        <v>252</v>
      </c>
      <c r="AA24">
        <v>79</v>
      </c>
      <c r="AB24">
        <v>113</v>
      </c>
      <c r="AC24">
        <v>132</v>
      </c>
      <c r="AD24">
        <v>189</v>
      </c>
      <c r="AE24">
        <v>232</v>
      </c>
      <c r="AF24">
        <v>357</v>
      </c>
      <c r="AG24">
        <v>127</v>
      </c>
      <c r="AH24">
        <v>254</v>
      </c>
      <c r="AI24">
        <v>234</v>
      </c>
      <c r="AJ24">
        <v>183</v>
      </c>
      <c r="AK24">
        <v>165</v>
      </c>
      <c r="AL24">
        <v>64</v>
      </c>
      <c r="AM24">
        <v>176</v>
      </c>
      <c r="AN24">
        <v>283</v>
      </c>
      <c r="AO24">
        <v>232</v>
      </c>
      <c r="AP24">
        <v>161</v>
      </c>
      <c r="AQ24">
        <v>92</v>
      </c>
      <c r="AR24">
        <v>132</v>
      </c>
      <c r="AS24">
        <v>172</v>
      </c>
      <c r="AT24">
        <v>303</v>
      </c>
      <c r="AU24">
        <v>167</v>
      </c>
      <c r="AV24">
        <v>138</v>
      </c>
      <c r="AW24">
        <v>97</v>
      </c>
      <c r="AX24">
        <v>108</v>
      </c>
      <c r="AY24">
        <v>125</v>
      </c>
      <c r="AZ24" s="19">
        <f t="shared" si="0"/>
        <v>194.3125</v>
      </c>
      <c r="BA24" s="45" t="s">
        <v>349</v>
      </c>
    </row>
    <row r="25" spans="1:54" x14ac:dyDescent="0.3">
      <c r="A25" t="s">
        <v>429</v>
      </c>
      <c r="B25" s="10" t="s">
        <v>348</v>
      </c>
      <c r="C25" t="s">
        <v>133</v>
      </c>
      <c r="D25">
        <v>16212</v>
      </c>
      <c r="E25">
        <v>108859</v>
      </c>
      <c r="F25">
        <v>38817</v>
      </c>
      <c r="G25">
        <v>77102</v>
      </c>
      <c r="H25">
        <v>38930</v>
      </c>
      <c r="I25">
        <v>89853</v>
      </c>
      <c r="J25">
        <v>35795</v>
      </c>
      <c r="K25">
        <v>103833</v>
      </c>
      <c r="L25">
        <v>83332</v>
      </c>
      <c r="M25">
        <v>67286</v>
      </c>
      <c r="N25">
        <v>91014</v>
      </c>
      <c r="O25">
        <v>78231</v>
      </c>
      <c r="P25">
        <v>69360</v>
      </c>
      <c r="Q25">
        <v>117248</v>
      </c>
      <c r="R25">
        <v>74731</v>
      </c>
      <c r="S25">
        <v>63697</v>
      </c>
      <c r="T25">
        <v>48395</v>
      </c>
      <c r="U25">
        <v>73357</v>
      </c>
      <c r="V25">
        <v>131431</v>
      </c>
      <c r="W25">
        <v>144301</v>
      </c>
      <c r="X25">
        <v>56941</v>
      </c>
      <c r="Y25">
        <v>62491</v>
      </c>
      <c r="Z25">
        <v>124285</v>
      </c>
      <c r="AA25">
        <v>16068</v>
      </c>
      <c r="AB25">
        <v>34956</v>
      </c>
      <c r="AC25">
        <v>131166</v>
      </c>
      <c r="AD25">
        <v>160734</v>
      </c>
      <c r="AE25">
        <v>30087</v>
      </c>
      <c r="AF25">
        <v>79186</v>
      </c>
      <c r="AG25">
        <v>108516</v>
      </c>
      <c r="AH25">
        <v>111090</v>
      </c>
      <c r="AI25">
        <v>110045</v>
      </c>
      <c r="AJ25">
        <v>77615</v>
      </c>
      <c r="AK25">
        <v>78519</v>
      </c>
      <c r="AL25">
        <v>44756</v>
      </c>
      <c r="AM25">
        <v>91253</v>
      </c>
      <c r="AN25">
        <v>178584</v>
      </c>
      <c r="AO25">
        <v>80838</v>
      </c>
      <c r="AP25">
        <v>51132</v>
      </c>
      <c r="AQ25">
        <v>23687</v>
      </c>
      <c r="AR25">
        <v>113493</v>
      </c>
      <c r="AS25">
        <v>79351</v>
      </c>
      <c r="AT25">
        <v>86399</v>
      </c>
      <c r="AU25">
        <v>79637</v>
      </c>
      <c r="AV25">
        <v>127994</v>
      </c>
      <c r="AW25">
        <v>50282</v>
      </c>
      <c r="AX25">
        <v>19488</v>
      </c>
      <c r="AY25">
        <v>144880</v>
      </c>
      <c r="AZ25" s="19">
        <f t="shared" si="0"/>
        <v>81359.520833333328</v>
      </c>
    </row>
    <row r="26" spans="1:54" x14ac:dyDescent="0.3">
      <c r="A26" t="s">
        <v>429</v>
      </c>
      <c r="B26" s="10" t="s">
        <v>342</v>
      </c>
      <c r="C26" t="s">
        <v>135</v>
      </c>
      <c r="D26">
        <v>39799</v>
      </c>
      <c r="E26">
        <v>333604</v>
      </c>
      <c r="F26">
        <v>65055</v>
      </c>
      <c r="G26">
        <v>351445</v>
      </c>
      <c r="H26">
        <v>54630</v>
      </c>
      <c r="I26">
        <v>189923</v>
      </c>
      <c r="J26">
        <v>228927</v>
      </c>
      <c r="K26">
        <v>329557</v>
      </c>
      <c r="L26">
        <v>209417</v>
      </c>
      <c r="M26">
        <v>186880</v>
      </c>
      <c r="N26">
        <v>138016</v>
      </c>
      <c r="O26">
        <v>280926</v>
      </c>
      <c r="P26">
        <v>379191</v>
      </c>
      <c r="Q26">
        <v>369808</v>
      </c>
      <c r="R26">
        <v>259491</v>
      </c>
      <c r="S26">
        <v>305298</v>
      </c>
      <c r="T26">
        <v>389893</v>
      </c>
      <c r="U26">
        <v>235674</v>
      </c>
      <c r="V26">
        <v>275964</v>
      </c>
      <c r="W26">
        <v>273162</v>
      </c>
      <c r="X26">
        <v>171830</v>
      </c>
      <c r="Y26">
        <v>125899</v>
      </c>
      <c r="Z26">
        <v>263725</v>
      </c>
      <c r="AA26">
        <v>32716</v>
      </c>
      <c r="AB26">
        <v>61232</v>
      </c>
      <c r="AC26">
        <v>319133</v>
      </c>
      <c r="AD26">
        <v>149709</v>
      </c>
      <c r="AE26">
        <v>104643</v>
      </c>
      <c r="AF26">
        <v>219627</v>
      </c>
      <c r="AG26">
        <v>242815</v>
      </c>
      <c r="AH26">
        <v>292817</v>
      </c>
      <c r="AI26">
        <v>170467</v>
      </c>
      <c r="AJ26">
        <v>296767</v>
      </c>
      <c r="AK26">
        <v>124441</v>
      </c>
      <c r="AL26">
        <v>151422</v>
      </c>
      <c r="AM26">
        <v>165223</v>
      </c>
      <c r="AN26">
        <v>281509</v>
      </c>
      <c r="AO26">
        <v>271223</v>
      </c>
      <c r="AP26">
        <v>263879</v>
      </c>
      <c r="AQ26">
        <v>60422</v>
      </c>
      <c r="AR26">
        <v>408597</v>
      </c>
      <c r="AS26">
        <v>162852</v>
      </c>
      <c r="AT26">
        <v>123000</v>
      </c>
      <c r="AU26">
        <v>392916</v>
      </c>
      <c r="AV26">
        <v>294280</v>
      </c>
      <c r="AW26">
        <v>120480</v>
      </c>
      <c r="AX26">
        <v>42906</v>
      </c>
      <c r="AY26">
        <v>371527</v>
      </c>
      <c r="AZ26" s="19">
        <f t="shared" si="0"/>
        <v>220473.27083333334</v>
      </c>
    </row>
    <row r="27" spans="1:54" x14ac:dyDescent="0.3">
      <c r="A27" t="s">
        <v>429</v>
      </c>
      <c r="B27" s="10" t="s">
        <v>343</v>
      </c>
      <c r="C27" t="s">
        <v>137</v>
      </c>
      <c r="D27">
        <v>14832</v>
      </c>
      <c r="E27">
        <v>170135</v>
      </c>
      <c r="F27">
        <v>30396</v>
      </c>
      <c r="G27">
        <v>222953</v>
      </c>
      <c r="H27">
        <v>43335</v>
      </c>
      <c r="I27">
        <v>124280</v>
      </c>
      <c r="J27">
        <v>80657</v>
      </c>
      <c r="K27">
        <v>111485</v>
      </c>
      <c r="L27">
        <v>150460</v>
      </c>
      <c r="M27">
        <v>94987</v>
      </c>
      <c r="N27">
        <v>88368</v>
      </c>
      <c r="O27">
        <v>169800</v>
      </c>
      <c r="P27">
        <v>224394</v>
      </c>
      <c r="Q27">
        <v>159378</v>
      </c>
      <c r="R27">
        <v>158850</v>
      </c>
      <c r="S27">
        <v>161760</v>
      </c>
      <c r="T27">
        <v>138236</v>
      </c>
      <c r="U27">
        <v>134739</v>
      </c>
      <c r="V27">
        <v>173396</v>
      </c>
      <c r="W27">
        <v>174539</v>
      </c>
      <c r="X27">
        <v>91785</v>
      </c>
      <c r="Y27">
        <v>91040</v>
      </c>
      <c r="Z27">
        <v>160239</v>
      </c>
      <c r="AA27">
        <v>18027</v>
      </c>
      <c r="AB27">
        <v>30145</v>
      </c>
      <c r="AC27">
        <v>211755</v>
      </c>
      <c r="AD27">
        <v>138107</v>
      </c>
      <c r="AE27">
        <v>116170</v>
      </c>
      <c r="AF27">
        <v>166526</v>
      </c>
      <c r="AG27">
        <v>200794</v>
      </c>
      <c r="AH27">
        <v>161812</v>
      </c>
      <c r="AI27">
        <v>164429</v>
      </c>
      <c r="AJ27">
        <v>168237</v>
      </c>
      <c r="AK27">
        <v>88526</v>
      </c>
      <c r="AL27">
        <v>61084</v>
      </c>
      <c r="AM27">
        <v>101557</v>
      </c>
      <c r="AN27">
        <v>235166</v>
      </c>
      <c r="AO27">
        <v>190135</v>
      </c>
      <c r="AP27">
        <v>137050</v>
      </c>
      <c r="AQ27">
        <v>32143</v>
      </c>
      <c r="AR27">
        <v>199745</v>
      </c>
      <c r="AS27">
        <v>101917</v>
      </c>
      <c r="AT27">
        <v>90159</v>
      </c>
      <c r="AU27">
        <v>231601</v>
      </c>
      <c r="AV27">
        <v>177507</v>
      </c>
      <c r="AW27">
        <v>58152</v>
      </c>
      <c r="AX27">
        <v>19960</v>
      </c>
      <c r="AY27">
        <v>220425</v>
      </c>
      <c r="AZ27" s="19">
        <f t="shared" si="0"/>
        <v>131066.10416666667</v>
      </c>
    </row>
    <row r="28" spans="1:54" x14ac:dyDescent="0.3">
      <c r="A28" t="s">
        <v>429</v>
      </c>
      <c r="B28" s="10" t="s">
        <v>344</v>
      </c>
      <c r="C28" t="s">
        <v>141</v>
      </c>
      <c r="D28">
        <v>1687</v>
      </c>
      <c r="E28">
        <v>12102</v>
      </c>
      <c r="F28">
        <v>2428</v>
      </c>
      <c r="G28">
        <v>10549</v>
      </c>
      <c r="H28">
        <v>5185</v>
      </c>
      <c r="I28">
        <v>9231</v>
      </c>
      <c r="J28">
        <v>5056</v>
      </c>
      <c r="K28">
        <v>6693</v>
      </c>
      <c r="L28">
        <v>10679</v>
      </c>
      <c r="M28">
        <v>3911</v>
      </c>
      <c r="N28">
        <v>7194</v>
      </c>
      <c r="O28">
        <v>14336</v>
      </c>
      <c r="P28">
        <v>10084</v>
      </c>
      <c r="Q28">
        <v>8205</v>
      </c>
      <c r="R28">
        <v>7285</v>
      </c>
      <c r="S28">
        <v>9050</v>
      </c>
      <c r="T28">
        <v>4146</v>
      </c>
      <c r="U28">
        <v>4202</v>
      </c>
      <c r="V28">
        <v>11215</v>
      </c>
      <c r="W28">
        <v>11309</v>
      </c>
      <c r="X28">
        <v>5723</v>
      </c>
      <c r="Y28">
        <v>3727</v>
      </c>
      <c r="Z28">
        <v>7284</v>
      </c>
      <c r="AA28">
        <v>904</v>
      </c>
      <c r="AB28">
        <v>2160</v>
      </c>
      <c r="AC28">
        <v>12023</v>
      </c>
      <c r="AD28">
        <v>17944</v>
      </c>
      <c r="AE28">
        <v>8349</v>
      </c>
      <c r="AF28">
        <v>11117</v>
      </c>
      <c r="AG28">
        <v>11756</v>
      </c>
      <c r="AH28">
        <v>9934</v>
      </c>
      <c r="AI28">
        <v>11737</v>
      </c>
      <c r="AJ28">
        <v>9857</v>
      </c>
      <c r="AK28">
        <v>5229</v>
      </c>
      <c r="AL28">
        <v>3283</v>
      </c>
      <c r="AM28">
        <v>7821</v>
      </c>
      <c r="AN28">
        <v>18177</v>
      </c>
      <c r="AO28">
        <v>8219</v>
      </c>
      <c r="AP28">
        <v>7608</v>
      </c>
      <c r="AQ28">
        <v>2909</v>
      </c>
      <c r="AR28">
        <v>8132</v>
      </c>
      <c r="AS28">
        <v>6512</v>
      </c>
      <c r="AT28">
        <v>7334</v>
      </c>
      <c r="AU28">
        <v>10415</v>
      </c>
      <c r="AV28">
        <v>12419</v>
      </c>
      <c r="AW28">
        <v>2862</v>
      </c>
      <c r="AX28">
        <v>1791</v>
      </c>
      <c r="AY28">
        <v>13706</v>
      </c>
      <c r="AZ28" s="19">
        <f t="shared" si="0"/>
        <v>7989.145833333333</v>
      </c>
    </row>
    <row r="29" spans="1:54" x14ac:dyDescent="0.3">
      <c r="A29" t="s">
        <v>429</v>
      </c>
      <c r="B29" s="10" t="s">
        <v>345</v>
      </c>
      <c r="C29" t="s">
        <v>139</v>
      </c>
      <c r="D29">
        <v>2653</v>
      </c>
      <c r="E29">
        <v>25310</v>
      </c>
      <c r="F29">
        <v>6860</v>
      </c>
      <c r="G29">
        <v>18501</v>
      </c>
      <c r="H29">
        <v>8629</v>
      </c>
      <c r="I29">
        <v>15231</v>
      </c>
      <c r="J29">
        <v>37504</v>
      </c>
      <c r="K29">
        <v>18339</v>
      </c>
      <c r="L29">
        <v>19008</v>
      </c>
      <c r="M29">
        <v>24259</v>
      </c>
      <c r="N29">
        <v>13290</v>
      </c>
      <c r="O29">
        <v>20678</v>
      </c>
      <c r="P29">
        <v>24252</v>
      </c>
      <c r="Q29">
        <v>22959</v>
      </c>
      <c r="R29">
        <v>15632</v>
      </c>
      <c r="S29">
        <v>15830</v>
      </c>
      <c r="T29">
        <v>31516</v>
      </c>
      <c r="U29">
        <v>21653</v>
      </c>
      <c r="V29">
        <v>39279</v>
      </c>
      <c r="W29">
        <v>15174</v>
      </c>
      <c r="X29">
        <v>14843</v>
      </c>
      <c r="Y29">
        <v>7861</v>
      </c>
      <c r="Z29">
        <v>17886</v>
      </c>
      <c r="AA29">
        <v>5089</v>
      </c>
      <c r="AB29">
        <v>6319</v>
      </c>
      <c r="AC29">
        <v>15671</v>
      </c>
      <c r="AD29">
        <v>12627</v>
      </c>
      <c r="AE29">
        <v>8750</v>
      </c>
      <c r="AF29">
        <v>10800</v>
      </c>
      <c r="AG29">
        <v>16385</v>
      </c>
      <c r="AH29">
        <v>12741</v>
      </c>
      <c r="AI29">
        <v>14899</v>
      </c>
      <c r="AJ29">
        <v>20830</v>
      </c>
      <c r="AK29">
        <v>20244</v>
      </c>
      <c r="AL29">
        <v>22769</v>
      </c>
      <c r="AM29">
        <v>11276</v>
      </c>
      <c r="AN29">
        <v>14826</v>
      </c>
      <c r="AO29">
        <v>26179</v>
      </c>
      <c r="AP29">
        <v>9236</v>
      </c>
      <c r="AQ29">
        <v>6359</v>
      </c>
      <c r="AR29">
        <v>35083</v>
      </c>
      <c r="AS29">
        <v>15047</v>
      </c>
      <c r="AT29">
        <v>13147</v>
      </c>
      <c r="AU29">
        <v>23870</v>
      </c>
      <c r="AV29">
        <v>15731</v>
      </c>
      <c r="AW29">
        <v>15798</v>
      </c>
      <c r="AX29">
        <v>8755</v>
      </c>
      <c r="AY29">
        <v>25402</v>
      </c>
      <c r="AZ29" s="19">
        <f t="shared" si="0"/>
        <v>17187.083333333332</v>
      </c>
    </row>
    <row r="30" spans="1:54" x14ac:dyDescent="0.3">
      <c r="A30" t="s">
        <v>429</v>
      </c>
      <c r="B30" s="42" t="s">
        <v>42</v>
      </c>
      <c r="C30" t="s">
        <v>233</v>
      </c>
      <c r="D30">
        <v>17</v>
      </c>
      <c r="E30">
        <v>99</v>
      </c>
      <c r="F30">
        <v>23</v>
      </c>
      <c r="G30">
        <v>87</v>
      </c>
      <c r="H30">
        <v>48</v>
      </c>
      <c r="I30">
        <v>62</v>
      </c>
      <c r="J30">
        <v>39</v>
      </c>
      <c r="K30">
        <v>77</v>
      </c>
      <c r="L30">
        <v>61</v>
      </c>
      <c r="M30">
        <v>52</v>
      </c>
      <c r="N30">
        <v>54</v>
      </c>
      <c r="O30">
        <v>64</v>
      </c>
      <c r="P30">
        <v>84</v>
      </c>
      <c r="Q30">
        <v>84</v>
      </c>
      <c r="R30">
        <v>44</v>
      </c>
      <c r="S30">
        <v>48</v>
      </c>
      <c r="T30">
        <v>73</v>
      </c>
      <c r="U30">
        <v>51</v>
      </c>
      <c r="V30">
        <v>54</v>
      </c>
      <c r="W30">
        <v>74</v>
      </c>
      <c r="X30">
        <v>49</v>
      </c>
      <c r="Y30">
        <v>31</v>
      </c>
      <c r="Z30">
        <v>58</v>
      </c>
      <c r="AA30">
        <v>15</v>
      </c>
      <c r="AB30">
        <v>21</v>
      </c>
      <c r="AC30">
        <v>95</v>
      </c>
      <c r="AD30">
        <v>77</v>
      </c>
      <c r="AE30">
        <v>54</v>
      </c>
      <c r="AF30">
        <v>48</v>
      </c>
      <c r="AG30">
        <v>45</v>
      </c>
      <c r="AH30">
        <v>68</v>
      </c>
      <c r="AI30">
        <v>42</v>
      </c>
      <c r="AJ30">
        <v>70</v>
      </c>
      <c r="AK30">
        <v>32</v>
      </c>
      <c r="AL30">
        <v>33</v>
      </c>
      <c r="AM30">
        <v>44</v>
      </c>
      <c r="AN30">
        <v>98</v>
      </c>
      <c r="AO30">
        <v>72</v>
      </c>
      <c r="AP30">
        <v>37</v>
      </c>
      <c r="AQ30">
        <v>12</v>
      </c>
      <c r="AR30">
        <v>84</v>
      </c>
      <c r="AS30">
        <v>41</v>
      </c>
      <c r="AT30">
        <v>57</v>
      </c>
      <c r="AU30">
        <v>58</v>
      </c>
      <c r="AV30">
        <v>69</v>
      </c>
      <c r="AW30">
        <v>40</v>
      </c>
      <c r="AX30">
        <v>15</v>
      </c>
      <c r="AY30">
        <v>69</v>
      </c>
      <c r="AZ30" s="19">
        <f t="shared" si="0"/>
        <v>54.770833333333336</v>
      </c>
    </row>
    <row r="31" spans="1:54" x14ac:dyDescent="0.3">
      <c r="A31" t="s">
        <v>429</v>
      </c>
      <c r="B31" s="42" t="s">
        <v>49</v>
      </c>
      <c r="C31" t="s">
        <v>247</v>
      </c>
      <c r="D31">
        <v>17</v>
      </c>
      <c r="E31">
        <v>85</v>
      </c>
      <c r="F31">
        <v>22</v>
      </c>
      <c r="G31">
        <v>73</v>
      </c>
      <c r="H31">
        <v>23</v>
      </c>
      <c r="I31">
        <v>56</v>
      </c>
      <c r="J31">
        <v>43</v>
      </c>
      <c r="K31">
        <v>70</v>
      </c>
      <c r="L31">
        <v>70</v>
      </c>
      <c r="M31">
        <v>62</v>
      </c>
      <c r="N31">
        <v>69</v>
      </c>
      <c r="O31">
        <v>58</v>
      </c>
      <c r="P31">
        <v>66</v>
      </c>
      <c r="Q31">
        <v>90</v>
      </c>
      <c r="R31">
        <v>68</v>
      </c>
      <c r="S31">
        <v>51</v>
      </c>
      <c r="T31">
        <v>68</v>
      </c>
      <c r="U31">
        <v>64</v>
      </c>
      <c r="V31">
        <v>98</v>
      </c>
      <c r="W31">
        <v>76</v>
      </c>
      <c r="X31">
        <v>41</v>
      </c>
      <c r="Y31">
        <v>45</v>
      </c>
      <c r="Z31">
        <v>68</v>
      </c>
      <c r="AA31">
        <v>13</v>
      </c>
      <c r="AB31">
        <v>21</v>
      </c>
      <c r="AC31">
        <v>85</v>
      </c>
      <c r="AD31">
        <v>86</v>
      </c>
      <c r="AE31">
        <v>34</v>
      </c>
      <c r="AF31">
        <v>48</v>
      </c>
      <c r="AG31">
        <v>71</v>
      </c>
      <c r="AH31">
        <v>87</v>
      </c>
      <c r="AI31">
        <v>79</v>
      </c>
      <c r="AJ31">
        <v>56</v>
      </c>
      <c r="AK31">
        <v>41</v>
      </c>
      <c r="AL31">
        <v>45</v>
      </c>
      <c r="AM31">
        <v>51</v>
      </c>
      <c r="AN31">
        <v>91</v>
      </c>
      <c r="AO31">
        <v>72</v>
      </c>
      <c r="AP31">
        <v>55</v>
      </c>
      <c r="AQ31">
        <v>21</v>
      </c>
      <c r="AR31">
        <v>78</v>
      </c>
      <c r="AS31">
        <v>49</v>
      </c>
      <c r="AT31">
        <v>60</v>
      </c>
      <c r="AU31">
        <v>61</v>
      </c>
      <c r="AV31">
        <v>93</v>
      </c>
      <c r="AW31">
        <v>43</v>
      </c>
      <c r="AX31">
        <v>17</v>
      </c>
      <c r="AY31">
        <v>84</v>
      </c>
      <c r="AZ31" s="19">
        <f t="shared" si="0"/>
        <v>58.833333333333336</v>
      </c>
    </row>
    <row r="32" spans="1:54" x14ac:dyDescent="0.3">
      <c r="A32" t="s">
        <v>429</v>
      </c>
      <c r="B32" s="42" t="s">
        <v>7</v>
      </c>
      <c r="C32" t="s">
        <v>153</v>
      </c>
      <c r="D32">
        <v>17</v>
      </c>
      <c r="E32">
        <v>80</v>
      </c>
      <c r="F32">
        <v>77</v>
      </c>
      <c r="G32">
        <v>824</v>
      </c>
      <c r="H32">
        <v>278</v>
      </c>
      <c r="I32">
        <v>1787</v>
      </c>
      <c r="J32">
        <v>2024</v>
      </c>
      <c r="K32">
        <v>946</v>
      </c>
      <c r="L32">
        <v>1157</v>
      </c>
      <c r="M32">
        <v>727</v>
      </c>
      <c r="N32">
        <v>1148</v>
      </c>
      <c r="O32">
        <v>247</v>
      </c>
      <c r="P32">
        <v>79</v>
      </c>
      <c r="Q32">
        <v>251</v>
      </c>
      <c r="R32">
        <v>116</v>
      </c>
      <c r="S32">
        <v>718</v>
      </c>
      <c r="T32">
        <v>243</v>
      </c>
      <c r="U32">
        <v>665</v>
      </c>
      <c r="V32">
        <v>420</v>
      </c>
      <c r="W32">
        <v>933</v>
      </c>
      <c r="X32">
        <v>294</v>
      </c>
      <c r="Y32">
        <v>597</v>
      </c>
      <c r="Z32">
        <v>3740</v>
      </c>
      <c r="AA32">
        <v>592</v>
      </c>
      <c r="AB32">
        <v>380</v>
      </c>
      <c r="AC32">
        <v>864</v>
      </c>
      <c r="AD32">
        <v>3905</v>
      </c>
      <c r="AE32">
        <v>4128</v>
      </c>
      <c r="AF32">
        <v>1667</v>
      </c>
      <c r="AG32">
        <v>4384</v>
      </c>
      <c r="AH32">
        <v>5972</v>
      </c>
      <c r="AI32">
        <v>752</v>
      </c>
      <c r="AJ32">
        <v>646</v>
      </c>
      <c r="AK32">
        <v>284</v>
      </c>
      <c r="AL32">
        <v>150</v>
      </c>
      <c r="AM32">
        <v>862</v>
      </c>
      <c r="AN32">
        <v>1230</v>
      </c>
      <c r="AO32">
        <v>175</v>
      </c>
      <c r="AP32">
        <v>168</v>
      </c>
      <c r="AQ32">
        <v>83</v>
      </c>
      <c r="AR32">
        <v>807</v>
      </c>
      <c r="AS32">
        <v>191</v>
      </c>
      <c r="AT32">
        <v>964</v>
      </c>
      <c r="AU32">
        <v>193</v>
      </c>
      <c r="AV32">
        <v>76</v>
      </c>
      <c r="AW32">
        <v>256</v>
      </c>
      <c r="AX32">
        <v>171</v>
      </c>
      <c r="AY32">
        <v>551</v>
      </c>
      <c r="AZ32" s="19">
        <f t="shared" si="0"/>
        <v>975.39583333333337</v>
      </c>
    </row>
    <row r="33" spans="1:52" x14ac:dyDescent="0.3">
      <c r="A33" t="s">
        <v>429</v>
      </c>
      <c r="B33" s="42" t="s">
        <v>43</v>
      </c>
      <c r="C33" t="s">
        <v>235</v>
      </c>
      <c r="D33">
        <v>9</v>
      </c>
      <c r="E33">
        <v>75</v>
      </c>
      <c r="F33">
        <v>20</v>
      </c>
      <c r="G33">
        <v>83</v>
      </c>
      <c r="H33">
        <v>12</v>
      </c>
      <c r="I33">
        <v>47</v>
      </c>
      <c r="J33">
        <v>42</v>
      </c>
      <c r="K33">
        <v>59</v>
      </c>
      <c r="L33">
        <v>70</v>
      </c>
      <c r="M33">
        <v>54</v>
      </c>
      <c r="N33">
        <v>50</v>
      </c>
      <c r="O33">
        <v>60</v>
      </c>
      <c r="P33">
        <v>79</v>
      </c>
      <c r="Q33">
        <v>84</v>
      </c>
      <c r="R33">
        <v>43</v>
      </c>
      <c r="S33">
        <v>64</v>
      </c>
      <c r="T33">
        <v>73</v>
      </c>
      <c r="U33">
        <v>50</v>
      </c>
      <c r="V33">
        <v>79</v>
      </c>
      <c r="W33">
        <v>76</v>
      </c>
      <c r="X33">
        <v>38</v>
      </c>
      <c r="Y33">
        <v>49</v>
      </c>
      <c r="Z33">
        <v>52</v>
      </c>
      <c r="AA33">
        <v>12</v>
      </c>
      <c r="AB33">
        <v>23</v>
      </c>
      <c r="AC33">
        <v>92</v>
      </c>
      <c r="AD33">
        <v>71</v>
      </c>
      <c r="AE33">
        <v>29</v>
      </c>
      <c r="AF33">
        <v>51</v>
      </c>
      <c r="AG33">
        <v>65</v>
      </c>
      <c r="AH33">
        <v>69</v>
      </c>
      <c r="AI33">
        <v>49</v>
      </c>
      <c r="AJ33">
        <v>56</v>
      </c>
      <c r="AK33">
        <v>37</v>
      </c>
      <c r="AL33">
        <v>42</v>
      </c>
      <c r="AM33">
        <v>53</v>
      </c>
      <c r="AN33">
        <v>87</v>
      </c>
      <c r="AO33">
        <v>53</v>
      </c>
      <c r="AP33">
        <v>39</v>
      </c>
      <c r="AQ33">
        <v>18</v>
      </c>
      <c r="AR33">
        <v>95</v>
      </c>
      <c r="AS33">
        <v>40</v>
      </c>
      <c r="AT33">
        <v>38</v>
      </c>
      <c r="AU33">
        <v>60</v>
      </c>
      <c r="AV33">
        <v>78</v>
      </c>
      <c r="AW33">
        <v>34</v>
      </c>
      <c r="AX33">
        <v>11</v>
      </c>
      <c r="AY33">
        <v>77</v>
      </c>
      <c r="AZ33" s="19">
        <f t="shared" si="0"/>
        <v>53.0625</v>
      </c>
    </row>
    <row r="34" spans="1:52" x14ac:dyDescent="0.3">
      <c r="A34" t="s">
        <v>429</v>
      </c>
      <c r="B34" s="42" t="s">
        <v>461</v>
      </c>
      <c r="C34" t="s">
        <v>430</v>
      </c>
      <c r="D34">
        <v>6</v>
      </c>
      <c r="E34">
        <v>38</v>
      </c>
      <c r="F34">
        <v>13</v>
      </c>
      <c r="G34">
        <v>62</v>
      </c>
      <c r="H34">
        <v>11</v>
      </c>
      <c r="I34">
        <v>37</v>
      </c>
      <c r="J34">
        <v>24</v>
      </c>
      <c r="K34">
        <v>28</v>
      </c>
      <c r="L34">
        <v>42</v>
      </c>
      <c r="M34">
        <v>29</v>
      </c>
      <c r="N34">
        <v>32</v>
      </c>
      <c r="O34">
        <v>37</v>
      </c>
      <c r="P34">
        <v>40</v>
      </c>
      <c r="Q34">
        <v>41</v>
      </c>
      <c r="R34">
        <v>51</v>
      </c>
      <c r="S34">
        <v>37</v>
      </c>
      <c r="T34">
        <v>41</v>
      </c>
      <c r="U34">
        <v>41</v>
      </c>
      <c r="V34">
        <v>56</v>
      </c>
      <c r="W34">
        <v>31</v>
      </c>
      <c r="X34">
        <v>21</v>
      </c>
      <c r="Y34">
        <v>33</v>
      </c>
      <c r="Z34">
        <v>26</v>
      </c>
      <c r="AA34">
        <v>6</v>
      </c>
      <c r="AB34">
        <v>10.18</v>
      </c>
      <c r="AC34">
        <v>52</v>
      </c>
      <c r="AD34">
        <v>38</v>
      </c>
      <c r="AE34">
        <v>28</v>
      </c>
      <c r="AF34">
        <v>40</v>
      </c>
      <c r="AG34">
        <v>40</v>
      </c>
      <c r="AH34">
        <v>41</v>
      </c>
      <c r="AI34">
        <v>47</v>
      </c>
      <c r="AJ34">
        <v>40</v>
      </c>
      <c r="AK34">
        <v>30</v>
      </c>
      <c r="AL34">
        <v>25</v>
      </c>
      <c r="AM34">
        <v>28</v>
      </c>
      <c r="AN34">
        <v>53</v>
      </c>
      <c r="AO34">
        <v>60</v>
      </c>
      <c r="AP34">
        <v>38</v>
      </c>
      <c r="AQ34">
        <v>8</v>
      </c>
      <c r="AR34">
        <v>54</v>
      </c>
      <c r="AS34">
        <v>32</v>
      </c>
      <c r="AT34">
        <v>23</v>
      </c>
      <c r="AU34">
        <v>61</v>
      </c>
      <c r="AV34">
        <v>29</v>
      </c>
      <c r="AW34">
        <v>22</v>
      </c>
      <c r="AX34">
        <v>9</v>
      </c>
      <c r="AY34">
        <v>38</v>
      </c>
      <c r="AZ34" s="19">
        <f t="shared" si="0"/>
        <v>33.941249999999997</v>
      </c>
    </row>
    <row r="35" spans="1:52" x14ac:dyDescent="0.3">
      <c r="A35" t="s">
        <v>429</v>
      </c>
      <c r="B35" s="42" t="s">
        <v>50</v>
      </c>
      <c r="C35" t="s">
        <v>248</v>
      </c>
      <c r="D35">
        <v>6778</v>
      </c>
      <c r="E35">
        <v>16507</v>
      </c>
      <c r="F35">
        <v>8605</v>
      </c>
      <c r="G35">
        <v>15273</v>
      </c>
      <c r="H35">
        <v>13562</v>
      </c>
      <c r="I35">
        <v>15107</v>
      </c>
      <c r="J35">
        <v>5455</v>
      </c>
      <c r="K35">
        <v>10037</v>
      </c>
      <c r="L35">
        <v>16748</v>
      </c>
      <c r="M35">
        <v>18312</v>
      </c>
      <c r="N35">
        <v>22654</v>
      </c>
      <c r="O35">
        <v>6077</v>
      </c>
      <c r="P35">
        <v>10704</v>
      </c>
      <c r="Q35">
        <v>9914</v>
      </c>
      <c r="R35">
        <v>5302</v>
      </c>
      <c r="S35">
        <v>7417</v>
      </c>
      <c r="T35">
        <v>10718</v>
      </c>
      <c r="U35">
        <v>10812</v>
      </c>
      <c r="V35">
        <v>10508</v>
      </c>
      <c r="W35">
        <v>16705</v>
      </c>
      <c r="X35">
        <v>9071</v>
      </c>
      <c r="Y35">
        <v>5029</v>
      </c>
      <c r="Z35">
        <v>12890</v>
      </c>
      <c r="AA35">
        <v>4660</v>
      </c>
      <c r="AB35">
        <v>5228</v>
      </c>
      <c r="AC35">
        <v>8183</v>
      </c>
      <c r="AD35">
        <v>14689</v>
      </c>
      <c r="AE35">
        <v>7686</v>
      </c>
      <c r="AF35">
        <v>18703</v>
      </c>
      <c r="AG35">
        <v>12533</v>
      </c>
      <c r="AH35">
        <v>10506</v>
      </c>
      <c r="AI35">
        <v>9242</v>
      </c>
      <c r="AJ35">
        <v>8713</v>
      </c>
      <c r="AK35">
        <v>13202</v>
      </c>
      <c r="AL35">
        <v>10640</v>
      </c>
      <c r="AM35">
        <v>7111</v>
      </c>
      <c r="AN35">
        <v>10927</v>
      </c>
      <c r="AO35">
        <v>15248</v>
      </c>
      <c r="AP35">
        <v>6311</v>
      </c>
      <c r="AQ35">
        <v>6313</v>
      </c>
      <c r="AR35">
        <v>8443</v>
      </c>
      <c r="AS35">
        <v>10572</v>
      </c>
      <c r="AT35">
        <v>17598</v>
      </c>
      <c r="AU35">
        <v>7297</v>
      </c>
      <c r="AV35">
        <v>11475</v>
      </c>
      <c r="AW35">
        <v>6641</v>
      </c>
      <c r="AX35">
        <v>6633</v>
      </c>
      <c r="AY35">
        <v>9480</v>
      </c>
      <c r="AZ35" s="19">
        <f t="shared" si="0"/>
        <v>10671.229166666666</v>
      </c>
    </row>
    <row r="36" spans="1:52" x14ac:dyDescent="0.3">
      <c r="A36" t="s">
        <v>429</v>
      </c>
      <c r="B36" s="42" t="s">
        <v>19</v>
      </c>
      <c r="C36" t="s">
        <v>184</v>
      </c>
      <c r="D36">
        <v>5954</v>
      </c>
      <c r="E36">
        <v>10690</v>
      </c>
      <c r="F36">
        <v>4098</v>
      </c>
      <c r="G36">
        <v>10926</v>
      </c>
      <c r="H36">
        <v>11460</v>
      </c>
      <c r="I36">
        <v>14102</v>
      </c>
      <c r="J36">
        <v>6254</v>
      </c>
      <c r="K36">
        <v>9626</v>
      </c>
      <c r="L36">
        <v>22431</v>
      </c>
      <c r="M36">
        <v>8111</v>
      </c>
      <c r="N36">
        <v>22859</v>
      </c>
      <c r="O36">
        <v>11609</v>
      </c>
      <c r="P36">
        <v>10286</v>
      </c>
      <c r="Q36">
        <v>6796</v>
      </c>
      <c r="R36">
        <v>5379</v>
      </c>
      <c r="S36">
        <v>8400</v>
      </c>
      <c r="T36">
        <v>11649</v>
      </c>
      <c r="U36">
        <v>15279</v>
      </c>
      <c r="V36">
        <v>12427</v>
      </c>
      <c r="W36">
        <v>12392</v>
      </c>
      <c r="X36">
        <v>13480</v>
      </c>
      <c r="Y36">
        <v>4956</v>
      </c>
      <c r="Z36">
        <v>10369</v>
      </c>
      <c r="AA36">
        <v>4348</v>
      </c>
      <c r="AB36">
        <v>4585</v>
      </c>
      <c r="AC36">
        <v>6698</v>
      </c>
      <c r="AD36">
        <v>9705</v>
      </c>
      <c r="AE36">
        <v>3958</v>
      </c>
      <c r="AF36">
        <v>16817</v>
      </c>
      <c r="AG36">
        <v>6733</v>
      </c>
      <c r="AH36">
        <v>14008</v>
      </c>
      <c r="AI36">
        <v>11311</v>
      </c>
      <c r="AJ36">
        <v>7135</v>
      </c>
      <c r="AK36">
        <v>12673</v>
      </c>
      <c r="AL36">
        <v>5892</v>
      </c>
      <c r="AM36">
        <v>9469</v>
      </c>
      <c r="AN36">
        <v>11868</v>
      </c>
      <c r="AO36">
        <v>9744</v>
      </c>
      <c r="AP36">
        <v>8720</v>
      </c>
      <c r="AQ36">
        <v>5083</v>
      </c>
      <c r="AR36">
        <v>7188</v>
      </c>
      <c r="AS36">
        <v>10123</v>
      </c>
      <c r="AT36">
        <v>14218</v>
      </c>
      <c r="AU36">
        <v>9137</v>
      </c>
      <c r="AV36">
        <v>11804</v>
      </c>
      <c r="AW36">
        <v>6939</v>
      </c>
      <c r="AX36">
        <v>4863</v>
      </c>
      <c r="AY36">
        <v>7285</v>
      </c>
      <c r="AZ36" s="19">
        <f t="shared" si="0"/>
        <v>9788.2708333333339</v>
      </c>
    </row>
    <row r="37" spans="1:52" x14ac:dyDescent="0.3">
      <c r="A37" t="s">
        <v>429</v>
      </c>
      <c r="B37" s="42" t="s">
        <v>14</v>
      </c>
      <c r="C37" t="s">
        <v>167</v>
      </c>
      <c r="D37">
        <v>22</v>
      </c>
      <c r="E37">
        <v>95</v>
      </c>
      <c r="F37">
        <v>35</v>
      </c>
      <c r="G37">
        <v>150</v>
      </c>
      <c r="H37">
        <v>58</v>
      </c>
      <c r="I37">
        <v>109</v>
      </c>
      <c r="J37">
        <v>108</v>
      </c>
      <c r="K37">
        <v>137</v>
      </c>
      <c r="L37">
        <v>166</v>
      </c>
      <c r="M37">
        <v>106</v>
      </c>
      <c r="N37">
        <v>211</v>
      </c>
      <c r="O37">
        <v>174</v>
      </c>
      <c r="P37">
        <v>130</v>
      </c>
      <c r="Q37">
        <v>139</v>
      </c>
      <c r="R37">
        <v>89</v>
      </c>
      <c r="S37">
        <v>112</v>
      </c>
      <c r="T37">
        <v>122</v>
      </c>
      <c r="U37">
        <v>117</v>
      </c>
      <c r="V37">
        <v>121</v>
      </c>
      <c r="W37">
        <v>220</v>
      </c>
      <c r="X37">
        <v>134</v>
      </c>
      <c r="Y37">
        <v>58</v>
      </c>
      <c r="Z37">
        <v>165</v>
      </c>
      <c r="AA37">
        <v>33</v>
      </c>
      <c r="AB37">
        <v>42</v>
      </c>
      <c r="AC37">
        <v>203</v>
      </c>
      <c r="AD37">
        <v>187</v>
      </c>
      <c r="AE37">
        <v>153</v>
      </c>
      <c r="AF37">
        <v>132</v>
      </c>
      <c r="AG37">
        <v>151</v>
      </c>
      <c r="AH37">
        <v>124</v>
      </c>
      <c r="AI37">
        <v>141</v>
      </c>
      <c r="AJ37">
        <v>163</v>
      </c>
      <c r="AK37">
        <v>94</v>
      </c>
      <c r="AL37">
        <v>66</v>
      </c>
      <c r="AM37">
        <v>89</v>
      </c>
      <c r="AN37">
        <v>217</v>
      </c>
      <c r="AO37">
        <v>140</v>
      </c>
      <c r="AP37">
        <v>117</v>
      </c>
      <c r="AQ37">
        <v>44</v>
      </c>
      <c r="AR37">
        <v>170</v>
      </c>
      <c r="AS37">
        <v>116</v>
      </c>
      <c r="AT37">
        <v>105</v>
      </c>
      <c r="AU37">
        <v>145</v>
      </c>
      <c r="AV37">
        <v>178</v>
      </c>
      <c r="AW37">
        <v>69</v>
      </c>
      <c r="AX37">
        <v>43</v>
      </c>
      <c r="AY37">
        <v>150</v>
      </c>
      <c r="AZ37" s="19">
        <f t="shared" si="0"/>
        <v>121.875</v>
      </c>
    </row>
    <row r="38" spans="1:52" x14ac:dyDescent="0.3">
      <c r="A38" t="s">
        <v>429</v>
      </c>
      <c r="B38" s="42" t="s">
        <v>39</v>
      </c>
      <c r="C38" t="s">
        <v>227</v>
      </c>
      <c r="D38">
        <v>4.54</v>
      </c>
      <c r="E38">
        <v>15.38</v>
      </c>
      <c r="F38">
        <v>7.64</v>
      </c>
      <c r="G38">
        <v>17.489999999999998</v>
      </c>
      <c r="H38">
        <v>7.76</v>
      </c>
      <c r="I38">
        <v>17.239999999999998</v>
      </c>
      <c r="J38">
        <v>9.25</v>
      </c>
      <c r="K38">
        <v>13.37</v>
      </c>
      <c r="L38">
        <v>17.14</v>
      </c>
      <c r="M38">
        <v>15.5</v>
      </c>
      <c r="N38">
        <v>15.31</v>
      </c>
      <c r="O38">
        <v>13.38</v>
      </c>
      <c r="P38">
        <v>14.1</v>
      </c>
      <c r="Q38">
        <v>18.149999999999999</v>
      </c>
      <c r="R38">
        <v>14.84</v>
      </c>
      <c r="S38">
        <v>12.76</v>
      </c>
      <c r="T38">
        <v>14.25</v>
      </c>
      <c r="U38">
        <v>13.22</v>
      </c>
      <c r="V38">
        <v>19.98</v>
      </c>
      <c r="W38">
        <v>14.11</v>
      </c>
      <c r="X38">
        <v>10.51</v>
      </c>
      <c r="Y38">
        <v>12.21</v>
      </c>
      <c r="Z38">
        <v>12</v>
      </c>
      <c r="AA38">
        <v>4.55</v>
      </c>
      <c r="AB38">
        <v>10.18</v>
      </c>
      <c r="AC38">
        <v>16.14</v>
      </c>
      <c r="AD38">
        <v>17.14</v>
      </c>
      <c r="AE38">
        <v>13</v>
      </c>
      <c r="AF38">
        <v>12.66</v>
      </c>
      <c r="AG38">
        <v>12.51</v>
      </c>
      <c r="AH38">
        <v>15.97</v>
      </c>
      <c r="AI38">
        <v>10.63</v>
      </c>
      <c r="AJ38">
        <v>12.65</v>
      </c>
      <c r="AK38">
        <v>7.35</v>
      </c>
      <c r="AL38">
        <v>11.16</v>
      </c>
      <c r="AM38">
        <v>13.74</v>
      </c>
      <c r="AN38">
        <v>17.79</v>
      </c>
      <c r="AO38">
        <v>13.38</v>
      </c>
      <c r="AP38">
        <v>7.9</v>
      </c>
      <c r="AQ38">
        <v>5.0199999999999996</v>
      </c>
      <c r="AR38">
        <v>16.28</v>
      </c>
      <c r="AS38">
        <v>11.42</v>
      </c>
      <c r="AT38">
        <v>11.74</v>
      </c>
      <c r="AU38">
        <v>15.4</v>
      </c>
      <c r="AV38">
        <v>14.61</v>
      </c>
      <c r="AW38">
        <v>11</v>
      </c>
      <c r="AX38">
        <v>5.93</v>
      </c>
      <c r="AY38">
        <v>15.8</v>
      </c>
      <c r="AZ38" s="19">
        <f t="shared" si="0"/>
        <v>12.793333333333331</v>
      </c>
    </row>
    <row r="39" spans="1:52" x14ac:dyDescent="0.3">
      <c r="A39" t="s">
        <v>429</v>
      </c>
      <c r="B39" s="42" t="s">
        <v>36</v>
      </c>
      <c r="C39" t="s">
        <v>221</v>
      </c>
      <c r="D39">
        <v>5</v>
      </c>
      <c r="E39">
        <v>15.38</v>
      </c>
      <c r="F39">
        <v>7.64</v>
      </c>
      <c r="G39">
        <v>17.489999999999998</v>
      </c>
      <c r="H39">
        <v>7.76</v>
      </c>
      <c r="I39">
        <v>17.239999999999998</v>
      </c>
      <c r="J39">
        <v>9.25</v>
      </c>
      <c r="K39">
        <v>13.37</v>
      </c>
      <c r="L39">
        <v>17.14</v>
      </c>
      <c r="M39">
        <v>15.5</v>
      </c>
      <c r="N39">
        <v>15.31</v>
      </c>
      <c r="O39">
        <v>13.38</v>
      </c>
      <c r="P39">
        <v>14.1</v>
      </c>
      <c r="Q39">
        <v>18.149999999999999</v>
      </c>
      <c r="R39">
        <v>14.84</v>
      </c>
      <c r="S39">
        <v>12.76</v>
      </c>
      <c r="T39">
        <v>14.25</v>
      </c>
      <c r="U39">
        <v>13.22</v>
      </c>
      <c r="V39">
        <v>19.98</v>
      </c>
      <c r="W39">
        <v>14.11</v>
      </c>
      <c r="X39">
        <v>10.51</v>
      </c>
      <c r="Y39">
        <v>12.21</v>
      </c>
      <c r="Z39">
        <v>10.15</v>
      </c>
      <c r="AA39">
        <v>4.55</v>
      </c>
      <c r="AB39">
        <v>10.18</v>
      </c>
      <c r="AC39">
        <v>16.14</v>
      </c>
      <c r="AD39">
        <v>17.14</v>
      </c>
      <c r="AE39">
        <v>13</v>
      </c>
      <c r="AF39">
        <v>12.66</v>
      </c>
      <c r="AG39">
        <v>12.51</v>
      </c>
      <c r="AH39">
        <v>15.97</v>
      </c>
      <c r="AI39">
        <v>10.63</v>
      </c>
      <c r="AJ39">
        <v>12.65</v>
      </c>
      <c r="AK39">
        <v>7.35</v>
      </c>
      <c r="AL39">
        <v>11.16</v>
      </c>
      <c r="AM39">
        <v>13.74</v>
      </c>
      <c r="AN39">
        <v>17.79</v>
      </c>
      <c r="AO39">
        <v>13.38</v>
      </c>
      <c r="AP39">
        <v>8</v>
      </c>
      <c r="AQ39">
        <v>5.0199999999999996</v>
      </c>
      <c r="AR39">
        <v>16.28</v>
      </c>
      <c r="AS39">
        <v>11.42</v>
      </c>
      <c r="AT39">
        <v>11.74</v>
      </c>
      <c r="AU39">
        <v>15.4</v>
      </c>
      <c r="AV39">
        <v>14.61</v>
      </c>
      <c r="AW39">
        <v>11</v>
      </c>
      <c r="AX39">
        <v>5.93</v>
      </c>
      <c r="AY39">
        <v>15.8</v>
      </c>
      <c r="AZ39" s="19">
        <f t="shared" si="0"/>
        <v>12.766458333333331</v>
      </c>
    </row>
    <row r="40" spans="1:52" x14ac:dyDescent="0.3">
      <c r="A40" t="s">
        <v>429</v>
      </c>
      <c r="B40" s="42" t="s">
        <v>38</v>
      </c>
      <c r="C40" t="s">
        <v>225</v>
      </c>
      <c r="D40">
        <v>121</v>
      </c>
      <c r="E40">
        <v>233</v>
      </c>
      <c r="F40">
        <v>118</v>
      </c>
      <c r="G40">
        <v>498</v>
      </c>
      <c r="H40">
        <v>439</v>
      </c>
      <c r="I40">
        <v>297</v>
      </c>
      <c r="J40">
        <v>339</v>
      </c>
      <c r="K40">
        <v>362</v>
      </c>
      <c r="L40">
        <v>605</v>
      </c>
      <c r="M40">
        <v>460</v>
      </c>
      <c r="N40">
        <v>647</v>
      </c>
      <c r="O40">
        <v>1083</v>
      </c>
      <c r="P40">
        <v>510</v>
      </c>
      <c r="Q40">
        <v>307</v>
      </c>
      <c r="R40">
        <v>176</v>
      </c>
      <c r="S40">
        <v>277</v>
      </c>
      <c r="T40">
        <v>529</v>
      </c>
      <c r="U40">
        <v>486</v>
      </c>
      <c r="V40">
        <v>253</v>
      </c>
      <c r="W40">
        <v>1052</v>
      </c>
      <c r="X40">
        <v>424</v>
      </c>
      <c r="Y40">
        <v>139</v>
      </c>
      <c r="Z40">
        <v>273</v>
      </c>
      <c r="AA40">
        <v>154</v>
      </c>
      <c r="AB40">
        <v>97</v>
      </c>
      <c r="AC40">
        <v>524</v>
      </c>
      <c r="AD40">
        <v>989</v>
      </c>
      <c r="AE40">
        <v>622</v>
      </c>
      <c r="AF40">
        <v>500</v>
      </c>
      <c r="AG40">
        <v>253</v>
      </c>
      <c r="AH40">
        <v>250</v>
      </c>
      <c r="AI40">
        <v>368</v>
      </c>
      <c r="AJ40">
        <v>437</v>
      </c>
      <c r="AK40">
        <v>665</v>
      </c>
      <c r="AL40">
        <v>361</v>
      </c>
      <c r="AM40">
        <v>336</v>
      </c>
      <c r="AN40">
        <v>671</v>
      </c>
      <c r="AO40">
        <v>565</v>
      </c>
      <c r="AP40">
        <v>211</v>
      </c>
      <c r="AQ40">
        <v>123</v>
      </c>
      <c r="AR40">
        <v>593</v>
      </c>
      <c r="AS40">
        <v>512</v>
      </c>
      <c r="AT40">
        <v>595</v>
      </c>
      <c r="AU40">
        <v>454</v>
      </c>
      <c r="AV40">
        <v>498</v>
      </c>
      <c r="AW40">
        <v>160</v>
      </c>
      <c r="AX40">
        <v>136</v>
      </c>
      <c r="AY40">
        <v>548</v>
      </c>
      <c r="AZ40" s="19">
        <f t="shared" si="0"/>
        <v>421.875</v>
      </c>
    </row>
    <row r="41" spans="1:52" x14ac:dyDescent="0.3">
      <c r="A41" t="s">
        <v>429</v>
      </c>
      <c r="B41" s="42" t="s">
        <v>51</v>
      </c>
      <c r="C41" t="s">
        <v>250</v>
      </c>
      <c r="D41">
        <v>70</v>
      </c>
      <c r="E41">
        <v>391</v>
      </c>
      <c r="F41">
        <v>136</v>
      </c>
      <c r="G41">
        <v>436</v>
      </c>
      <c r="H41">
        <v>243</v>
      </c>
      <c r="I41">
        <v>229</v>
      </c>
      <c r="J41">
        <v>102</v>
      </c>
      <c r="K41">
        <v>253</v>
      </c>
      <c r="L41">
        <v>490</v>
      </c>
      <c r="M41">
        <v>74</v>
      </c>
      <c r="N41">
        <v>339</v>
      </c>
      <c r="O41">
        <v>240</v>
      </c>
      <c r="P41">
        <v>255</v>
      </c>
      <c r="Q41">
        <v>132</v>
      </c>
      <c r="R41">
        <v>120</v>
      </c>
      <c r="S41">
        <v>264</v>
      </c>
      <c r="T41">
        <v>168</v>
      </c>
      <c r="U41">
        <v>256</v>
      </c>
      <c r="V41">
        <v>277</v>
      </c>
      <c r="W41">
        <v>230</v>
      </c>
      <c r="X41">
        <v>165</v>
      </c>
      <c r="Y41">
        <v>114</v>
      </c>
      <c r="Z41">
        <v>100</v>
      </c>
      <c r="AA41">
        <v>45</v>
      </c>
      <c r="AB41">
        <v>78</v>
      </c>
      <c r="AC41">
        <v>123</v>
      </c>
      <c r="AD41">
        <v>232</v>
      </c>
      <c r="AE41">
        <v>133</v>
      </c>
      <c r="AF41">
        <v>347</v>
      </c>
      <c r="AG41">
        <v>101</v>
      </c>
      <c r="AH41">
        <v>256</v>
      </c>
      <c r="AI41">
        <v>209</v>
      </c>
      <c r="AJ41">
        <v>247</v>
      </c>
      <c r="AK41">
        <v>166</v>
      </c>
      <c r="AL41">
        <v>60</v>
      </c>
      <c r="AM41">
        <v>141</v>
      </c>
      <c r="AN41">
        <v>316</v>
      </c>
      <c r="AO41">
        <v>211</v>
      </c>
      <c r="AP41">
        <v>168</v>
      </c>
      <c r="AQ41">
        <v>46</v>
      </c>
      <c r="AR41">
        <v>130</v>
      </c>
      <c r="AS41">
        <v>150</v>
      </c>
      <c r="AT41">
        <v>259</v>
      </c>
      <c r="AU41">
        <v>240</v>
      </c>
      <c r="AV41">
        <v>228</v>
      </c>
      <c r="AW41">
        <v>99</v>
      </c>
      <c r="AX41">
        <v>61</v>
      </c>
      <c r="AY41">
        <v>170</v>
      </c>
      <c r="AZ41" s="19">
        <f t="shared" si="0"/>
        <v>193.75</v>
      </c>
    </row>
    <row r="42" spans="1:52" x14ac:dyDescent="0.3">
      <c r="A42" t="s">
        <v>429</v>
      </c>
      <c r="B42" s="42" t="s">
        <v>41</v>
      </c>
      <c r="C42" t="s">
        <v>231</v>
      </c>
      <c r="D42">
        <v>64</v>
      </c>
      <c r="E42">
        <v>163</v>
      </c>
      <c r="F42">
        <v>126</v>
      </c>
      <c r="G42">
        <v>211</v>
      </c>
      <c r="H42">
        <v>145</v>
      </c>
      <c r="I42">
        <v>167</v>
      </c>
      <c r="J42">
        <v>170</v>
      </c>
      <c r="K42">
        <v>315</v>
      </c>
      <c r="L42">
        <v>337</v>
      </c>
      <c r="M42">
        <v>412</v>
      </c>
      <c r="N42">
        <v>310</v>
      </c>
      <c r="O42">
        <v>325</v>
      </c>
      <c r="P42">
        <v>189</v>
      </c>
      <c r="Q42">
        <v>238</v>
      </c>
      <c r="R42">
        <v>159</v>
      </c>
      <c r="S42">
        <v>224</v>
      </c>
      <c r="T42">
        <v>219</v>
      </c>
      <c r="U42">
        <v>148</v>
      </c>
      <c r="V42">
        <v>321</v>
      </c>
      <c r="W42">
        <v>343</v>
      </c>
      <c r="X42">
        <v>236</v>
      </c>
      <c r="Y42">
        <v>162</v>
      </c>
      <c r="Z42">
        <v>308</v>
      </c>
      <c r="AA42">
        <v>70</v>
      </c>
      <c r="AB42">
        <v>88</v>
      </c>
      <c r="AC42">
        <v>253</v>
      </c>
      <c r="AD42">
        <v>560</v>
      </c>
      <c r="AE42">
        <v>308</v>
      </c>
      <c r="AF42">
        <v>254</v>
      </c>
      <c r="AG42">
        <v>281</v>
      </c>
      <c r="AH42">
        <v>243</v>
      </c>
      <c r="AI42">
        <v>231</v>
      </c>
      <c r="AJ42">
        <v>192</v>
      </c>
      <c r="AK42">
        <v>339</v>
      </c>
      <c r="AL42">
        <v>289</v>
      </c>
      <c r="AM42">
        <v>206</v>
      </c>
      <c r="AN42">
        <v>375</v>
      </c>
      <c r="AO42">
        <v>304</v>
      </c>
      <c r="AP42">
        <v>124</v>
      </c>
      <c r="AQ42">
        <v>118</v>
      </c>
      <c r="AR42">
        <v>177</v>
      </c>
      <c r="AS42">
        <v>166</v>
      </c>
      <c r="AT42">
        <v>250</v>
      </c>
      <c r="AU42">
        <v>212</v>
      </c>
      <c r="AV42">
        <v>360</v>
      </c>
      <c r="AW42">
        <v>210</v>
      </c>
      <c r="AX42">
        <v>128</v>
      </c>
      <c r="AY42">
        <v>262</v>
      </c>
      <c r="AZ42" s="19">
        <f t="shared" si="0"/>
        <v>235.25</v>
      </c>
    </row>
    <row r="43" spans="1:52" x14ac:dyDescent="0.3">
      <c r="A43" t="s">
        <v>429</v>
      </c>
      <c r="B43" s="42" t="s">
        <v>34</v>
      </c>
      <c r="C43" t="s">
        <v>217</v>
      </c>
      <c r="D43">
        <v>27</v>
      </c>
      <c r="E43">
        <v>183</v>
      </c>
      <c r="F43">
        <v>45</v>
      </c>
      <c r="G43">
        <v>260</v>
      </c>
      <c r="H43">
        <v>95</v>
      </c>
      <c r="I43">
        <v>151</v>
      </c>
      <c r="J43">
        <v>197</v>
      </c>
      <c r="K43">
        <v>228</v>
      </c>
      <c r="L43">
        <v>269</v>
      </c>
      <c r="M43">
        <v>158</v>
      </c>
      <c r="N43">
        <v>356</v>
      </c>
      <c r="O43">
        <v>213</v>
      </c>
      <c r="P43">
        <v>140</v>
      </c>
      <c r="Q43">
        <v>230</v>
      </c>
      <c r="R43">
        <v>118</v>
      </c>
      <c r="S43">
        <v>216</v>
      </c>
      <c r="T43">
        <v>163</v>
      </c>
      <c r="U43">
        <v>155</v>
      </c>
      <c r="V43">
        <v>149</v>
      </c>
      <c r="W43">
        <v>380</v>
      </c>
      <c r="X43">
        <v>163</v>
      </c>
      <c r="Y43">
        <v>148</v>
      </c>
      <c r="Z43">
        <v>352</v>
      </c>
      <c r="AA43">
        <v>112</v>
      </c>
      <c r="AB43">
        <v>101</v>
      </c>
      <c r="AC43">
        <v>218</v>
      </c>
      <c r="AD43">
        <v>374</v>
      </c>
      <c r="AE43">
        <v>133</v>
      </c>
      <c r="AF43">
        <v>182</v>
      </c>
      <c r="AG43">
        <v>353</v>
      </c>
      <c r="AH43">
        <v>189</v>
      </c>
      <c r="AI43">
        <v>367</v>
      </c>
      <c r="AJ43">
        <v>189</v>
      </c>
      <c r="AK43">
        <v>180</v>
      </c>
      <c r="AL43">
        <v>223</v>
      </c>
      <c r="AM43">
        <v>132</v>
      </c>
      <c r="AN43">
        <v>386</v>
      </c>
      <c r="AO43">
        <v>251</v>
      </c>
      <c r="AP43">
        <v>142</v>
      </c>
      <c r="AQ43">
        <v>59</v>
      </c>
      <c r="AR43">
        <v>182</v>
      </c>
      <c r="AS43">
        <v>241</v>
      </c>
      <c r="AT43">
        <v>137</v>
      </c>
      <c r="AU43">
        <v>148</v>
      </c>
      <c r="AV43">
        <v>255</v>
      </c>
      <c r="AW43">
        <v>107</v>
      </c>
      <c r="AX43">
        <v>89</v>
      </c>
      <c r="AY43">
        <v>238</v>
      </c>
      <c r="AZ43" s="19">
        <f t="shared" si="0"/>
        <v>195.5</v>
      </c>
    </row>
    <row r="44" spans="1:52" x14ac:dyDescent="0.3">
      <c r="A44" t="s">
        <v>429</v>
      </c>
      <c r="B44" s="42" t="s">
        <v>3</v>
      </c>
      <c r="C44" t="s">
        <v>145</v>
      </c>
      <c r="D44">
        <v>35</v>
      </c>
      <c r="E44">
        <v>244</v>
      </c>
      <c r="F44">
        <v>33</v>
      </c>
      <c r="G44">
        <v>366</v>
      </c>
      <c r="H44">
        <v>79</v>
      </c>
      <c r="I44">
        <v>177</v>
      </c>
      <c r="J44">
        <v>154</v>
      </c>
      <c r="K44">
        <v>265</v>
      </c>
      <c r="L44">
        <v>194</v>
      </c>
      <c r="M44">
        <v>154</v>
      </c>
      <c r="N44">
        <v>183</v>
      </c>
      <c r="O44">
        <v>260</v>
      </c>
      <c r="P44">
        <v>263</v>
      </c>
      <c r="Q44">
        <v>261</v>
      </c>
      <c r="R44">
        <v>182</v>
      </c>
      <c r="S44">
        <v>194</v>
      </c>
      <c r="T44">
        <v>271</v>
      </c>
      <c r="U44">
        <v>201</v>
      </c>
      <c r="V44">
        <v>212</v>
      </c>
      <c r="W44">
        <v>327</v>
      </c>
      <c r="X44">
        <v>155</v>
      </c>
      <c r="Y44">
        <v>111</v>
      </c>
      <c r="Z44">
        <v>203</v>
      </c>
      <c r="AA44">
        <v>42</v>
      </c>
      <c r="AB44">
        <v>64</v>
      </c>
      <c r="AC44">
        <v>255</v>
      </c>
      <c r="AD44">
        <v>240</v>
      </c>
      <c r="AE44">
        <v>121</v>
      </c>
      <c r="AF44">
        <v>208</v>
      </c>
      <c r="AG44">
        <v>212</v>
      </c>
      <c r="AH44">
        <v>216</v>
      </c>
      <c r="AI44">
        <v>170</v>
      </c>
      <c r="AJ44">
        <v>199</v>
      </c>
      <c r="AK44">
        <v>130</v>
      </c>
      <c r="AL44">
        <v>138</v>
      </c>
      <c r="AM44">
        <v>139</v>
      </c>
      <c r="AN44">
        <v>260</v>
      </c>
      <c r="AO44">
        <v>276</v>
      </c>
      <c r="AP44">
        <v>152</v>
      </c>
      <c r="AQ44">
        <v>55</v>
      </c>
      <c r="AR44">
        <v>247</v>
      </c>
      <c r="AS44">
        <v>150</v>
      </c>
      <c r="AT44">
        <v>113</v>
      </c>
      <c r="AU44">
        <v>313</v>
      </c>
      <c r="AV44">
        <v>238</v>
      </c>
      <c r="AW44">
        <v>115</v>
      </c>
      <c r="AX44">
        <v>42</v>
      </c>
      <c r="AY44">
        <v>256</v>
      </c>
      <c r="AZ44" s="19">
        <f t="shared" si="0"/>
        <v>184.89583333333334</v>
      </c>
    </row>
    <row r="45" spans="1:52" x14ac:dyDescent="0.3">
      <c r="A45" t="s">
        <v>429</v>
      </c>
      <c r="B45" s="42" t="s">
        <v>8</v>
      </c>
      <c r="C45" t="s">
        <v>155</v>
      </c>
      <c r="D45">
        <v>105</v>
      </c>
      <c r="E45">
        <v>507</v>
      </c>
      <c r="F45">
        <v>306</v>
      </c>
      <c r="G45">
        <v>6416</v>
      </c>
      <c r="H45">
        <v>302</v>
      </c>
      <c r="I45">
        <v>12319</v>
      </c>
      <c r="J45">
        <v>2474</v>
      </c>
      <c r="K45">
        <v>13375</v>
      </c>
      <c r="L45">
        <v>2734</v>
      </c>
      <c r="M45">
        <v>1549</v>
      </c>
      <c r="N45">
        <v>6133</v>
      </c>
      <c r="O45">
        <v>1726</v>
      </c>
      <c r="P45">
        <v>5872</v>
      </c>
      <c r="Q45">
        <v>480</v>
      </c>
      <c r="R45">
        <v>471</v>
      </c>
      <c r="S45">
        <v>2031</v>
      </c>
      <c r="T45">
        <v>3450</v>
      </c>
      <c r="U45">
        <v>5125</v>
      </c>
      <c r="V45">
        <v>2190</v>
      </c>
      <c r="W45">
        <v>5395</v>
      </c>
      <c r="X45">
        <v>1237</v>
      </c>
      <c r="Y45">
        <v>5478</v>
      </c>
      <c r="Z45">
        <v>15447</v>
      </c>
      <c r="AA45">
        <v>2082</v>
      </c>
      <c r="AB45">
        <v>1298</v>
      </c>
      <c r="AC45">
        <v>2432</v>
      </c>
      <c r="AD45">
        <v>12266</v>
      </c>
      <c r="AE45">
        <v>6637</v>
      </c>
      <c r="AF45">
        <v>3220</v>
      </c>
      <c r="AG45">
        <v>12078</v>
      </c>
      <c r="AH45">
        <v>2038</v>
      </c>
      <c r="AI45">
        <v>2978</v>
      </c>
      <c r="AJ45">
        <v>1720</v>
      </c>
      <c r="AK45">
        <v>2599</v>
      </c>
      <c r="AL45">
        <v>470</v>
      </c>
      <c r="AM45">
        <v>1945</v>
      </c>
      <c r="AN45">
        <v>3989</v>
      </c>
      <c r="AO45">
        <v>455</v>
      </c>
      <c r="AP45">
        <v>1021</v>
      </c>
      <c r="AQ45">
        <v>182</v>
      </c>
      <c r="AR45">
        <v>633</v>
      </c>
      <c r="AS45">
        <v>445</v>
      </c>
      <c r="AT45">
        <v>2037</v>
      </c>
      <c r="AU45">
        <v>219</v>
      </c>
      <c r="AV45">
        <v>743</v>
      </c>
      <c r="AW45">
        <v>324</v>
      </c>
      <c r="AX45">
        <v>315</v>
      </c>
      <c r="AY45">
        <v>6422</v>
      </c>
      <c r="AZ45" s="19">
        <f t="shared" si="0"/>
        <v>3409.7916666666665</v>
      </c>
    </row>
    <row r="46" spans="1:52" x14ac:dyDescent="0.3">
      <c r="A46" t="s">
        <v>429</v>
      </c>
      <c r="B46" s="42" t="s">
        <v>28</v>
      </c>
      <c r="C46" t="s">
        <v>205</v>
      </c>
      <c r="D46">
        <v>7</v>
      </c>
      <c r="E46">
        <v>15.38</v>
      </c>
      <c r="F46">
        <v>7.64</v>
      </c>
      <c r="G46">
        <v>17.489999999999998</v>
      </c>
      <c r="H46">
        <v>7.76</v>
      </c>
      <c r="I46">
        <v>17.239999999999998</v>
      </c>
      <c r="J46">
        <v>9.25</v>
      </c>
      <c r="K46">
        <v>13.37</v>
      </c>
      <c r="L46">
        <v>17.14</v>
      </c>
      <c r="M46">
        <v>15.5</v>
      </c>
      <c r="N46">
        <v>15.31</v>
      </c>
      <c r="O46">
        <v>13.38</v>
      </c>
      <c r="P46">
        <v>14.1</v>
      </c>
      <c r="Q46">
        <v>18.149999999999999</v>
      </c>
      <c r="R46">
        <v>14.84</v>
      </c>
      <c r="S46">
        <v>12.76</v>
      </c>
      <c r="T46">
        <v>14.25</v>
      </c>
      <c r="U46">
        <v>13.22</v>
      </c>
      <c r="V46">
        <v>19.98</v>
      </c>
      <c r="W46">
        <v>14.11</v>
      </c>
      <c r="X46">
        <v>10.51</v>
      </c>
      <c r="Y46">
        <v>12.21</v>
      </c>
      <c r="Z46">
        <v>12</v>
      </c>
      <c r="AA46">
        <v>4.55</v>
      </c>
      <c r="AB46">
        <v>10.18</v>
      </c>
      <c r="AC46">
        <v>16.14</v>
      </c>
      <c r="AD46">
        <v>17.14</v>
      </c>
      <c r="AE46">
        <v>13</v>
      </c>
      <c r="AF46">
        <v>12.66</v>
      </c>
      <c r="AG46">
        <v>12.51</v>
      </c>
      <c r="AH46">
        <v>15.97</v>
      </c>
      <c r="AI46">
        <v>10.63</v>
      </c>
      <c r="AJ46">
        <v>12.65</v>
      </c>
      <c r="AK46">
        <v>7.35</v>
      </c>
      <c r="AL46">
        <v>11.16</v>
      </c>
      <c r="AM46">
        <v>13.74</v>
      </c>
      <c r="AN46">
        <v>17.79</v>
      </c>
      <c r="AO46">
        <v>13.38</v>
      </c>
      <c r="AP46">
        <v>11</v>
      </c>
      <c r="AQ46">
        <v>5.0199999999999996</v>
      </c>
      <c r="AR46">
        <v>16.28</v>
      </c>
      <c r="AS46">
        <v>11.42</v>
      </c>
      <c r="AT46">
        <v>11.74</v>
      </c>
      <c r="AU46">
        <v>15.4</v>
      </c>
      <c r="AV46">
        <v>14.61</v>
      </c>
      <c r="AW46">
        <v>11</v>
      </c>
      <c r="AX46">
        <v>5.93</v>
      </c>
      <c r="AY46">
        <v>15.8</v>
      </c>
      <c r="AZ46" s="19">
        <f t="shared" si="0"/>
        <v>12.909166666666664</v>
      </c>
    </row>
    <row r="47" spans="1:52" x14ac:dyDescent="0.3">
      <c r="A47" t="s">
        <v>429</v>
      </c>
      <c r="B47" s="42" t="s">
        <v>57</v>
      </c>
      <c r="C47" t="s">
        <v>264</v>
      </c>
      <c r="D47">
        <v>5</v>
      </c>
      <c r="E47">
        <v>28</v>
      </c>
      <c r="F47">
        <v>9</v>
      </c>
      <c r="G47">
        <v>40</v>
      </c>
      <c r="H47">
        <v>8</v>
      </c>
      <c r="I47">
        <v>29</v>
      </c>
      <c r="J47">
        <v>15</v>
      </c>
      <c r="K47">
        <v>15</v>
      </c>
      <c r="L47">
        <v>26</v>
      </c>
      <c r="M47">
        <v>20</v>
      </c>
      <c r="N47">
        <v>21</v>
      </c>
      <c r="O47">
        <v>29</v>
      </c>
      <c r="P47">
        <v>39</v>
      </c>
      <c r="Q47">
        <v>23</v>
      </c>
      <c r="R47">
        <v>23</v>
      </c>
      <c r="S47">
        <v>29</v>
      </c>
      <c r="T47">
        <v>22</v>
      </c>
      <c r="U47">
        <v>21</v>
      </c>
      <c r="V47">
        <v>44</v>
      </c>
      <c r="W47">
        <v>21</v>
      </c>
      <c r="X47">
        <v>19</v>
      </c>
      <c r="Y47">
        <v>20</v>
      </c>
      <c r="Z47">
        <v>18</v>
      </c>
      <c r="AA47">
        <v>4.55</v>
      </c>
      <c r="AB47">
        <v>10.18</v>
      </c>
      <c r="AC47">
        <v>27</v>
      </c>
      <c r="AD47">
        <v>29</v>
      </c>
      <c r="AE47">
        <v>15</v>
      </c>
      <c r="AF47">
        <v>21</v>
      </c>
      <c r="AG47">
        <v>26</v>
      </c>
      <c r="AH47">
        <v>21</v>
      </c>
      <c r="AI47">
        <v>26</v>
      </c>
      <c r="AJ47">
        <v>14</v>
      </c>
      <c r="AK47">
        <v>15</v>
      </c>
      <c r="AL47">
        <v>12</v>
      </c>
      <c r="AM47">
        <v>23</v>
      </c>
      <c r="AN47">
        <v>24</v>
      </c>
      <c r="AO47">
        <v>34</v>
      </c>
      <c r="AP47">
        <v>18</v>
      </c>
      <c r="AQ47">
        <v>5.0199999999999996</v>
      </c>
      <c r="AR47">
        <v>29</v>
      </c>
      <c r="AS47">
        <v>19</v>
      </c>
      <c r="AT47">
        <v>12</v>
      </c>
      <c r="AU47">
        <v>35</v>
      </c>
      <c r="AV47">
        <v>14.61</v>
      </c>
      <c r="AW47">
        <v>11</v>
      </c>
      <c r="AX47">
        <v>7</v>
      </c>
      <c r="AY47">
        <v>34</v>
      </c>
      <c r="AZ47" s="19">
        <f t="shared" si="0"/>
        <v>21.049166666666665</v>
      </c>
    </row>
    <row r="48" spans="1:52" x14ac:dyDescent="0.3">
      <c r="A48" t="s">
        <v>429</v>
      </c>
      <c r="B48" s="42" t="s">
        <v>54</v>
      </c>
      <c r="C48" t="s">
        <v>259</v>
      </c>
      <c r="D48">
        <v>15</v>
      </c>
      <c r="E48">
        <v>41</v>
      </c>
      <c r="F48">
        <v>41</v>
      </c>
      <c r="G48">
        <v>49</v>
      </c>
      <c r="H48">
        <v>41</v>
      </c>
      <c r="I48">
        <v>38</v>
      </c>
      <c r="J48">
        <v>24</v>
      </c>
      <c r="K48">
        <v>38</v>
      </c>
      <c r="L48">
        <v>98</v>
      </c>
      <c r="M48">
        <v>47</v>
      </c>
      <c r="N48">
        <v>46</v>
      </c>
      <c r="O48">
        <v>33</v>
      </c>
      <c r="P48">
        <v>86</v>
      </c>
      <c r="Q48">
        <v>28</v>
      </c>
      <c r="R48">
        <v>14.84</v>
      </c>
      <c r="S48">
        <v>16</v>
      </c>
      <c r="T48">
        <v>27</v>
      </c>
      <c r="U48">
        <v>26</v>
      </c>
      <c r="V48">
        <v>51</v>
      </c>
      <c r="W48">
        <v>30</v>
      </c>
      <c r="X48">
        <v>56</v>
      </c>
      <c r="Y48">
        <v>32</v>
      </c>
      <c r="Z48">
        <v>36</v>
      </c>
      <c r="AA48">
        <v>9</v>
      </c>
      <c r="AB48">
        <v>10.18</v>
      </c>
      <c r="AC48">
        <v>27</v>
      </c>
      <c r="AD48">
        <v>33</v>
      </c>
      <c r="AE48">
        <v>18</v>
      </c>
      <c r="AF48">
        <v>99</v>
      </c>
      <c r="AG48">
        <v>28</v>
      </c>
      <c r="AH48">
        <v>39</v>
      </c>
      <c r="AI48">
        <v>50</v>
      </c>
      <c r="AJ48">
        <v>45</v>
      </c>
      <c r="AK48">
        <v>63</v>
      </c>
      <c r="AL48">
        <v>51</v>
      </c>
      <c r="AM48">
        <v>35</v>
      </c>
      <c r="AN48">
        <v>169</v>
      </c>
      <c r="AO48">
        <v>28</v>
      </c>
      <c r="AP48">
        <v>22</v>
      </c>
      <c r="AQ48">
        <v>5.0199999999999996</v>
      </c>
      <c r="AR48">
        <v>22</v>
      </c>
      <c r="AS48">
        <v>37</v>
      </c>
      <c r="AT48">
        <v>36</v>
      </c>
      <c r="AU48">
        <v>61</v>
      </c>
      <c r="AV48">
        <v>31</v>
      </c>
      <c r="AW48">
        <v>37</v>
      </c>
      <c r="AX48">
        <v>11</v>
      </c>
      <c r="AY48">
        <v>27</v>
      </c>
      <c r="AZ48" s="19">
        <f t="shared" si="0"/>
        <v>39.729999999999997</v>
      </c>
    </row>
    <row r="49" spans="1:52" x14ac:dyDescent="0.3">
      <c r="A49" t="s">
        <v>429</v>
      </c>
      <c r="B49" s="42" t="s">
        <v>346</v>
      </c>
      <c r="C49" t="s">
        <v>182</v>
      </c>
      <c r="D49">
        <v>4.54</v>
      </c>
      <c r="E49">
        <v>26</v>
      </c>
      <c r="F49">
        <v>8</v>
      </c>
      <c r="G49">
        <v>31</v>
      </c>
      <c r="H49">
        <v>8</v>
      </c>
      <c r="I49">
        <v>27</v>
      </c>
      <c r="J49">
        <v>13</v>
      </c>
      <c r="K49">
        <v>31</v>
      </c>
      <c r="L49">
        <v>23</v>
      </c>
      <c r="M49">
        <v>19</v>
      </c>
      <c r="N49">
        <v>20</v>
      </c>
      <c r="O49">
        <v>33</v>
      </c>
      <c r="P49">
        <v>38</v>
      </c>
      <c r="Q49">
        <v>36</v>
      </c>
      <c r="R49">
        <v>22</v>
      </c>
      <c r="S49">
        <v>19</v>
      </c>
      <c r="T49">
        <v>24</v>
      </c>
      <c r="U49">
        <v>19</v>
      </c>
      <c r="V49">
        <v>39</v>
      </c>
      <c r="W49">
        <v>19</v>
      </c>
      <c r="X49">
        <v>15</v>
      </c>
      <c r="Y49">
        <v>12.21</v>
      </c>
      <c r="Z49">
        <v>23</v>
      </c>
      <c r="AA49">
        <v>4.55</v>
      </c>
      <c r="AB49">
        <v>10.18</v>
      </c>
      <c r="AC49">
        <v>30</v>
      </c>
      <c r="AD49">
        <v>21</v>
      </c>
      <c r="AE49">
        <v>28</v>
      </c>
      <c r="AF49">
        <v>26</v>
      </c>
      <c r="AG49">
        <v>28</v>
      </c>
      <c r="AH49">
        <v>24</v>
      </c>
      <c r="AI49">
        <v>24</v>
      </c>
      <c r="AJ49">
        <v>22</v>
      </c>
      <c r="AK49">
        <v>13</v>
      </c>
      <c r="AL49">
        <v>19</v>
      </c>
      <c r="AM49">
        <v>26</v>
      </c>
      <c r="AN49">
        <v>38</v>
      </c>
      <c r="AO49">
        <v>29</v>
      </c>
      <c r="AP49">
        <v>14</v>
      </c>
      <c r="AQ49">
        <v>6</v>
      </c>
      <c r="AR49">
        <v>35</v>
      </c>
      <c r="AS49">
        <v>15</v>
      </c>
      <c r="AT49">
        <v>12</v>
      </c>
      <c r="AU49">
        <v>38</v>
      </c>
      <c r="AV49">
        <v>31</v>
      </c>
      <c r="AW49">
        <v>19</v>
      </c>
      <c r="AX49">
        <v>5.93</v>
      </c>
      <c r="AY49">
        <v>39</v>
      </c>
      <c r="AZ49" s="19">
        <f t="shared" si="0"/>
        <v>22.23770833333333</v>
      </c>
    </row>
    <row r="50" spans="1:52" x14ac:dyDescent="0.3">
      <c r="A50" t="s">
        <v>429</v>
      </c>
      <c r="B50" s="42" t="s">
        <v>0</v>
      </c>
      <c r="C50" t="s">
        <v>129</v>
      </c>
      <c r="D50">
        <v>15</v>
      </c>
      <c r="E50">
        <v>106</v>
      </c>
      <c r="F50">
        <v>30</v>
      </c>
      <c r="G50">
        <v>111</v>
      </c>
      <c r="H50">
        <v>34</v>
      </c>
      <c r="I50">
        <v>102</v>
      </c>
      <c r="J50">
        <v>44</v>
      </c>
      <c r="K50">
        <v>85</v>
      </c>
      <c r="L50">
        <v>109</v>
      </c>
      <c r="M50">
        <v>69</v>
      </c>
      <c r="N50">
        <v>92</v>
      </c>
      <c r="O50">
        <v>116</v>
      </c>
      <c r="P50">
        <v>102</v>
      </c>
      <c r="Q50">
        <v>119</v>
      </c>
      <c r="R50">
        <v>53</v>
      </c>
      <c r="S50">
        <v>91</v>
      </c>
      <c r="T50">
        <v>78</v>
      </c>
      <c r="U50">
        <v>72</v>
      </c>
      <c r="V50">
        <v>114</v>
      </c>
      <c r="W50">
        <v>115</v>
      </c>
      <c r="X50">
        <v>64</v>
      </c>
      <c r="Y50">
        <v>48</v>
      </c>
      <c r="Z50">
        <v>81</v>
      </c>
      <c r="AA50">
        <v>19</v>
      </c>
      <c r="AB50">
        <v>25</v>
      </c>
      <c r="AC50">
        <v>90</v>
      </c>
      <c r="AD50">
        <v>128</v>
      </c>
      <c r="AE50">
        <v>86</v>
      </c>
      <c r="AF50">
        <v>101</v>
      </c>
      <c r="AG50">
        <v>83</v>
      </c>
      <c r="AH50">
        <v>108</v>
      </c>
      <c r="AI50">
        <v>74</v>
      </c>
      <c r="AJ50">
        <v>74</v>
      </c>
      <c r="AK50">
        <v>66</v>
      </c>
      <c r="AL50">
        <v>31</v>
      </c>
      <c r="AM50">
        <v>86</v>
      </c>
      <c r="AN50">
        <v>119</v>
      </c>
      <c r="AO50">
        <v>79</v>
      </c>
      <c r="AP50">
        <v>59</v>
      </c>
      <c r="AQ50">
        <v>19</v>
      </c>
      <c r="AR50">
        <v>101</v>
      </c>
      <c r="AS50">
        <v>80</v>
      </c>
      <c r="AT50">
        <v>67</v>
      </c>
      <c r="AU50">
        <v>97</v>
      </c>
      <c r="AV50">
        <v>83</v>
      </c>
      <c r="AW50">
        <v>32</v>
      </c>
      <c r="AX50">
        <v>21</v>
      </c>
      <c r="AY50">
        <v>102</v>
      </c>
      <c r="AZ50" s="19">
        <f t="shared" si="0"/>
        <v>76.666666666666671</v>
      </c>
    </row>
    <row r="51" spans="1:52" x14ac:dyDescent="0.3">
      <c r="A51" t="s">
        <v>429</v>
      </c>
      <c r="B51" s="42" t="s">
        <v>25</v>
      </c>
      <c r="C51" t="s">
        <v>199</v>
      </c>
      <c r="D51">
        <v>88</v>
      </c>
      <c r="E51">
        <v>537</v>
      </c>
      <c r="F51">
        <v>185</v>
      </c>
      <c r="G51">
        <v>511</v>
      </c>
      <c r="H51">
        <v>240</v>
      </c>
      <c r="I51">
        <v>337</v>
      </c>
      <c r="J51">
        <v>141</v>
      </c>
      <c r="K51">
        <v>378</v>
      </c>
      <c r="L51">
        <v>608</v>
      </c>
      <c r="M51">
        <v>158</v>
      </c>
      <c r="N51">
        <v>408</v>
      </c>
      <c r="O51">
        <v>332</v>
      </c>
      <c r="P51">
        <v>431</v>
      </c>
      <c r="Q51">
        <v>287</v>
      </c>
      <c r="R51">
        <v>228</v>
      </c>
      <c r="S51">
        <v>417</v>
      </c>
      <c r="T51">
        <v>237</v>
      </c>
      <c r="U51">
        <v>251</v>
      </c>
      <c r="V51">
        <v>289</v>
      </c>
      <c r="W51">
        <v>303</v>
      </c>
      <c r="X51">
        <v>223</v>
      </c>
      <c r="Y51">
        <v>146</v>
      </c>
      <c r="Z51">
        <v>143</v>
      </c>
      <c r="AA51">
        <v>42</v>
      </c>
      <c r="AB51">
        <v>103</v>
      </c>
      <c r="AC51">
        <v>280</v>
      </c>
      <c r="AD51">
        <v>403</v>
      </c>
      <c r="AE51">
        <v>234</v>
      </c>
      <c r="AF51">
        <v>392</v>
      </c>
      <c r="AG51">
        <v>278</v>
      </c>
      <c r="AH51">
        <v>384</v>
      </c>
      <c r="AI51">
        <v>287</v>
      </c>
      <c r="AJ51">
        <v>271</v>
      </c>
      <c r="AK51">
        <v>210</v>
      </c>
      <c r="AL51">
        <v>97</v>
      </c>
      <c r="AM51">
        <v>270</v>
      </c>
      <c r="AN51">
        <v>470</v>
      </c>
      <c r="AO51">
        <v>249</v>
      </c>
      <c r="AP51">
        <v>279</v>
      </c>
      <c r="AQ51">
        <v>66</v>
      </c>
      <c r="AR51">
        <v>227</v>
      </c>
      <c r="AS51">
        <v>250</v>
      </c>
      <c r="AT51">
        <v>346</v>
      </c>
      <c r="AU51">
        <v>392</v>
      </c>
      <c r="AV51">
        <v>336</v>
      </c>
      <c r="AW51">
        <v>119</v>
      </c>
      <c r="AX51">
        <v>81</v>
      </c>
      <c r="AY51">
        <v>261</v>
      </c>
      <c r="AZ51" s="19">
        <f t="shared" si="0"/>
        <v>275.10416666666669</v>
      </c>
    </row>
    <row r="52" spans="1:52" x14ac:dyDescent="0.3">
      <c r="A52" t="s">
        <v>429</v>
      </c>
      <c r="B52" s="42" t="s">
        <v>17</v>
      </c>
      <c r="C52" t="s">
        <v>178</v>
      </c>
      <c r="D52">
        <v>157</v>
      </c>
      <c r="E52">
        <v>453</v>
      </c>
      <c r="F52">
        <v>186</v>
      </c>
      <c r="G52">
        <v>1148</v>
      </c>
      <c r="H52">
        <v>672</v>
      </c>
      <c r="I52">
        <v>740</v>
      </c>
      <c r="J52">
        <v>1759</v>
      </c>
      <c r="K52">
        <v>1560</v>
      </c>
      <c r="L52">
        <v>2347</v>
      </c>
      <c r="M52">
        <v>1957</v>
      </c>
      <c r="N52">
        <v>2287</v>
      </c>
      <c r="O52">
        <v>2568</v>
      </c>
      <c r="P52">
        <v>1100</v>
      </c>
      <c r="Q52">
        <v>1297</v>
      </c>
      <c r="R52">
        <v>570</v>
      </c>
      <c r="S52">
        <v>924</v>
      </c>
      <c r="T52">
        <v>1075</v>
      </c>
      <c r="U52">
        <v>1094</v>
      </c>
      <c r="V52">
        <v>826</v>
      </c>
      <c r="W52">
        <v>4676</v>
      </c>
      <c r="X52">
        <v>2020</v>
      </c>
      <c r="Y52">
        <v>628</v>
      </c>
      <c r="Z52">
        <v>2615</v>
      </c>
      <c r="AA52">
        <v>637</v>
      </c>
      <c r="AB52">
        <v>720</v>
      </c>
      <c r="AC52">
        <v>2559</v>
      </c>
      <c r="AD52">
        <v>3038</v>
      </c>
      <c r="AE52">
        <v>1146</v>
      </c>
      <c r="AF52">
        <v>1624</v>
      </c>
      <c r="AG52">
        <v>2173</v>
      </c>
      <c r="AH52">
        <v>1355</v>
      </c>
      <c r="AI52">
        <v>2497</v>
      </c>
      <c r="AJ52">
        <v>2050</v>
      </c>
      <c r="AK52">
        <v>2139</v>
      </c>
      <c r="AL52">
        <v>1430</v>
      </c>
      <c r="AM52">
        <v>1046</v>
      </c>
      <c r="AN52">
        <v>3030</v>
      </c>
      <c r="AO52">
        <v>2835</v>
      </c>
      <c r="AP52">
        <v>1245</v>
      </c>
      <c r="AQ52">
        <v>497</v>
      </c>
      <c r="AR52">
        <v>1285</v>
      </c>
      <c r="AS52">
        <v>3303</v>
      </c>
      <c r="AT52">
        <v>1555</v>
      </c>
      <c r="AU52">
        <v>989</v>
      </c>
      <c r="AV52">
        <v>2544</v>
      </c>
      <c r="AW52">
        <v>895</v>
      </c>
      <c r="AX52">
        <v>1051</v>
      </c>
      <c r="AY52">
        <v>1597</v>
      </c>
      <c r="AZ52" s="19">
        <f t="shared" si="0"/>
        <v>1581.2291666666667</v>
      </c>
    </row>
    <row r="53" spans="1:52" x14ac:dyDescent="0.3">
      <c r="A53" t="s">
        <v>429</v>
      </c>
      <c r="B53" s="42" t="s">
        <v>5</v>
      </c>
      <c r="C53" t="s">
        <v>149</v>
      </c>
      <c r="D53">
        <v>22</v>
      </c>
      <c r="E53">
        <v>40</v>
      </c>
      <c r="F53">
        <v>23</v>
      </c>
      <c r="G53">
        <v>67</v>
      </c>
      <c r="H53">
        <v>53</v>
      </c>
      <c r="I53">
        <v>88</v>
      </c>
      <c r="J53">
        <v>34</v>
      </c>
      <c r="K53">
        <v>53</v>
      </c>
      <c r="L53">
        <v>106</v>
      </c>
      <c r="M53">
        <v>49</v>
      </c>
      <c r="N53">
        <v>148</v>
      </c>
      <c r="O53">
        <v>152</v>
      </c>
      <c r="P53">
        <v>71</v>
      </c>
      <c r="Q53">
        <v>72</v>
      </c>
      <c r="R53">
        <v>43</v>
      </c>
      <c r="S53">
        <v>91</v>
      </c>
      <c r="T53">
        <v>50</v>
      </c>
      <c r="U53">
        <v>63</v>
      </c>
      <c r="V53">
        <v>52</v>
      </c>
      <c r="W53">
        <v>95</v>
      </c>
      <c r="X53">
        <v>72</v>
      </c>
      <c r="Y53">
        <v>39</v>
      </c>
      <c r="Z53">
        <v>71</v>
      </c>
      <c r="AA53">
        <v>23</v>
      </c>
      <c r="AB53">
        <v>19</v>
      </c>
      <c r="AC53">
        <v>84</v>
      </c>
      <c r="AD53">
        <v>129</v>
      </c>
      <c r="AE53">
        <v>103</v>
      </c>
      <c r="AF53">
        <v>90</v>
      </c>
      <c r="AG53">
        <v>88</v>
      </c>
      <c r="AH53">
        <v>63</v>
      </c>
      <c r="AI53">
        <v>83</v>
      </c>
      <c r="AJ53">
        <v>74</v>
      </c>
      <c r="AK53">
        <v>84</v>
      </c>
      <c r="AL53">
        <v>42</v>
      </c>
      <c r="AM53">
        <v>60</v>
      </c>
      <c r="AN53">
        <v>136</v>
      </c>
      <c r="AO53">
        <v>71</v>
      </c>
      <c r="AP53">
        <v>80</v>
      </c>
      <c r="AQ53">
        <v>41</v>
      </c>
      <c r="AR53">
        <v>52</v>
      </c>
      <c r="AS53">
        <v>79</v>
      </c>
      <c r="AT53">
        <v>83</v>
      </c>
      <c r="AU53">
        <v>61</v>
      </c>
      <c r="AV53">
        <v>102</v>
      </c>
      <c r="AW53">
        <v>37</v>
      </c>
      <c r="AX53">
        <v>32</v>
      </c>
      <c r="AY53">
        <v>72</v>
      </c>
      <c r="AZ53" s="19">
        <f t="shared" si="0"/>
        <v>69.625</v>
      </c>
    </row>
    <row r="54" spans="1:52" x14ac:dyDescent="0.3">
      <c r="A54" t="s">
        <v>429</v>
      </c>
      <c r="B54" s="42" t="s">
        <v>26</v>
      </c>
      <c r="C54" t="s">
        <v>201</v>
      </c>
      <c r="D54">
        <v>7</v>
      </c>
      <c r="E54">
        <v>47</v>
      </c>
      <c r="F54">
        <v>7.64</v>
      </c>
      <c r="G54">
        <v>29</v>
      </c>
      <c r="H54">
        <v>7.76</v>
      </c>
      <c r="I54">
        <v>17.239999999999998</v>
      </c>
      <c r="J54">
        <v>29</v>
      </c>
      <c r="K54">
        <v>48</v>
      </c>
      <c r="L54">
        <v>17.14</v>
      </c>
      <c r="M54">
        <v>15.5</v>
      </c>
      <c r="N54">
        <v>15.31</v>
      </c>
      <c r="O54">
        <v>29</v>
      </c>
      <c r="P54">
        <v>20</v>
      </c>
      <c r="Q54">
        <v>28</v>
      </c>
      <c r="R54">
        <v>31</v>
      </c>
      <c r="S54">
        <v>31</v>
      </c>
      <c r="T54">
        <v>34</v>
      </c>
      <c r="U54">
        <v>20</v>
      </c>
      <c r="V54">
        <v>30</v>
      </c>
      <c r="W54">
        <v>30</v>
      </c>
      <c r="X54">
        <v>28</v>
      </c>
      <c r="Y54">
        <v>25</v>
      </c>
      <c r="Z54">
        <v>18</v>
      </c>
      <c r="AA54">
        <v>4.55</v>
      </c>
      <c r="AB54">
        <v>10.18</v>
      </c>
      <c r="AC54">
        <v>37</v>
      </c>
      <c r="AD54">
        <v>18</v>
      </c>
      <c r="AE54">
        <v>13</v>
      </c>
      <c r="AF54">
        <v>29</v>
      </c>
      <c r="AG54">
        <v>27</v>
      </c>
      <c r="AH54">
        <v>30</v>
      </c>
      <c r="AI54">
        <v>14</v>
      </c>
      <c r="AJ54">
        <v>24</v>
      </c>
      <c r="AK54">
        <v>16</v>
      </c>
      <c r="AL54">
        <v>12</v>
      </c>
      <c r="AM54">
        <v>25</v>
      </c>
      <c r="AN54">
        <v>37</v>
      </c>
      <c r="AO54">
        <v>29</v>
      </c>
      <c r="AP54">
        <v>22</v>
      </c>
      <c r="AQ54">
        <v>5.0199999999999996</v>
      </c>
      <c r="AR54">
        <v>37</v>
      </c>
      <c r="AS54">
        <v>14</v>
      </c>
      <c r="AT54">
        <v>11.74</v>
      </c>
      <c r="AU54">
        <v>33</v>
      </c>
      <c r="AV54">
        <v>18</v>
      </c>
      <c r="AW54">
        <v>11</v>
      </c>
      <c r="AX54">
        <v>12</v>
      </c>
      <c r="AY54">
        <v>45</v>
      </c>
      <c r="AZ54" s="19">
        <f t="shared" si="0"/>
        <v>22.897499999999997</v>
      </c>
    </row>
    <row r="55" spans="1:52" x14ac:dyDescent="0.3">
      <c r="A55" t="s">
        <v>429</v>
      </c>
      <c r="B55" s="42" t="s">
        <v>15</v>
      </c>
      <c r="C55" t="s">
        <v>174</v>
      </c>
      <c r="D55">
        <v>15</v>
      </c>
      <c r="E55">
        <v>103</v>
      </c>
      <c r="F55">
        <v>35</v>
      </c>
      <c r="G55">
        <v>77</v>
      </c>
      <c r="H55">
        <v>40</v>
      </c>
      <c r="I55">
        <v>72</v>
      </c>
      <c r="J55">
        <v>20</v>
      </c>
      <c r="K55">
        <v>54</v>
      </c>
      <c r="L55">
        <v>88</v>
      </c>
      <c r="M55">
        <v>32</v>
      </c>
      <c r="N55">
        <v>87</v>
      </c>
      <c r="O55">
        <v>103</v>
      </c>
      <c r="P55">
        <v>66</v>
      </c>
      <c r="Q55">
        <v>67</v>
      </c>
      <c r="R55">
        <v>48</v>
      </c>
      <c r="S55">
        <v>54</v>
      </c>
      <c r="T55">
        <v>51</v>
      </c>
      <c r="U55">
        <v>64</v>
      </c>
      <c r="V55">
        <v>52</v>
      </c>
      <c r="W55">
        <v>72</v>
      </c>
      <c r="X55">
        <v>49</v>
      </c>
      <c r="Y55">
        <v>42</v>
      </c>
      <c r="Z55">
        <v>46</v>
      </c>
      <c r="AA55">
        <v>7</v>
      </c>
      <c r="AB55">
        <v>10.18</v>
      </c>
      <c r="AC55">
        <v>77</v>
      </c>
      <c r="AD55">
        <v>89</v>
      </c>
      <c r="AE55">
        <v>120</v>
      </c>
      <c r="AF55">
        <v>87</v>
      </c>
      <c r="AG55">
        <v>69</v>
      </c>
      <c r="AH55">
        <v>76</v>
      </c>
      <c r="AI55">
        <v>47</v>
      </c>
      <c r="AJ55">
        <v>60</v>
      </c>
      <c r="AK55">
        <v>44</v>
      </c>
      <c r="AL55">
        <v>20</v>
      </c>
      <c r="AM55">
        <v>71</v>
      </c>
      <c r="AN55">
        <v>95</v>
      </c>
      <c r="AO55">
        <v>53</v>
      </c>
      <c r="AP55">
        <v>50</v>
      </c>
      <c r="AQ55">
        <v>17</v>
      </c>
      <c r="AR55">
        <v>49</v>
      </c>
      <c r="AS55">
        <v>41</v>
      </c>
      <c r="AT55">
        <v>40</v>
      </c>
      <c r="AU55">
        <v>51</v>
      </c>
      <c r="AV55">
        <v>60</v>
      </c>
      <c r="AW55">
        <v>25</v>
      </c>
      <c r="AX55">
        <v>21</v>
      </c>
      <c r="AY55">
        <v>57</v>
      </c>
      <c r="AZ55" s="19">
        <f t="shared" si="0"/>
        <v>55.691250000000004</v>
      </c>
    </row>
    <row r="56" spans="1:52" x14ac:dyDescent="0.3">
      <c r="A56" t="s">
        <v>429</v>
      </c>
      <c r="B56" s="42" t="s">
        <v>6</v>
      </c>
      <c r="C56" t="s">
        <v>151</v>
      </c>
      <c r="D56">
        <v>4.54</v>
      </c>
      <c r="E56">
        <v>15.38</v>
      </c>
      <c r="F56">
        <v>12</v>
      </c>
      <c r="G56">
        <v>36</v>
      </c>
      <c r="H56">
        <v>25</v>
      </c>
      <c r="I56">
        <v>168</v>
      </c>
      <c r="J56">
        <v>53</v>
      </c>
      <c r="K56">
        <v>92</v>
      </c>
      <c r="L56">
        <v>78</v>
      </c>
      <c r="M56">
        <v>98</v>
      </c>
      <c r="N56">
        <v>109</v>
      </c>
      <c r="O56">
        <v>35</v>
      </c>
      <c r="P56">
        <v>17</v>
      </c>
      <c r="Q56">
        <v>25</v>
      </c>
      <c r="R56">
        <v>24</v>
      </c>
      <c r="S56">
        <v>52</v>
      </c>
      <c r="T56">
        <v>36</v>
      </c>
      <c r="U56">
        <v>49</v>
      </c>
      <c r="V56">
        <v>47</v>
      </c>
      <c r="W56">
        <v>106</v>
      </c>
      <c r="X56">
        <v>28</v>
      </c>
      <c r="Y56">
        <v>77</v>
      </c>
      <c r="Z56">
        <v>163</v>
      </c>
      <c r="AA56">
        <v>53</v>
      </c>
      <c r="AB56">
        <v>34</v>
      </c>
      <c r="AC56">
        <v>89</v>
      </c>
      <c r="AD56">
        <v>271</v>
      </c>
      <c r="AE56">
        <v>146</v>
      </c>
      <c r="AF56">
        <v>153</v>
      </c>
      <c r="AG56">
        <v>212</v>
      </c>
      <c r="AH56">
        <v>245</v>
      </c>
      <c r="AI56">
        <v>132</v>
      </c>
      <c r="AJ56">
        <v>61</v>
      </c>
      <c r="AK56">
        <v>37</v>
      </c>
      <c r="AL56">
        <v>12</v>
      </c>
      <c r="AM56">
        <v>81</v>
      </c>
      <c r="AN56">
        <v>114</v>
      </c>
      <c r="AO56">
        <v>21</v>
      </c>
      <c r="AP56">
        <v>32</v>
      </c>
      <c r="AQ56">
        <v>13</v>
      </c>
      <c r="AR56">
        <v>79</v>
      </c>
      <c r="AS56">
        <v>14</v>
      </c>
      <c r="AT56">
        <v>267</v>
      </c>
      <c r="AU56">
        <v>19</v>
      </c>
      <c r="AV56">
        <v>14.61</v>
      </c>
      <c r="AW56">
        <v>34</v>
      </c>
      <c r="AX56">
        <v>36</v>
      </c>
      <c r="AY56">
        <v>26</v>
      </c>
      <c r="AZ56" s="19">
        <f t="shared" si="0"/>
        <v>73.865208333333342</v>
      </c>
    </row>
    <row r="57" spans="1:52" x14ac:dyDescent="0.3">
      <c r="A57" t="s">
        <v>429</v>
      </c>
      <c r="B57" s="42" t="s">
        <v>10</v>
      </c>
      <c r="C57" t="s">
        <v>159</v>
      </c>
      <c r="D57">
        <v>7</v>
      </c>
      <c r="E57">
        <v>15.38</v>
      </c>
      <c r="F57">
        <v>13</v>
      </c>
      <c r="G57">
        <v>78</v>
      </c>
      <c r="H57">
        <v>19</v>
      </c>
      <c r="I57">
        <v>194</v>
      </c>
      <c r="J57">
        <v>41</v>
      </c>
      <c r="K57">
        <v>38</v>
      </c>
      <c r="L57">
        <v>113</v>
      </c>
      <c r="M57">
        <v>35</v>
      </c>
      <c r="N57">
        <v>105</v>
      </c>
      <c r="O57">
        <v>36</v>
      </c>
      <c r="P57">
        <v>19</v>
      </c>
      <c r="Q57">
        <v>18.149999999999999</v>
      </c>
      <c r="R57">
        <v>19</v>
      </c>
      <c r="S57">
        <v>42</v>
      </c>
      <c r="T57">
        <v>34</v>
      </c>
      <c r="U57">
        <v>27</v>
      </c>
      <c r="V57">
        <v>45</v>
      </c>
      <c r="W57">
        <v>97</v>
      </c>
      <c r="X57">
        <v>34</v>
      </c>
      <c r="Y57">
        <v>47</v>
      </c>
      <c r="Z57">
        <v>171</v>
      </c>
      <c r="AA57">
        <v>16</v>
      </c>
      <c r="AB57">
        <v>22</v>
      </c>
      <c r="AC57">
        <v>94</v>
      </c>
      <c r="AD57">
        <v>186</v>
      </c>
      <c r="AE57">
        <v>52</v>
      </c>
      <c r="AF57">
        <v>109</v>
      </c>
      <c r="AG57">
        <v>228</v>
      </c>
      <c r="AH57">
        <v>193</v>
      </c>
      <c r="AI57">
        <v>100</v>
      </c>
      <c r="AJ57">
        <v>51</v>
      </c>
      <c r="AK57">
        <v>32</v>
      </c>
      <c r="AL57">
        <v>19</v>
      </c>
      <c r="AM57">
        <v>98</v>
      </c>
      <c r="AN57">
        <v>67</v>
      </c>
      <c r="AO57">
        <v>23</v>
      </c>
      <c r="AP57">
        <v>22</v>
      </c>
      <c r="AQ57">
        <v>12</v>
      </c>
      <c r="AR57">
        <v>34</v>
      </c>
      <c r="AS57">
        <v>43</v>
      </c>
      <c r="AT57">
        <v>105</v>
      </c>
      <c r="AU57">
        <v>34</v>
      </c>
      <c r="AV57">
        <v>14.61</v>
      </c>
      <c r="AW57">
        <v>15</v>
      </c>
      <c r="AX57">
        <v>10</v>
      </c>
      <c r="AY57">
        <v>20</v>
      </c>
      <c r="AZ57" s="19">
        <f t="shared" si="0"/>
        <v>59.315416666666664</v>
      </c>
    </row>
    <row r="58" spans="1:52" x14ac:dyDescent="0.3">
      <c r="A58" t="s">
        <v>429</v>
      </c>
      <c r="B58" s="42" t="s">
        <v>21</v>
      </c>
      <c r="C58" t="s">
        <v>191</v>
      </c>
      <c r="D58">
        <v>68</v>
      </c>
      <c r="E58">
        <v>101</v>
      </c>
      <c r="F58">
        <v>36</v>
      </c>
      <c r="G58">
        <v>319</v>
      </c>
      <c r="H58">
        <v>172</v>
      </c>
      <c r="I58">
        <v>168</v>
      </c>
      <c r="J58">
        <v>276</v>
      </c>
      <c r="K58">
        <v>226</v>
      </c>
      <c r="L58">
        <v>518</v>
      </c>
      <c r="M58">
        <v>356</v>
      </c>
      <c r="N58">
        <v>511</v>
      </c>
      <c r="O58">
        <v>338</v>
      </c>
      <c r="P58">
        <v>306</v>
      </c>
      <c r="Q58">
        <v>365</v>
      </c>
      <c r="R58">
        <v>137</v>
      </c>
      <c r="S58">
        <v>268</v>
      </c>
      <c r="T58">
        <v>313</v>
      </c>
      <c r="U58">
        <v>328</v>
      </c>
      <c r="V58">
        <v>198</v>
      </c>
      <c r="W58">
        <v>541</v>
      </c>
      <c r="X58">
        <v>344</v>
      </c>
      <c r="Y58">
        <v>139</v>
      </c>
      <c r="Z58">
        <v>421</v>
      </c>
      <c r="AA58">
        <v>147</v>
      </c>
      <c r="AB58">
        <v>204</v>
      </c>
      <c r="AC58">
        <v>342</v>
      </c>
      <c r="AD58">
        <v>344</v>
      </c>
      <c r="AE58">
        <v>290</v>
      </c>
      <c r="AF58">
        <v>414</v>
      </c>
      <c r="AG58">
        <v>472</v>
      </c>
      <c r="AH58">
        <v>295</v>
      </c>
      <c r="AI58">
        <v>355</v>
      </c>
      <c r="AJ58">
        <v>329</v>
      </c>
      <c r="AK58">
        <v>567</v>
      </c>
      <c r="AL58">
        <v>318</v>
      </c>
      <c r="AM58">
        <v>264</v>
      </c>
      <c r="AN58">
        <v>444</v>
      </c>
      <c r="AO58">
        <v>458</v>
      </c>
      <c r="AP58">
        <v>187</v>
      </c>
      <c r="AQ58">
        <v>200</v>
      </c>
      <c r="AR58">
        <v>448</v>
      </c>
      <c r="AS58">
        <v>547</v>
      </c>
      <c r="AT58">
        <v>322</v>
      </c>
      <c r="AU58">
        <v>313</v>
      </c>
      <c r="AV58">
        <v>561</v>
      </c>
      <c r="AW58">
        <v>237</v>
      </c>
      <c r="AX58">
        <v>201</v>
      </c>
      <c r="AY58">
        <v>330</v>
      </c>
      <c r="AZ58" s="19">
        <f t="shared" si="0"/>
        <v>313.29166666666669</v>
      </c>
    </row>
    <row r="59" spans="1:52" x14ac:dyDescent="0.3">
      <c r="A59" t="s">
        <v>429</v>
      </c>
      <c r="B59" s="42" t="s">
        <v>30</v>
      </c>
      <c r="C59" t="s">
        <v>209</v>
      </c>
      <c r="D59">
        <v>4.54</v>
      </c>
      <c r="E59">
        <v>15.38</v>
      </c>
      <c r="F59">
        <v>7.64</v>
      </c>
      <c r="G59">
        <v>17.489999999999998</v>
      </c>
      <c r="H59">
        <v>7.76</v>
      </c>
      <c r="I59">
        <v>17.239999999999998</v>
      </c>
      <c r="J59">
        <v>9.25</v>
      </c>
      <c r="K59">
        <v>13.37</v>
      </c>
      <c r="L59">
        <v>17.14</v>
      </c>
      <c r="M59">
        <v>15.5</v>
      </c>
      <c r="N59">
        <v>15.31</v>
      </c>
      <c r="O59">
        <v>13.38</v>
      </c>
      <c r="P59">
        <v>14.1</v>
      </c>
      <c r="Q59">
        <v>18.149999999999999</v>
      </c>
      <c r="R59">
        <v>14.84</v>
      </c>
      <c r="S59">
        <v>12.76</v>
      </c>
      <c r="T59">
        <v>14.25</v>
      </c>
      <c r="U59">
        <v>13.22</v>
      </c>
      <c r="V59">
        <v>19.98</v>
      </c>
      <c r="W59">
        <v>14.11</v>
      </c>
      <c r="X59">
        <v>10.51</v>
      </c>
      <c r="Y59">
        <v>12.21</v>
      </c>
      <c r="Z59">
        <v>10.15</v>
      </c>
      <c r="AA59">
        <v>4.55</v>
      </c>
      <c r="AB59">
        <v>10.18</v>
      </c>
      <c r="AC59">
        <v>16.14</v>
      </c>
      <c r="AD59">
        <v>17.14</v>
      </c>
      <c r="AE59">
        <v>13</v>
      </c>
      <c r="AF59">
        <v>12.66</v>
      </c>
      <c r="AG59">
        <v>12.51</v>
      </c>
      <c r="AH59">
        <v>15.97</v>
      </c>
      <c r="AI59">
        <v>10.63</v>
      </c>
      <c r="AJ59">
        <v>12.65</v>
      </c>
      <c r="AK59">
        <v>7.35</v>
      </c>
      <c r="AL59">
        <v>11.16</v>
      </c>
      <c r="AM59">
        <v>13.74</v>
      </c>
      <c r="AN59">
        <v>17.79</v>
      </c>
      <c r="AO59">
        <v>13.38</v>
      </c>
      <c r="AP59">
        <v>7.9</v>
      </c>
      <c r="AQ59">
        <v>5.0199999999999996</v>
      </c>
      <c r="AR59">
        <v>16.28</v>
      </c>
      <c r="AS59">
        <v>11.42</v>
      </c>
      <c r="AT59">
        <v>11.74</v>
      </c>
      <c r="AU59">
        <v>15.4</v>
      </c>
      <c r="AV59">
        <v>14.61</v>
      </c>
      <c r="AW59">
        <v>11</v>
      </c>
      <c r="AX59">
        <v>5.93</v>
      </c>
      <c r="AY59">
        <v>15.8</v>
      </c>
      <c r="AZ59" s="19">
        <f t="shared" si="0"/>
        <v>12.754791666666664</v>
      </c>
    </row>
    <row r="60" spans="1:52" x14ac:dyDescent="0.3">
      <c r="A60" t="s">
        <v>429</v>
      </c>
      <c r="B60" s="42" t="s">
        <v>1</v>
      </c>
      <c r="C60" t="s">
        <v>131</v>
      </c>
      <c r="D60">
        <v>129</v>
      </c>
      <c r="E60">
        <v>307</v>
      </c>
      <c r="F60">
        <v>122</v>
      </c>
      <c r="G60">
        <v>274</v>
      </c>
      <c r="H60">
        <v>252</v>
      </c>
      <c r="I60">
        <v>329</v>
      </c>
      <c r="J60">
        <v>190</v>
      </c>
      <c r="K60">
        <v>227</v>
      </c>
      <c r="L60">
        <v>381</v>
      </c>
      <c r="M60">
        <v>202</v>
      </c>
      <c r="N60">
        <v>439</v>
      </c>
      <c r="O60">
        <v>319</v>
      </c>
      <c r="P60">
        <v>222</v>
      </c>
      <c r="Q60">
        <v>172</v>
      </c>
      <c r="R60">
        <v>137</v>
      </c>
      <c r="S60">
        <v>223</v>
      </c>
      <c r="T60">
        <v>212</v>
      </c>
      <c r="U60">
        <v>397</v>
      </c>
      <c r="V60">
        <v>289</v>
      </c>
      <c r="W60">
        <v>296</v>
      </c>
      <c r="X60">
        <v>318</v>
      </c>
      <c r="Y60">
        <v>114</v>
      </c>
      <c r="Z60">
        <v>312</v>
      </c>
      <c r="AA60">
        <v>92</v>
      </c>
      <c r="AB60">
        <v>117</v>
      </c>
      <c r="AC60">
        <v>209</v>
      </c>
      <c r="AD60">
        <v>244</v>
      </c>
      <c r="AE60">
        <v>345</v>
      </c>
      <c r="AF60">
        <v>413</v>
      </c>
      <c r="AG60">
        <v>192</v>
      </c>
      <c r="AH60">
        <v>259</v>
      </c>
      <c r="AI60">
        <v>236</v>
      </c>
      <c r="AJ60">
        <v>237</v>
      </c>
      <c r="AK60">
        <v>334</v>
      </c>
      <c r="AL60">
        <v>106</v>
      </c>
      <c r="AM60">
        <v>218</v>
      </c>
      <c r="AN60">
        <v>279</v>
      </c>
      <c r="AO60">
        <v>327</v>
      </c>
      <c r="AP60">
        <v>169</v>
      </c>
      <c r="AQ60">
        <v>145</v>
      </c>
      <c r="AR60">
        <v>173</v>
      </c>
      <c r="AS60">
        <v>199</v>
      </c>
      <c r="AT60">
        <v>277</v>
      </c>
      <c r="AU60">
        <v>225</v>
      </c>
      <c r="AV60">
        <v>242</v>
      </c>
      <c r="AW60">
        <v>130</v>
      </c>
      <c r="AX60">
        <v>128</v>
      </c>
      <c r="AY60">
        <v>205</v>
      </c>
      <c r="AZ60" s="19">
        <f t="shared" si="0"/>
        <v>236.75</v>
      </c>
    </row>
    <row r="61" spans="1:52" x14ac:dyDescent="0.3">
      <c r="A61" t="s">
        <v>429</v>
      </c>
      <c r="B61" s="42" t="s">
        <v>52</v>
      </c>
      <c r="C61" t="s">
        <v>255</v>
      </c>
      <c r="D61">
        <v>9</v>
      </c>
      <c r="E61">
        <v>41</v>
      </c>
      <c r="F61">
        <v>26</v>
      </c>
      <c r="G61">
        <v>106</v>
      </c>
      <c r="H61">
        <v>72</v>
      </c>
      <c r="I61">
        <v>66</v>
      </c>
      <c r="J61">
        <v>133</v>
      </c>
      <c r="K61">
        <v>126</v>
      </c>
      <c r="L61">
        <v>198</v>
      </c>
      <c r="M61">
        <v>302</v>
      </c>
      <c r="N61">
        <v>335</v>
      </c>
      <c r="O61">
        <v>244</v>
      </c>
      <c r="P61">
        <v>174</v>
      </c>
      <c r="Q61">
        <v>148</v>
      </c>
      <c r="R61">
        <v>18</v>
      </c>
      <c r="S61">
        <v>48</v>
      </c>
      <c r="T61">
        <v>251</v>
      </c>
      <c r="U61">
        <v>62</v>
      </c>
      <c r="V61">
        <v>71</v>
      </c>
      <c r="W61">
        <v>530</v>
      </c>
      <c r="X61">
        <v>92</v>
      </c>
      <c r="Y61">
        <v>80</v>
      </c>
      <c r="Z61">
        <v>255</v>
      </c>
      <c r="AA61">
        <v>77</v>
      </c>
      <c r="AB61">
        <v>74</v>
      </c>
      <c r="AC61">
        <v>239</v>
      </c>
      <c r="AD61">
        <v>289</v>
      </c>
      <c r="AE61">
        <v>209</v>
      </c>
      <c r="AF61">
        <v>212</v>
      </c>
      <c r="AG61">
        <v>136</v>
      </c>
      <c r="AH61">
        <v>77</v>
      </c>
      <c r="AI61">
        <v>253</v>
      </c>
      <c r="AJ61">
        <v>119</v>
      </c>
      <c r="AK61">
        <v>377</v>
      </c>
      <c r="AL61">
        <v>189</v>
      </c>
      <c r="AM61">
        <v>73</v>
      </c>
      <c r="AN61">
        <v>316</v>
      </c>
      <c r="AO61">
        <v>273</v>
      </c>
      <c r="AP61">
        <v>65</v>
      </c>
      <c r="AQ61">
        <v>44</v>
      </c>
      <c r="AR61">
        <v>145</v>
      </c>
      <c r="AS61">
        <v>195</v>
      </c>
      <c r="AT61">
        <v>156</v>
      </c>
      <c r="AU61">
        <v>91</v>
      </c>
      <c r="AV61">
        <v>278</v>
      </c>
      <c r="AW61">
        <v>197</v>
      </c>
      <c r="AX61">
        <v>175</v>
      </c>
      <c r="AY61">
        <v>162</v>
      </c>
      <c r="AZ61" s="19">
        <f t="shared" si="0"/>
        <v>162.66666666666666</v>
      </c>
    </row>
    <row r="62" spans="1:52" x14ac:dyDescent="0.3">
      <c r="A62" t="s">
        <v>429</v>
      </c>
      <c r="B62" s="42" t="s">
        <v>55</v>
      </c>
      <c r="C62" t="s">
        <v>261</v>
      </c>
      <c r="D62">
        <v>25</v>
      </c>
      <c r="E62">
        <v>210</v>
      </c>
      <c r="F62">
        <v>80</v>
      </c>
      <c r="G62">
        <v>190</v>
      </c>
      <c r="H62">
        <v>77</v>
      </c>
      <c r="I62">
        <v>95</v>
      </c>
      <c r="J62">
        <v>36</v>
      </c>
      <c r="K62">
        <v>103</v>
      </c>
      <c r="L62">
        <v>195</v>
      </c>
      <c r="M62">
        <v>29</v>
      </c>
      <c r="N62">
        <v>117</v>
      </c>
      <c r="O62">
        <v>121</v>
      </c>
      <c r="P62">
        <v>99</v>
      </c>
      <c r="Q62">
        <v>70</v>
      </c>
      <c r="R62">
        <v>34</v>
      </c>
      <c r="S62">
        <v>138</v>
      </c>
      <c r="T62">
        <v>50</v>
      </c>
      <c r="U62">
        <v>71</v>
      </c>
      <c r="V62">
        <v>103</v>
      </c>
      <c r="W62">
        <v>87</v>
      </c>
      <c r="X62">
        <v>62</v>
      </c>
      <c r="Y62">
        <v>40</v>
      </c>
      <c r="Z62">
        <v>37</v>
      </c>
      <c r="AA62">
        <v>18</v>
      </c>
      <c r="AB62">
        <v>30</v>
      </c>
      <c r="AC62">
        <v>58</v>
      </c>
      <c r="AD62">
        <v>94</v>
      </c>
      <c r="AE62">
        <v>151</v>
      </c>
      <c r="AF62">
        <v>124</v>
      </c>
      <c r="AG62">
        <v>78</v>
      </c>
      <c r="AH62">
        <v>100</v>
      </c>
      <c r="AI62">
        <v>95</v>
      </c>
      <c r="AJ62">
        <v>60</v>
      </c>
      <c r="AK62">
        <v>45</v>
      </c>
      <c r="AL62">
        <v>27</v>
      </c>
      <c r="AM62">
        <v>54</v>
      </c>
      <c r="AN62">
        <v>108</v>
      </c>
      <c r="AO62">
        <v>98</v>
      </c>
      <c r="AP62">
        <v>62</v>
      </c>
      <c r="AQ62">
        <v>25</v>
      </c>
      <c r="AR62">
        <v>58</v>
      </c>
      <c r="AS62">
        <v>68</v>
      </c>
      <c r="AT62">
        <v>63</v>
      </c>
      <c r="AU62">
        <v>82</v>
      </c>
      <c r="AV62">
        <v>90</v>
      </c>
      <c r="AW62">
        <v>28</v>
      </c>
      <c r="AX62">
        <v>16</v>
      </c>
      <c r="AY62">
        <v>53</v>
      </c>
      <c r="AZ62" s="19">
        <f t="shared" si="0"/>
        <v>78.208333333333329</v>
      </c>
    </row>
    <row r="63" spans="1:52" x14ac:dyDescent="0.3">
      <c r="A63" t="s">
        <v>429</v>
      </c>
      <c r="B63" s="42" t="s">
        <v>56</v>
      </c>
      <c r="C63" t="s">
        <v>262</v>
      </c>
      <c r="D63">
        <v>37</v>
      </c>
      <c r="E63">
        <v>103</v>
      </c>
      <c r="F63">
        <v>26</v>
      </c>
      <c r="G63">
        <v>316</v>
      </c>
      <c r="H63">
        <v>96</v>
      </c>
      <c r="I63">
        <v>156</v>
      </c>
      <c r="J63">
        <v>188</v>
      </c>
      <c r="K63">
        <v>117</v>
      </c>
      <c r="L63">
        <v>191</v>
      </c>
      <c r="M63">
        <v>179</v>
      </c>
      <c r="N63">
        <v>313</v>
      </c>
      <c r="O63">
        <v>299</v>
      </c>
      <c r="P63">
        <v>187</v>
      </c>
      <c r="Q63">
        <v>179</v>
      </c>
      <c r="R63">
        <v>90</v>
      </c>
      <c r="S63">
        <v>210</v>
      </c>
      <c r="T63">
        <v>106</v>
      </c>
      <c r="U63">
        <v>131</v>
      </c>
      <c r="V63">
        <v>144</v>
      </c>
      <c r="W63">
        <v>377</v>
      </c>
      <c r="X63">
        <v>173</v>
      </c>
      <c r="Y63">
        <v>68</v>
      </c>
      <c r="Z63">
        <v>344</v>
      </c>
      <c r="AA63">
        <v>65</v>
      </c>
      <c r="AB63">
        <v>117</v>
      </c>
      <c r="AC63">
        <v>232</v>
      </c>
      <c r="AD63">
        <v>259</v>
      </c>
      <c r="AE63">
        <v>253</v>
      </c>
      <c r="AF63">
        <v>295</v>
      </c>
      <c r="AG63">
        <v>394</v>
      </c>
      <c r="AH63">
        <v>160</v>
      </c>
      <c r="AI63">
        <v>276</v>
      </c>
      <c r="AJ63">
        <v>162</v>
      </c>
      <c r="AK63">
        <v>156</v>
      </c>
      <c r="AL63">
        <v>183</v>
      </c>
      <c r="AM63">
        <v>178</v>
      </c>
      <c r="AN63">
        <v>328</v>
      </c>
      <c r="AO63">
        <v>298</v>
      </c>
      <c r="AP63">
        <v>135</v>
      </c>
      <c r="AQ63">
        <v>145</v>
      </c>
      <c r="AR63">
        <v>160</v>
      </c>
      <c r="AS63">
        <v>265</v>
      </c>
      <c r="AT63">
        <v>141</v>
      </c>
      <c r="AU63">
        <v>122</v>
      </c>
      <c r="AV63">
        <v>232</v>
      </c>
      <c r="AW63">
        <v>63</v>
      </c>
      <c r="AX63">
        <v>92</v>
      </c>
      <c r="AY63">
        <v>263</v>
      </c>
      <c r="AZ63" s="19">
        <f t="shared" si="0"/>
        <v>187.58333333333334</v>
      </c>
    </row>
    <row r="64" spans="1:52" x14ac:dyDescent="0.3">
      <c r="A64" t="s">
        <v>429</v>
      </c>
      <c r="B64" s="42" t="s">
        <v>35</v>
      </c>
      <c r="C64" t="s">
        <v>219</v>
      </c>
      <c r="D64">
        <v>4.54</v>
      </c>
      <c r="E64">
        <v>15.38</v>
      </c>
      <c r="F64">
        <v>7.64</v>
      </c>
      <c r="G64">
        <v>17.489999999999998</v>
      </c>
      <c r="H64">
        <v>9</v>
      </c>
      <c r="I64">
        <v>17.239999999999998</v>
      </c>
      <c r="J64">
        <v>9.25</v>
      </c>
      <c r="K64">
        <v>13.37</v>
      </c>
      <c r="L64">
        <v>17.14</v>
      </c>
      <c r="M64">
        <v>15.5</v>
      </c>
      <c r="N64">
        <v>15.31</v>
      </c>
      <c r="O64">
        <v>13.38</v>
      </c>
      <c r="P64">
        <v>14.1</v>
      </c>
      <c r="Q64">
        <v>18.149999999999999</v>
      </c>
      <c r="R64">
        <v>14.84</v>
      </c>
      <c r="S64">
        <v>12.76</v>
      </c>
      <c r="T64">
        <v>14.25</v>
      </c>
      <c r="U64">
        <v>13.22</v>
      </c>
      <c r="V64">
        <v>19.98</v>
      </c>
      <c r="W64">
        <v>14.11</v>
      </c>
      <c r="X64">
        <v>10.51</v>
      </c>
      <c r="Y64">
        <v>12.21</v>
      </c>
      <c r="Z64">
        <v>10.15</v>
      </c>
      <c r="AA64">
        <v>4.55</v>
      </c>
      <c r="AB64">
        <v>10.18</v>
      </c>
      <c r="AC64">
        <v>16.14</v>
      </c>
      <c r="AD64">
        <v>17.14</v>
      </c>
      <c r="AE64">
        <v>13</v>
      </c>
      <c r="AF64">
        <v>12.66</v>
      </c>
      <c r="AG64">
        <v>12.51</v>
      </c>
      <c r="AH64">
        <v>15.97</v>
      </c>
      <c r="AI64">
        <v>10.63</v>
      </c>
      <c r="AJ64">
        <v>12.65</v>
      </c>
      <c r="AK64">
        <v>7.35</v>
      </c>
      <c r="AL64">
        <v>11.16</v>
      </c>
      <c r="AM64">
        <v>13.74</v>
      </c>
      <c r="AN64">
        <v>17.79</v>
      </c>
      <c r="AO64">
        <v>13.38</v>
      </c>
      <c r="AP64">
        <v>7.9</v>
      </c>
      <c r="AQ64">
        <v>5.0199999999999996</v>
      </c>
      <c r="AR64">
        <v>16.28</v>
      </c>
      <c r="AS64">
        <v>11.42</v>
      </c>
      <c r="AT64">
        <v>11.74</v>
      </c>
      <c r="AU64">
        <v>15.4</v>
      </c>
      <c r="AV64">
        <v>14.61</v>
      </c>
      <c r="AW64">
        <v>11</v>
      </c>
      <c r="AX64">
        <v>5.93</v>
      </c>
      <c r="AY64">
        <v>15.8</v>
      </c>
      <c r="AZ64" s="19">
        <f t="shared" si="0"/>
        <v>12.780624999999995</v>
      </c>
    </row>
    <row r="65" spans="1:52" x14ac:dyDescent="0.3">
      <c r="A65" t="s">
        <v>429</v>
      </c>
      <c r="B65" s="42" t="s">
        <v>40</v>
      </c>
      <c r="C65" t="s">
        <v>229</v>
      </c>
      <c r="D65">
        <v>130</v>
      </c>
      <c r="E65">
        <v>412</v>
      </c>
      <c r="F65">
        <v>157</v>
      </c>
      <c r="G65">
        <v>411</v>
      </c>
      <c r="H65">
        <v>293</v>
      </c>
      <c r="I65">
        <v>309</v>
      </c>
      <c r="J65">
        <v>230</v>
      </c>
      <c r="K65">
        <v>484</v>
      </c>
      <c r="L65">
        <v>752</v>
      </c>
      <c r="M65">
        <v>203</v>
      </c>
      <c r="N65">
        <v>497</v>
      </c>
      <c r="O65">
        <v>403</v>
      </c>
      <c r="P65">
        <v>351</v>
      </c>
      <c r="Q65">
        <v>336</v>
      </c>
      <c r="R65">
        <v>152</v>
      </c>
      <c r="S65">
        <v>254</v>
      </c>
      <c r="T65">
        <v>300</v>
      </c>
      <c r="U65">
        <v>319</v>
      </c>
      <c r="V65">
        <v>521</v>
      </c>
      <c r="W65">
        <v>223</v>
      </c>
      <c r="X65">
        <v>269</v>
      </c>
      <c r="Y65">
        <v>146</v>
      </c>
      <c r="Z65">
        <v>166</v>
      </c>
      <c r="AA65">
        <v>121</v>
      </c>
      <c r="AB65">
        <v>122</v>
      </c>
      <c r="AC65">
        <v>161</v>
      </c>
      <c r="AD65">
        <v>332</v>
      </c>
      <c r="AE65">
        <v>330</v>
      </c>
      <c r="AF65">
        <v>416</v>
      </c>
      <c r="AG65">
        <v>187</v>
      </c>
      <c r="AH65">
        <v>557</v>
      </c>
      <c r="AI65">
        <v>475</v>
      </c>
      <c r="AJ65">
        <v>221</v>
      </c>
      <c r="AK65">
        <v>272</v>
      </c>
      <c r="AL65">
        <v>205</v>
      </c>
      <c r="AM65">
        <v>239</v>
      </c>
      <c r="AN65">
        <v>411</v>
      </c>
      <c r="AO65">
        <v>472</v>
      </c>
      <c r="AP65">
        <v>196</v>
      </c>
      <c r="AQ65">
        <v>176</v>
      </c>
      <c r="AR65">
        <v>304</v>
      </c>
      <c r="AS65">
        <v>390</v>
      </c>
      <c r="AT65">
        <v>318</v>
      </c>
      <c r="AU65">
        <v>243</v>
      </c>
      <c r="AV65">
        <v>246</v>
      </c>
      <c r="AW65">
        <v>207</v>
      </c>
      <c r="AX65">
        <v>141</v>
      </c>
      <c r="AY65">
        <v>298</v>
      </c>
      <c r="AZ65" s="19">
        <f t="shared" si="0"/>
        <v>299.125</v>
      </c>
    </row>
    <row r="66" spans="1:52" x14ac:dyDescent="0.3">
      <c r="A66" t="s">
        <v>429</v>
      </c>
      <c r="B66" s="42" t="s">
        <v>24</v>
      </c>
      <c r="C66" t="s">
        <v>197</v>
      </c>
      <c r="D66">
        <v>18</v>
      </c>
      <c r="E66">
        <v>103</v>
      </c>
      <c r="F66">
        <v>23</v>
      </c>
      <c r="G66">
        <v>121</v>
      </c>
      <c r="H66">
        <v>27</v>
      </c>
      <c r="I66">
        <v>61</v>
      </c>
      <c r="J66">
        <v>55</v>
      </c>
      <c r="K66">
        <v>95</v>
      </c>
      <c r="L66">
        <v>82</v>
      </c>
      <c r="M66">
        <v>76</v>
      </c>
      <c r="N66">
        <v>60</v>
      </c>
      <c r="O66">
        <v>111</v>
      </c>
      <c r="P66">
        <v>81</v>
      </c>
      <c r="Q66">
        <v>121</v>
      </c>
      <c r="R66">
        <v>70</v>
      </c>
      <c r="S66">
        <v>74</v>
      </c>
      <c r="T66">
        <v>127</v>
      </c>
      <c r="U66">
        <v>74</v>
      </c>
      <c r="V66">
        <v>102</v>
      </c>
      <c r="W66">
        <v>107</v>
      </c>
      <c r="X66">
        <v>50</v>
      </c>
      <c r="Y66">
        <v>33</v>
      </c>
      <c r="Z66">
        <v>68</v>
      </c>
      <c r="AA66">
        <v>12</v>
      </c>
      <c r="AB66">
        <v>23</v>
      </c>
      <c r="AC66">
        <v>112</v>
      </c>
      <c r="AD66">
        <v>70</v>
      </c>
      <c r="AE66">
        <v>26</v>
      </c>
      <c r="AF66">
        <v>72</v>
      </c>
      <c r="AG66">
        <v>64</v>
      </c>
      <c r="AH66">
        <v>96</v>
      </c>
      <c r="AI66">
        <v>59</v>
      </c>
      <c r="AJ66">
        <v>72</v>
      </c>
      <c r="AK66">
        <v>48</v>
      </c>
      <c r="AL66">
        <v>45</v>
      </c>
      <c r="AM66">
        <v>69</v>
      </c>
      <c r="AN66">
        <v>95</v>
      </c>
      <c r="AO66">
        <v>77</v>
      </c>
      <c r="AP66">
        <v>68</v>
      </c>
      <c r="AQ66">
        <v>15</v>
      </c>
      <c r="AR66">
        <v>101</v>
      </c>
      <c r="AS66">
        <v>39</v>
      </c>
      <c r="AT66">
        <v>49</v>
      </c>
      <c r="AU66">
        <v>99</v>
      </c>
      <c r="AV66">
        <v>97</v>
      </c>
      <c r="AW66">
        <v>53</v>
      </c>
      <c r="AX66">
        <v>15</v>
      </c>
      <c r="AY66">
        <v>110</v>
      </c>
      <c r="AZ66" s="19">
        <f t="shared" si="0"/>
        <v>69.270833333333329</v>
      </c>
    </row>
    <row r="67" spans="1:52" x14ac:dyDescent="0.3">
      <c r="A67" t="s">
        <v>429</v>
      </c>
      <c r="B67" s="42" t="s">
        <v>48</v>
      </c>
      <c r="C67" t="s">
        <v>245</v>
      </c>
      <c r="D67">
        <v>29</v>
      </c>
      <c r="E67">
        <v>146</v>
      </c>
      <c r="F67">
        <v>62</v>
      </c>
      <c r="G67">
        <v>167</v>
      </c>
      <c r="H67">
        <v>92</v>
      </c>
      <c r="I67">
        <v>182</v>
      </c>
      <c r="J67">
        <v>181</v>
      </c>
      <c r="K67">
        <v>278</v>
      </c>
      <c r="L67">
        <v>221</v>
      </c>
      <c r="M67">
        <v>230</v>
      </c>
      <c r="N67">
        <v>238</v>
      </c>
      <c r="O67">
        <v>330</v>
      </c>
      <c r="P67">
        <v>174</v>
      </c>
      <c r="Q67">
        <v>164</v>
      </c>
      <c r="R67">
        <v>149</v>
      </c>
      <c r="S67">
        <v>184</v>
      </c>
      <c r="T67">
        <v>161</v>
      </c>
      <c r="U67">
        <v>144</v>
      </c>
      <c r="V67">
        <v>213</v>
      </c>
      <c r="W67">
        <v>330</v>
      </c>
      <c r="X67">
        <v>134</v>
      </c>
      <c r="Y67">
        <v>159</v>
      </c>
      <c r="Z67">
        <v>225</v>
      </c>
      <c r="AA67">
        <v>46</v>
      </c>
      <c r="AB67">
        <v>66</v>
      </c>
      <c r="AC67">
        <v>235</v>
      </c>
      <c r="AD67">
        <v>393</v>
      </c>
      <c r="AE67">
        <v>426</v>
      </c>
      <c r="AF67">
        <v>236</v>
      </c>
      <c r="AG67">
        <v>211</v>
      </c>
      <c r="AH67">
        <v>218</v>
      </c>
      <c r="AI67">
        <v>185</v>
      </c>
      <c r="AJ67">
        <v>210</v>
      </c>
      <c r="AK67">
        <v>181</v>
      </c>
      <c r="AL67">
        <v>123</v>
      </c>
      <c r="AM67">
        <v>127</v>
      </c>
      <c r="AN67">
        <v>246</v>
      </c>
      <c r="AO67">
        <v>240</v>
      </c>
      <c r="AP67">
        <v>154</v>
      </c>
      <c r="AQ67">
        <v>79</v>
      </c>
      <c r="AR67">
        <v>171</v>
      </c>
      <c r="AS67">
        <v>219</v>
      </c>
      <c r="AT67">
        <v>309</v>
      </c>
      <c r="AU67">
        <v>172</v>
      </c>
      <c r="AV67">
        <v>188</v>
      </c>
      <c r="AW67">
        <v>81</v>
      </c>
      <c r="AX67">
        <v>64</v>
      </c>
      <c r="AY67">
        <v>231</v>
      </c>
      <c r="AZ67" s="19">
        <f t="shared" si="0"/>
        <v>187.58333333333334</v>
      </c>
    </row>
    <row r="68" spans="1:52" x14ac:dyDescent="0.3">
      <c r="A68" t="s">
        <v>429</v>
      </c>
      <c r="B68" s="42" t="s">
        <v>37</v>
      </c>
      <c r="C68" t="s">
        <v>223</v>
      </c>
      <c r="D68">
        <v>10</v>
      </c>
      <c r="E68">
        <v>59</v>
      </c>
      <c r="F68">
        <v>59</v>
      </c>
      <c r="G68">
        <v>68</v>
      </c>
      <c r="H68">
        <v>45</v>
      </c>
      <c r="I68">
        <v>79</v>
      </c>
      <c r="J68">
        <v>37</v>
      </c>
      <c r="K68">
        <v>64</v>
      </c>
      <c r="L68">
        <v>72</v>
      </c>
      <c r="M68">
        <v>42</v>
      </c>
      <c r="N68">
        <v>79</v>
      </c>
      <c r="O68">
        <v>147</v>
      </c>
      <c r="P68">
        <v>49</v>
      </c>
      <c r="Q68">
        <v>47</v>
      </c>
      <c r="R68">
        <v>37</v>
      </c>
      <c r="S68">
        <v>80</v>
      </c>
      <c r="T68">
        <v>27</v>
      </c>
      <c r="U68">
        <v>58</v>
      </c>
      <c r="V68">
        <v>65</v>
      </c>
      <c r="W68">
        <v>86</v>
      </c>
      <c r="X68">
        <v>58</v>
      </c>
      <c r="Y68">
        <v>47</v>
      </c>
      <c r="Z68">
        <v>42</v>
      </c>
      <c r="AA68">
        <v>13</v>
      </c>
      <c r="AB68">
        <v>21</v>
      </c>
      <c r="AC68">
        <v>78</v>
      </c>
      <c r="AD68">
        <v>121</v>
      </c>
      <c r="AE68">
        <v>148</v>
      </c>
      <c r="AF68">
        <v>85</v>
      </c>
      <c r="AG68">
        <v>55</v>
      </c>
      <c r="AH68">
        <v>68</v>
      </c>
      <c r="AI68">
        <v>35</v>
      </c>
      <c r="AJ68">
        <v>45</v>
      </c>
      <c r="AK68">
        <v>72</v>
      </c>
      <c r="AL68">
        <v>44</v>
      </c>
      <c r="AM68">
        <v>57</v>
      </c>
      <c r="AN68">
        <v>86</v>
      </c>
      <c r="AO68">
        <v>48</v>
      </c>
      <c r="AP68">
        <v>30</v>
      </c>
      <c r="AQ68">
        <v>21</v>
      </c>
      <c r="AR68">
        <v>44</v>
      </c>
      <c r="AS68">
        <v>55</v>
      </c>
      <c r="AT68">
        <v>75</v>
      </c>
      <c r="AU68">
        <v>52</v>
      </c>
      <c r="AV68">
        <v>85</v>
      </c>
      <c r="AW68">
        <v>26</v>
      </c>
      <c r="AX68">
        <v>32</v>
      </c>
      <c r="AY68">
        <v>49</v>
      </c>
      <c r="AZ68" s="19">
        <f t="shared" si="0"/>
        <v>58.375</v>
      </c>
    </row>
    <row r="69" spans="1:52" x14ac:dyDescent="0.3">
      <c r="A69" t="s">
        <v>429</v>
      </c>
      <c r="B69" s="42" t="s">
        <v>2</v>
      </c>
      <c r="C69" t="s">
        <v>143</v>
      </c>
      <c r="D69">
        <v>4.54</v>
      </c>
      <c r="E69">
        <v>17</v>
      </c>
      <c r="F69">
        <v>7.64</v>
      </c>
      <c r="G69">
        <v>39</v>
      </c>
      <c r="H69">
        <v>9</v>
      </c>
      <c r="I69">
        <v>141</v>
      </c>
      <c r="J69">
        <v>31</v>
      </c>
      <c r="K69">
        <v>76</v>
      </c>
      <c r="L69">
        <v>46</v>
      </c>
      <c r="M69">
        <v>23</v>
      </c>
      <c r="N69">
        <v>40</v>
      </c>
      <c r="O69">
        <v>26</v>
      </c>
      <c r="P69">
        <v>23</v>
      </c>
      <c r="Q69">
        <v>22</v>
      </c>
      <c r="R69">
        <v>14.84</v>
      </c>
      <c r="S69">
        <v>27</v>
      </c>
      <c r="T69">
        <v>33</v>
      </c>
      <c r="U69">
        <v>64</v>
      </c>
      <c r="V69">
        <v>47</v>
      </c>
      <c r="W69">
        <v>62</v>
      </c>
      <c r="X69">
        <v>38</v>
      </c>
      <c r="Y69">
        <v>43</v>
      </c>
      <c r="Z69">
        <v>81</v>
      </c>
      <c r="AA69">
        <v>30</v>
      </c>
      <c r="AB69">
        <v>14</v>
      </c>
      <c r="AC69">
        <v>62</v>
      </c>
      <c r="AD69">
        <v>120</v>
      </c>
      <c r="AE69">
        <v>73</v>
      </c>
      <c r="AF69">
        <v>59</v>
      </c>
      <c r="AG69">
        <v>144</v>
      </c>
      <c r="AH69">
        <v>97</v>
      </c>
      <c r="AI69">
        <v>41</v>
      </c>
      <c r="AJ69">
        <v>35</v>
      </c>
      <c r="AK69">
        <v>26</v>
      </c>
      <c r="AL69">
        <v>12</v>
      </c>
      <c r="AM69">
        <v>48</v>
      </c>
      <c r="AN69">
        <v>56</v>
      </c>
      <c r="AO69">
        <v>16</v>
      </c>
      <c r="AP69">
        <v>29</v>
      </c>
      <c r="AQ69">
        <v>8</v>
      </c>
      <c r="AR69">
        <v>41</v>
      </c>
      <c r="AS69">
        <v>13</v>
      </c>
      <c r="AT69">
        <v>193</v>
      </c>
      <c r="AU69">
        <v>18</v>
      </c>
      <c r="AV69">
        <v>22</v>
      </c>
      <c r="AW69">
        <v>19</v>
      </c>
      <c r="AX69">
        <v>10</v>
      </c>
      <c r="AY69">
        <v>39</v>
      </c>
      <c r="AZ69" s="19">
        <f t="shared" si="0"/>
        <v>44.583750000000002</v>
      </c>
    </row>
    <row r="70" spans="1:52" x14ac:dyDescent="0.3">
      <c r="A70" t="s">
        <v>429</v>
      </c>
      <c r="B70" s="42" t="s">
        <v>45</v>
      </c>
      <c r="C70" t="s">
        <v>239</v>
      </c>
      <c r="D70">
        <v>224</v>
      </c>
      <c r="E70">
        <v>414</v>
      </c>
      <c r="F70">
        <v>104</v>
      </c>
      <c r="G70">
        <v>550</v>
      </c>
      <c r="H70">
        <v>748</v>
      </c>
      <c r="I70">
        <v>537</v>
      </c>
      <c r="J70">
        <v>216</v>
      </c>
      <c r="K70">
        <v>455</v>
      </c>
      <c r="L70">
        <v>690</v>
      </c>
      <c r="M70">
        <v>248</v>
      </c>
      <c r="N70">
        <v>917</v>
      </c>
      <c r="O70">
        <v>501</v>
      </c>
      <c r="P70">
        <v>298</v>
      </c>
      <c r="Q70">
        <v>186</v>
      </c>
      <c r="R70">
        <v>232</v>
      </c>
      <c r="S70">
        <v>326</v>
      </c>
      <c r="T70">
        <v>345</v>
      </c>
      <c r="U70">
        <v>648</v>
      </c>
      <c r="V70">
        <v>387</v>
      </c>
      <c r="W70">
        <v>730</v>
      </c>
      <c r="X70">
        <v>358</v>
      </c>
      <c r="Y70">
        <v>272</v>
      </c>
      <c r="Z70">
        <v>353</v>
      </c>
      <c r="AA70">
        <v>167</v>
      </c>
      <c r="AB70">
        <v>120</v>
      </c>
      <c r="AC70">
        <v>476</v>
      </c>
      <c r="AD70">
        <v>596</v>
      </c>
      <c r="AE70">
        <v>936</v>
      </c>
      <c r="AF70">
        <v>383</v>
      </c>
      <c r="AG70">
        <v>330</v>
      </c>
      <c r="AH70">
        <v>744</v>
      </c>
      <c r="AI70">
        <v>468</v>
      </c>
      <c r="AJ70">
        <v>495</v>
      </c>
      <c r="AK70">
        <v>302</v>
      </c>
      <c r="AL70">
        <v>280</v>
      </c>
      <c r="AM70">
        <v>519</v>
      </c>
      <c r="AN70">
        <v>721</v>
      </c>
      <c r="AO70">
        <v>468</v>
      </c>
      <c r="AP70">
        <v>471</v>
      </c>
      <c r="AQ70">
        <v>242</v>
      </c>
      <c r="AR70">
        <v>215</v>
      </c>
      <c r="AS70">
        <v>675</v>
      </c>
      <c r="AT70">
        <v>580</v>
      </c>
      <c r="AU70">
        <v>465</v>
      </c>
      <c r="AV70">
        <v>431</v>
      </c>
      <c r="AW70">
        <v>295</v>
      </c>
      <c r="AX70">
        <v>152</v>
      </c>
      <c r="AY70">
        <v>207</v>
      </c>
      <c r="AZ70" s="19">
        <f t="shared" si="0"/>
        <v>426.60416666666669</v>
      </c>
    </row>
    <row r="71" spans="1:52" x14ac:dyDescent="0.3">
      <c r="A71" t="s">
        <v>429</v>
      </c>
      <c r="B71" s="42" t="s">
        <v>47</v>
      </c>
      <c r="C71" t="s">
        <v>243</v>
      </c>
      <c r="D71">
        <v>22</v>
      </c>
      <c r="E71">
        <v>78</v>
      </c>
      <c r="F71">
        <v>31</v>
      </c>
      <c r="G71">
        <v>106</v>
      </c>
      <c r="H71">
        <v>52</v>
      </c>
      <c r="I71">
        <v>66</v>
      </c>
      <c r="J71">
        <v>39</v>
      </c>
      <c r="K71">
        <v>78</v>
      </c>
      <c r="L71">
        <v>96</v>
      </c>
      <c r="M71">
        <v>56</v>
      </c>
      <c r="N71">
        <v>47</v>
      </c>
      <c r="O71">
        <v>90</v>
      </c>
      <c r="P71">
        <v>66</v>
      </c>
      <c r="Q71">
        <v>88</v>
      </c>
      <c r="R71">
        <v>58</v>
      </c>
      <c r="S71">
        <v>70</v>
      </c>
      <c r="T71">
        <v>72</v>
      </c>
      <c r="U71">
        <v>50</v>
      </c>
      <c r="V71">
        <v>77</v>
      </c>
      <c r="W71">
        <v>77</v>
      </c>
      <c r="X71">
        <v>60</v>
      </c>
      <c r="Y71">
        <v>35</v>
      </c>
      <c r="Z71">
        <v>73</v>
      </c>
      <c r="AA71">
        <v>10</v>
      </c>
      <c r="AB71">
        <v>20</v>
      </c>
      <c r="AC71">
        <v>96</v>
      </c>
      <c r="AD71">
        <v>67</v>
      </c>
      <c r="AE71">
        <v>103</v>
      </c>
      <c r="AF71">
        <v>57</v>
      </c>
      <c r="AG71">
        <v>70</v>
      </c>
      <c r="AH71">
        <v>71</v>
      </c>
      <c r="AI71">
        <v>62</v>
      </c>
      <c r="AJ71">
        <v>49</v>
      </c>
      <c r="AK71">
        <v>45</v>
      </c>
      <c r="AL71">
        <v>35</v>
      </c>
      <c r="AM71">
        <v>64</v>
      </c>
      <c r="AN71">
        <v>95</v>
      </c>
      <c r="AO71">
        <v>68</v>
      </c>
      <c r="AP71">
        <v>46</v>
      </c>
      <c r="AQ71">
        <v>21</v>
      </c>
      <c r="AR71">
        <v>79</v>
      </c>
      <c r="AS71">
        <v>43</v>
      </c>
      <c r="AT71">
        <v>45</v>
      </c>
      <c r="AU71">
        <v>78</v>
      </c>
      <c r="AV71">
        <v>80</v>
      </c>
      <c r="AW71">
        <v>28</v>
      </c>
      <c r="AX71">
        <v>16</v>
      </c>
      <c r="AY71">
        <v>70</v>
      </c>
      <c r="AZ71" s="19">
        <f t="shared" ref="AZ71:AZ89" si="1">AVERAGE(D71:AY71)</f>
        <v>60.520833333333336</v>
      </c>
    </row>
    <row r="72" spans="1:52" x14ac:dyDescent="0.3">
      <c r="A72" t="s">
        <v>429</v>
      </c>
      <c r="B72" s="42" t="s">
        <v>53</v>
      </c>
      <c r="C72" t="s">
        <v>257</v>
      </c>
      <c r="D72">
        <v>7</v>
      </c>
      <c r="E72">
        <v>15.38</v>
      </c>
      <c r="F72">
        <v>12</v>
      </c>
      <c r="G72">
        <v>45</v>
      </c>
      <c r="H72">
        <v>8</v>
      </c>
      <c r="I72">
        <v>32</v>
      </c>
      <c r="J72">
        <v>17</v>
      </c>
      <c r="K72">
        <v>45</v>
      </c>
      <c r="L72">
        <v>36</v>
      </c>
      <c r="M72">
        <v>29</v>
      </c>
      <c r="N72">
        <v>31</v>
      </c>
      <c r="O72">
        <v>33</v>
      </c>
      <c r="P72">
        <v>15</v>
      </c>
      <c r="Q72">
        <v>30</v>
      </c>
      <c r="R72">
        <v>26</v>
      </c>
      <c r="S72">
        <v>37</v>
      </c>
      <c r="T72">
        <v>26</v>
      </c>
      <c r="U72">
        <v>26</v>
      </c>
      <c r="V72">
        <v>34</v>
      </c>
      <c r="W72">
        <v>63</v>
      </c>
      <c r="X72">
        <v>23</v>
      </c>
      <c r="Y72">
        <v>39</v>
      </c>
      <c r="Z72">
        <v>46</v>
      </c>
      <c r="AA72">
        <v>9</v>
      </c>
      <c r="AB72">
        <v>14</v>
      </c>
      <c r="AC72">
        <v>34</v>
      </c>
      <c r="AD72">
        <v>48</v>
      </c>
      <c r="AE72">
        <v>41</v>
      </c>
      <c r="AF72">
        <v>41</v>
      </c>
      <c r="AG72">
        <v>31</v>
      </c>
      <c r="AH72">
        <v>24</v>
      </c>
      <c r="AI72">
        <v>82</v>
      </c>
      <c r="AJ72">
        <v>21</v>
      </c>
      <c r="AK72">
        <v>16</v>
      </c>
      <c r="AL72">
        <v>26</v>
      </c>
      <c r="AM72">
        <v>32</v>
      </c>
      <c r="AN72">
        <v>31</v>
      </c>
      <c r="AO72">
        <v>33</v>
      </c>
      <c r="AP72">
        <v>19</v>
      </c>
      <c r="AQ72">
        <v>9</v>
      </c>
      <c r="AR72">
        <v>33</v>
      </c>
      <c r="AS72">
        <v>27</v>
      </c>
      <c r="AT72">
        <v>38</v>
      </c>
      <c r="AU72">
        <v>32</v>
      </c>
      <c r="AV72">
        <v>18</v>
      </c>
      <c r="AW72">
        <v>19</v>
      </c>
      <c r="AX72">
        <v>9</v>
      </c>
      <c r="AY72">
        <v>27</v>
      </c>
      <c r="AZ72" s="19">
        <f t="shared" si="1"/>
        <v>28.94541666666667</v>
      </c>
    </row>
    <row r="73" spans="1:52" x14ac:dyDescent="0.3">
      <c r="A73" t="s">
        <v>429</v>
      </c>
      <c r="B73" s="42" t="s">
        <v>46</v>
      </c>
      <c r="C73" t="s">
        <v>241</v>
      </c>
      <c r="D73">
        <v>36</v>
      </c>
      <c r="E73">
        <v>336</v>
      </c>
      <c r="F73">
        <v>104</v>
      </c>
      <c r="G73">
        <v>493</v>
      </c>
      <c r="H73">
        <v>125</v>
      </c>
      <c r="I73">
        <v>369</v>
      </c>
      <c r="J73">
        <v>470</v>
      </c>
      <c r="K73">
        <v>618</v>
      </c>
      <c r="L73">
        <v>517</v>
      </c>
      <c r="M73">
        <v>679</v>
      </c>
      <c r="N73">
        <v>498</v>
      </c>
      <c r="O73">
        <v>362</v>
      </c>
      <c r="P73">
        <v>208</v>
      </c>
      <c r="Q73">
        <v>276</v>
      </c>
      <c r="R73">
        <v>223</v>
      </c>
      <c r="S73">
        <v>318</v>
      </c>
      <c r="T73">
        <v>304</v>
      </c>
      <c r="U73">
        <v>196</v>
      </c>
      <c r="V73">
        <v>291</v>
      </c>
      <c r="W73">
        <v>805</v>
      </c>
      <c r="X73">
        <v>202</v>
      </c>
      <c r="Y73">
        <v>349</v>
      </c>
      <c r="Z73">
        <v>576</v>
      </c>
      <c r="AA73">
        <v>158</v>
      </c>
      <c r="AB73">
        <v>179</v>
      </c>
      <c r="AC73">
        <v>413</v>
      </c>
      <c r="AD73">
        <v>1078</v>
      </c>
      <c r="AE73">
        <v>431</v>
      </c>
      <c r="AF73">
        <v>395</v>
      </c>
      <c r="AG73">
        <v>700</v>
      </c>
      <c r="AH73">
        <v>277</v>
      </c>
      <c r="AI73">
        <v>467</v>
      </c>
      <c r="AJ73">
        <v>348</v>
      </c>
      <c r="AK73">
        <v>318</v>
      </c>
      <c r="AL73">
        <v>465</v>
      </c>
      <c r="AM73">
        <v>227</v>
      </c>
      <c r="AN73">
        <v>461</v>
      </c>
      <c r="AO73">
        <v>491</v>
      </c>
      <c r="AP73">
        <v>225</v>
      </c>
      <c r="AQ73">
        <v>145</v>
      </c>
      <c r="AR73">
        <v>370</v>
      </c>
      <c r="AS73">
        <v>475</v>
      </c>
      <c r="AT73">
        <v>538</v>
      </c>
      <c r="AU73">
        <v>296</v>
      </c>
      <c r="AV73">
        <v>300</v>
      </c>
      <c r="AW73">
        <v>231</v>
      </c>
      <c r="AX73">
        <v>246</v>
      </c>
      <c r="AY73">
        <v>377</v>
      </c>
      <c r="AZ73" s="19">
        <f t="shared" si="1"/>
        <v>374.29166666666669</v>
      </c>
    </row>
    <row r="74" spans="1:52" x14ac:dyDescent="0.3">
      <c r="A74" t="s">
        <v>429</v>
      </c>
      <c r="B74" s="42" t="s">
        <v>22</v>
      </c>
      <c r="C74" t="s">
        <v>193</v>
      </c>
      <c r="D74">
        <v>36</v>
      </c>
      <c r="E74">
        <v>534</v>
      </c>
      <c r="F74">
        <v>380</v>
      </c>
      <c r="G74">
        <v>339</v>
      </c>
      <c r="H74">
        <v>240</v>
      </c>
      <c r="I74">
        <v>964</v>
      </c>
      <c r="J74">
        <v>1429</v>
      </c>
      <c r="K74">
        <v>1323</v>
      </c>
      <c r="L74">
        <v>903</v>
      </c>
      <c r="M74">
        <v>1943</v>
      </c>
      <c r="N74">
        <v>1058</v>
      </c>
      <c r="O74">
        <v>463</v>
      </c>
      <c r="P74">
        <v>294</v>
      </c>
      <c r="Q74">
        <v>322</v>
      </c>
      <c r="R74">
        <v>347</v>
      </c>
      <c r="S74">
        <v>456</v>
      </c>
      <c r="T74">
        <v>320</v>
      </c>
      <c r="U74">
        <v>355</v>
      </c>
      <c r="V74">
        <v>484</v>
      </c>
      <c r="W74">
        <v>1212</v>
      </c>
      <c r="X74">
        <v>428</v>
      </c>
      <c r="Y74">
        <v>805</v>
      </c>
      <c r="Z74">
        <v>1256</v>
      </c>
      <c r="AA74">
        <v>340</v>
      </c>
      <c r="AB74">
        <v>284</v>
      </c>
      <c r="AC74">
        <v>670</v>
      </c>
      <c r="AD74">
        <v>2469</v>
      </c>
      <c r="AE74">
        <v>806</v>
      </c>
      <c r="AF74">
        <v>636</v>
      </c>
      <c r="AG74">
        <v>1565</v>
      </c>
      <c r="AH74">
        <v>601</v>
      </c>
      <c r="AI74">
        <v>884</v>
      </c>
      <c r="AJ74">
        <v>618</v>
      </c>
      <c r="AK74">
        <v>1058</v>
      </c>
      <c r="AL74">
        <v>721</v>
      </c>
      <c r="AM74">
        <v>404</v>
      </c>
      <c r="AN74">
        <v>655</v>
      </c>
      <c r="AO74">
        <v>899</v>
      </c>
      <c r="AP74">
        <v>352</v>
      </c>
      <c r="AQ74">
        <v>139</v>
      </c>
      <c r="AR74">
        <v>477</v>
      </c>
      <c r="AS74">
        <v>1184</v>
      </c>
      <c r="AT74">
        <v>1105</v>
      </c>
      <c r="AU74">
        <v>153</v>
      </c>
      <c r="AV74">
        <v>307</v>
      </c>
      <c r="AW74">
        <v>251</v>
      </c>
      <c r="AX74">
        <v>640</v>
      </c>
      <c r="AY74">
        <v>613</v>
      </c>
      <c r="AZ74" s="19">
        <f t="shared" si="1"/>
        <v>702.54166666666663</v>
      </c>
    </row>
    <row r="75" spans="1:52" x14ac:dyDescent="0.3">
      <c r="A75" t="s">
        <v>429</v>
      </c>
      <c r="B75" s="42" t="s">
        <v>20</v>
      </c>
      <c r="C75" t="s">
        <v>189</v>
      </c>
      <c r="D75">
        <v>59</v>
      </c>
      <c r="E75">
        <v>376</v>
      </c>
      <c r="F75">
        <v>274</v>
      </c>
      <c r="G75">
        <v>931</v>
      </c>
      <c r="H75">
        <v>289</v>
      </c>
      <c r="I75">
        <v>1521</v>
      </c>
      <c r="J75">
        <v>1123</v>
      </c>
      <c r="K75">
        <v>1963</v>
      </c>
      <c r="L75">
        <v>1048</v>
      </c>
      <c r="M75">
        <v>1845</v>
      </c>
      <c r="N75">
        <v>1121</v>
      </c>
      <c r="O75">
        <v>418</v>
      </c>
      <c r="P75">
        <v>285</v>
      </c>
      <c r="Q75">
        <v>279</v>
      </c>
      <c r="R75">
        <v>308</v>
      </c>
      <c r="S75">
        <v>805</v>
      </c>
      <c r="T75">
        <v>435</v>
      </c>
      <c r="U75">
        <v>453</v>
      </c>
      <c r="V75">
        <v>652</v>
      </c>
      <c r="W75">
        <v>1620</v>
      </c>
      <c r="X75">
        <v>438</v>
      </c>
      <c r="Y75">
        <v>907</v>
      </c>
      <c r="Z75">
        <v>1840</v>
      </c>
      <c r="AA75">
        <v>476</v>
      </c>
      <c r="AB75">
        <v>546</v>
      </c>
      <c r="AC75">
        <v>959</v>
      </c>
      <c r="AD75">
        <v>2816</v>
      </c>
      <c r="AE75">
        <v>1244</v>
      </c>
      <c r="AF75">
        <v>1089</v>
      </c>
      <c r="AG75">
        <v>2353</v>
      </c>
      <c r="AH75">
        <v>790</v>
      </c>
      <c r="AI75">
        <v>900</v>
      </c>
      <c r="AJ75">
        <v>786</v>
      </c>
      <c r="AK75">
        <v>863</v>
      </c>
      <c r="AL75">
        <v>781</v>
      </c>
      <c r="AM75">
        <v>477</v>
      </c>
      <c r="AN75">
        <v>697</v>
      </c>
      <c r="AO75">
        <v>733</v>
      </c>
      <c r="AP75">
        <v>315</v>
      </c>
      <c r="AQ75">
        <v>204</v>
      </c>
      <c r="AR75">
        <v>432</v>
      </c>
      <c r="AS75">
        <v>779</v>
      </c>
      <c r="AT75">
        <v>1381</v>
      </c>
      <c r="AU75">
        <v>237</v>
      </c>
      <c r="AV75">
        <v>342</v>
      </c>
      <c r="AW75">
        <v>289</v>
      </c>
      <c r="AX75">
        <v>502</v>
      </c>
      <c r="AY75">
        <v>813</v>
      </c>
      <c r="AZ75" s="19">
        <f t="shared" si="1"/>
        <v>829.04166666666663</v>
      </c>
    </row>
    <row r="76" spans="1:52" x14ac:dyDescent="0.3">
      <c r="A76" t="s">
        <v>429</v>
      </c>
      <c r="B76" s="42" t="s">
        <v>23</v>
      </c>
      <c r="C76" t="s">
        <v>195</v>
      </c>
      <c r="D76">
        <v>8</v>
      </c>
      <c r="E76">
        <v>52</v>
      </c>
      <c r="F76">
        <v>14</v>
      </c>
      <c r="G76">
        <v>67</v>
      </c>
      <c r="H76">
        <v>22</v>
      </c>
      <c r="I76">
        <v>51</v>
      </c>
      <c r="J76">
        <v>46</v>
      </c>
      <c r="K76">
        <v>34</v>
      </c>
      <c r="L76">
        <v>64</v>
      </c>
      <c r="M76">
        <v>49</v>
      </c>
      <c r="N76">
        <v>39</v>
      </c>
      <c r="O76">
        <v>68</v>
      </c>
      <c r="P76">
        <v>29</v>
      </c>
      <c r="Q76">
        <v>61</v>
      </c>
      <c r="R76">
        <v>43</v>
      </c>
      <c r="S76">
        <v>32</v>
      </c>
      <c r="T76">
        <v>41</v>
      </c>
      <c r="U76">
        <v>34</v>
      </c>
      <c r="V76">
        <v>61</v>
      </c>
      <c r="W76">
        <v>44</v>
      </c>
      <c r="X76">
        <v>27</v>
      </c>
      <c r="Y76">
        <v>21</v>
      </c>
      <c r="Z76">
        <v>35</v>
      </c>
      <c r="AA76">
        <v>10</v>
      </c>
      <c r="AB76">
        <v>15</v>
      </c>
      <c r="AC76">
        <v>48</v>
      </c>
      <c r="AD76">
        <v>54</v>
      </c>
      <c r="AE76">
        <v>38</v>
      </c>
      <c r="AF76">
        <v>65</v>
      </c>
      <c r="AG76">
        <v>46</v>
      </c>
      <c r="AH76">
        <v>48</v>
      </c>
      <c r="AI76">
        <v>43</v>
      </c>
      <c r="AJ76">
        <v>46</v>
      </c>
      <c r="AK76">
        <v>44</v>
      </c>
      <c r="AL76">
        <v>34</v>
      </c>
      <c r="AM76">
        <v>34</v>
      </c>
      <c r="AN76">
        <v>68</v>
      </c>
      <c r="AO76">
        <v>69</v>
      </c>
      <c r="AP76">
        <v>37</v>
      </c>
      <c r="AQ76">
        <v>14</v>
      </c>
      <c r="AR76">
        <v>55</v>
      </c>
      <c r="AS76">
        <v>29</v>
      </c>
      <c r="AT76">
        <v>39</v>
      </c>
      <c r="AU76">
        <v>74</v>
      </c>
      <c r="AV76">
        <v>49</v>
      </c>
      <c r="AW76">
        <v>30</v>
      </c>
      <c r="AX76">
        <v>7</v>
      </c>
      <c r="AY76">
        <v>51</v>
      </c>
      <c r="AZ76" s="19">
        <f t="shared" si="1"/>
        <v>41.4375</v>
      </c>
    </row>
    <row r="77" spans="1:52" x14ac:dyDescent="0.3">
      <c r="A77" t="s">
        <v>429</v>
      </c>
      <c r="B77" s="42" t="s">
        <v>33</v>
      </c>
      <c r="C77" t="s">
        <v>215</v>
      </c>
      <c r="D77">
        <v>18</v>
      </c>
      <c r="E77">
        <v>138</v>
      </c>
      <c r="F77">
        <v>68</v>
      </c>
      <c r="G77">
        <v>244</v>
      </c>
      <c r="H77">
        <v>122</v>
      </c>
      <c r="I77">
        <v>276</v>
      </c>
      <c r="J77">
        <v>201</v>
      </c>
      <c r="K77">
        <v>341</v>
      </c>
      <c r="L77">
        <v>227</v>
      </c>
      <c r="M77">
        <v>220</v>
      </c>
      <c r="N77">
        <v>261</v>
      </c>
      <c r="O77">
        <v>147</v>
      </c>
      <c r="P77">
        <v>129</v>
      </c>
      <c r="Q77">
        <v>154</v>
      </c>
      <c r="R77">
        <v>96</v>
      </c>
      <c r="S77">
        <v>252</v>
      </c>
      <c r="T77">
        <v>122</v>
      </c>
      <c r="U77">
        <v>88</v>
      </c>
      <c r="V77">
        <v>183</v>
      </c>
      <c r="W77">
        <v>415</v>
      </c>
      <c r="X77">
        <v>131</v>
      </c>
      <c r="Y77">
        <v>235</v>
      </c>
      <c r="Z77">
        <v>303</v>
      </c>
      <c r="AA77">
        <v>81</v>
      </c>
      <c r="AB77">
        <v>97</v>
      </c>
      <c r="AC77">
        <v>240</v>
      </c>
      <c r="AD77">
        <v>725</v>
      </c>
      <c r="AE77">
        <v>857</v>
      </c>
      <c r="AF77">
        <v>201</v>
      </c>
      <c r="AG77">
        <v>466</v>
      </c>
      <c r="AH77">
        <v>180</v>
      </c>
      <c r="AI77">
        <v>267</v>
      </c>
      <c r="AJ77">
        <v>163</v>
      </c>
      <c r="AK77">
        <v>224</v>
      </c>
      <c r="AL77">
        <v>162</v>
      </c>
      <c r="AM77">
        <v>154</v>
      </c>
      <c r="AN77">
        <v>217</v>
      </c>
      <c r="AO77">
        <v>186</v>
      </c>
      <c r="AP77">
        <v>102</v>
      </c>
      <c r="AQ77">
        <v>71</v>
      </c>
      <c r="AR77">
        <v>165</v>
      </c>
      <c r="AS77">
        <v>151</v>
      </c>
      <c r="AT77">
        <v>249</v>
      </c>
      <c r="AU77">
        <v>127</v>
      </c>
      <c r="AV77">
        <v>159</v>
      </c>
      <c r="AW77">
        <v>84</v>
      </c>
      <c r="AX77">
        <v>115</v>
      </c>
      <c r="AY77">
        <v>190</v>
      </c>
      <c r="AZ77" s="19">
        <f t="shared" si="1"/>
        <v>208.41666666666666</v>
      </c>
    </row>
    <row r="78" spans="1:52" x14ac:dyDescent="0.3">
      <c r="A78" t="s">
        <v>429</v>
      </c>
      <c r="B78" s="42" t="s">
        <v>13</v>
      </c>
      <c r="C78" t="s">
        <v>165</v>
      </c>
      <c r="D78">
        <v>26</v>
      </c>
      <c r="E78">
        <v>213</v>
      </c>
      <c r="F78">
        <v>51</v>
      </c>
      <c r="G78">
        <v>222</v>
      </c>
      <c r="H78">
        <v>57</v>
      </c>
      <c r="I78">
        <v>148</v>
      </c>
      <c r="J78">
        <v>117</v>
      </c>
      <c r="K78">
        <v>205</v>
      </c>
      <c r="L78">
        <v>139</v>
      </c>
      <c r="M78">
        <v>118</v>
      </c>
      <c r="N78">
        <v>106</v>
      </c>
      <c r="O78">
        <v>168</v>
      </c>
      <c r="P78">
        <v>218</v>
      </c>
      <c r="Q78">
        <v>226</v>
      </c>
      <c r="R78">
        <v>118</v>
      </c>
      <c r="S78">
        <v>162</v>
      </c>
      <c r="T78">
        <v>217</v>
      </c>
      <c r="U78">
        <v>176</v>
      </c>
      <c r="V78">
        <v>218</v>
      </c>
      <c r="W78">
        <v>187</v>
      </c>
      <c r="X78">
        <v>126</v>
      </c>
      <c r="Y78">
        <v>81</v>
      </c>
      <c r="Z78">
        <v>163</v>
      </c>
      <c r="AA78">
        <v>20</v>
      </c>
      <c r="AB78">
        <v>42</v>
      </c>
      <c r="AC78">
        <v>192</v>
      </c>
      <c r="AD78">
        <v>147</v>
      </c>
      <c r="AE78">
        <v>69</v>
      </c>
      <c r="AF78">
        <v>164</v>
      </c>
      <c r="AG78">
        <v>176</v>
      </c>
      <c r="AH78">
        <v>193</v>
      </c>
      <c r="AI78">
        <v>91</v>
      </c>
      <c r="AJ78">
        <v>172</v>
      </c>
      <c r="AK78">
        <v>82</v>
      </c>
      <c r="AL78">
        <v>83</v>
      </c>
      <c r="AM78">
        <v>102</v>
      </c>
      <c r="AN78">
        <v>185</v>
      </c>
      <c r="AO78">
        <v>190</v>
      </c>
      <c r="AP78">
        <v>131</v>
      </c>
      <c r="AQ78">
        <v>38</v>
      </c>
      <c r="AR78">
        <v>248</v>
      </c>
      <c r="AS78">
        <v>90</v>
      </c>
      <c r="AT78">
        <v>77</v>
      </c>
      <c r="AU78">
        <v>221</v>
      </c>
      <c r="AV78">
        <v>193</v>
      </c>
      <c r="AW78">
        <v>71</v>
      </c>
      <c r="AX78">
        <v>27</v>
      </c>
      <c r="AY78">
        <v>231</v>
      </c>
      <c r="AZ78" s="19">
        <f t="shared" si="1"/>
        <v>139.52083333333334</v>
      </c>
    </row>
    <row r="79" spans="1:52" x14ac:dyDescent="0.3">
      <c r="A79" t="s">
        <v>429</v>
      </c>
      <c r="B79" s="42" t="s">
        <v>11</v>
      </c>
      <c r="C79" t="s">
        <v>161</v>
      </c>
      <c r="D79">
        <v>50</v>
      </c>
      <c r="E79">
        <v>184</v>
      </c>
      <c r="F79">
        <v>60</v>
      </c>
      <c r="G79">
        <v>290</v>
      </c>
      <c r="H79">
        <v>179</v>
      </c>
      <c r="I79">
        <v>378</v>
      </c>
      <c r="J79">
        <v>384</v>
      </c>
      <c r="K79">
        <v>354</v>
      </c>
      <c r="L79">
        <v>588</v>
      </c>
      <c r="M79">
        <v>488</v>
      </c>
      <c r="N79">
        <v>758</v>
      </c>
      <c r="O79">
        <v>743</v>
      </c>
      <c r="P79">
        <v>300</v>
      </c>
      <c r="Q79">
        <v>310</v>
      </c>
      <c r="R79">
        <v>175</v>
      </c>
      <c r="S79">
        <v>309</v>
      </c>
      <c r="T79">
        <v>329</v>
      </c>
      <c r="U79">
        <v>258</v>
      </c>
      <c r="V79">
        <v>277</v>
      </c>
      <c r="W79">
        <v>987</v>
      </c>
      <c r="X79">
        <v>496</v>
      </c>
      <c r="Y79">
        <v>214</v>
      </c>
      <c r="Z79">
        <v>665</v>
      </c>
      <c r="AA79">
        <v>131</v>
      </c>
      <c r="AB79">
        <v>138</v>
      </c>
      <c r="AC79">
        <v>533</v>
      </c>
      <c r="AD79">
        <v>609</v>
      </c>
      <c r="AE79">
        <v>729</v>
      </c>
      <c r="AF79">
        <v>352</v>
      </c>
      <c r="AG79">
        <v>453</v>
      </c>
      <c r="AH79">
        <v>341</v>
      </c>
      <c r="AI79">
        <v>506</v>
      </c>
      <c r="AJ79">
        <v>484</v>
      </c>
      <c r="AK79">
        <v>495</v>
      </c>
      <c r="AL79">
        <v>295</v>
      </c>
      <c r="AM79">
        <v>354</v>
      </c>
      <c r="AN79">
        <v>641</v>
      </c>
      <c r="AO79">
        <v>653</v>
      </c>
      <c r="AP79">
        <v>277</v>
      </c>
      <c r="AQ79">
        <v>201</v>
      </c>
      <c r="AR79">
        <v>402</v>
      </c>
      <c r="AS79">
        <v>675</v>
      </c>
      <c r="AT79">
        <v>373</v>
      </c>
      <c r="AU79">
        <v>317</v>
      </c>
      <c r="AV79">
        <v>477</v>
      </c>
      <c r="AW79">
        <v>252</v>
      </c>
      <c r="AX79">
        <v>223</v>
      </c>
      <c r="AY79">
        <v>440</v>
      </c>
      <c r="AZ79" s="19">
        <f t="shared" si="1"/>
        <v>398.47916666666669</v>
      </c>
    </row>
    <row r="80" spans="1:52" x14ac:dyDescent="0.3">
      <c r="A80" t="s">
        <v>429</v>
      </c>
      <c r="B80" s="42" t="s">
        <v>32</v>
      </c>
      <c r="C80" t="s">
        <v>213</v>
      </c>
      <c r="D80">
        <v>10</v>
      </c>
      <c r="E80">
        <v>91</v>
      </c>
      <c r="F80">
        <v>29</v>
      </c>
      <c r="G80">
        <v>63</v>
      </c>
      <c r="H80">
        <v>24</v>
      </c>
      <c r="I80">
        <v>73</v>
      </c>
      <c r="J80">
        <v>50</v>
      </c>
      <c r="K80">
        <v>89</v>
      </c>
      <c r="L80">
        <v>71</v>
      </c>
      <c r="M80">
        <v>51</v>
      </c>
      <c r="N80">
        <v>66</v>
      </c>
      <c r="O80">
        <v>93</v>
      </c>
      <c r="P80">
        <v>64</v>
      </c>
      <c r="Q80">
        <v>111</v>
      </c>
      <c r="R80">
        <v>65</v>
      </c>
      <c r="S80">
        <v>89</v>
      </c>
      <c r="T80">
        <v>72</v>
      </c>
      <c r="U80">
        <v>69</v>
      </c>
      <c r="V80">
        <v>81</v>
      </c>
      <c r="W80">
        <v>85</v>
      </c>
      <c r="X80">
        <v>49</v>
      </c>
      <c r="Y80">
        <v>54</v>
      </c>
      <c r="Z80">
        <v>75</v>
      </c>
      <c r="AA80">
        <v>14</v>
      </c>
      <c r="AB80">
        <v>19</v>
      </c>
      <c r="AC80">
        <v>95</v>
      </c>
      <c r="AD80">
        <v>91</v>
      </c>
      <c r="AE80">
        <v>29</v>
      </c>
      <c r="AF80">
        <v>79</v>
      </c>
      <c r="AG80">
        <v>62</v>
      </c>
      <c r="AH80">
        <v>85</v>
      </c>
      <c r="AI80">
        <v>77</v>
      </c>
      <c r="AJ80">
        <v>67</v>
      </c>
      <c r="AK80">
        <v>47</v>
      </c>
      <c r="AL80">
        <v>36</v>
      </c>
      <c r="AM80">
        <v>69</v>
      </c>
      <c r="AN80">
        <v>98</v>
      </c>
      <c r="AO80">
        <v>80</v>
      </c>
      <c r="AP80">
        <v>45</v>
      </c>
      <c r="AQ80">
        <v>24</v>
      </c>
      <c r="AR80">
        <v>101</v>
      </c>
      <c r="AS80">
        <v>71</v>
      </c>
      <c r="AT80">
        <v>69</v>
      </c>
      <c r="AU80">
        <v>86</v>
      </c>
      <c r="AV80">
        <v>87</v>
      </c>
      <c r="AW80">
        <v>60</v>
      </c>
      <c r="AX80">
        <v>12</v>
      </c>
      <c r="AY80">
        <v>97</v>
      </c>
      <c r="AZ80" s="19">
        <f t="shared" si="1"/>
        <v>65.083333333333329</v>
      </c>
    </row>
    <row r="81" spans="1:52" x14ac:dyDescent="0.3">
      <c r="A81" t="s">
        <v>429</v>
      </c>
      <c r="B81" s="42" t="s">
        <v>27</v>
      </c>
      <c r="C81" t="s">
        <v>203</v>
      </c>
      <c r="D81">
        <v>12</v>
      </c>
      <c r="E81">
        <v>32</v>
      </c>
      <c r="F81">
        <v>11</v>
      </c>
      <c r="G81">
        <v>52</v>
      </c>
      <c r="H81">
        <v>28</v>
      </c>
      <c r="I81">
        <v>63</v>
      </c>
      <c r="J81">
        <v>23</v>
      </c>
      <c r="K81">
        <v>37</v>
      </c>
      <c r="L81">
        <v>52</v>
      </c>
      <c r="M81">
        <v>48</v>
      </c>
      <c r="N81">
        <v>102</v>
      </c>
      <c r="O81">
        <v>139</v>
      </c>
      <c r="P81">
        <v>50</v>
      </c>
      <c r="Q81">
        <v>38</v>
      </c>
      <c r="R81">
        <v>21</v>
      </c>
      <c r="S81">
        <v>39</v>
      </c>
      <c r="T81">
        <v>36</v>
      </c>
      <c r="U81">
        <v>48</v>
      </c>
      <c r="V81">
        <v>43</v>
      </c>
      <c r="W81">
        <v>118</v>
      </c>
      <c r="X81">
        <v>52</v>
      </c>
      <c r="Y81">
        <v>24</v>
      </c>
      <c r="Z81">
        <v>85</v>
      </c>
      <c r="AA81">
        <v>9</v>
      </c>
      <c r="AB81">
        <v>17</v>
      </c>
      <c r="AC81">
        <v>78</v>
      </c>
      <c r="AD81">
        <v>95</v>
      </c>
      <c r="AE81">
        <v>101</v>
      </c>
      <c r="AF81">
        <v>58</v>
      </c>
      <c r="AG81">
        <v>84</v>
      </c>
      <c r="AH81">
        <v>68</v>
      </c>
      <c r="AI81">
        <v>41</v>
      </c>
      <c r="AJ81">
        <v>55</v>
      </c>
      <c r="AK81">
        <v>66</v>
      </c>
      <c r="AL81">
        <v>35</v>
      </c>
      <c r="AM81">
        <v>44</v>
      </c>
      <c r="AN81">
        <v>115</v>
      </c>
      <c r="AO81">
        <v>48</v>
      </c>
      <c r="AP81">
        <v>28</v>
      </c>
      <c r="AQ81">
        <v>28</v>
      </c>
      <c r="AR81">
        <v>53</v>
      </c>
      <c r="AS81">
        <v>55</v>
      </c>
      <c r="AT81">
        <v>40</v>
      </c>
      <c r="AU81">
        <v>201</v>
      </c>
      <c r="AV81">
        <v>87</v>
      </c>
      <c r="AW81">
        <v>21</v>
      </c>
      <c r="AX81">
        <v>18</v>
      </c>
      <c r="AY81">
        <v>55</v>
      </c>
      <c r="AZ81" s="19">
        <f t="shared" si="1"/>
        <v>55.270833333333336</v>
      </c>
    </row>
    <row r="82" spans="1:52" x14ac:dyDescent="0.3">
      <c r="A82" t="s">
        <v>429</v>
      </c>
      <c r="B82" s="42" t="s">
        <v>29</v>
      </c>
      <c r="C82" t="s">
        <v>207</v>
      </c>
      <c r="D82">
        <v>25</v>
      </c>
      <c r="E82">
        <v>98</v>
      </c>
      <c r="F82">
        <v>37</v>
      </c>
      <c r="G82">
        <v>98</v>
      </c>
      <c r="H82">
        <v>76</v>
      </c>
      <c r="I82">
        <v>132</v>
      </c>
      <c r="J82">
        <v>122</v>
      </c>
      <c r="K82">
        <v>116</v>
      </c>
      <c r="L82">
        <v>232</v>
      </c>
      <c r="M82">
        <v>147</v>
      </c>
      <c r="N82">
        <v>284</v>
      </c>
      <c r="O82">
        <v>283</v>
      </c>
      <c r="P82">
        <v>123</v>
      </c>
      <c r="Q82">
        <v>158</v>
      </c>
      <c r="R82">
        <v>67</v>
      </c>
      <c r="S82">
        <v>85</v>
      </c>
      <c r="T82">
        <v>165</v>
      </c>
      <c r="U82">
        <v>147</v>
      </c>
      <c r="V82">
        <v>131</v>
      </c>
      <c r="W82">
        <v>441</v>
      </c>
      <c r="X82">
        <v>159</v>
      </c>
      <c r="Y82">
        <v>73</v>
      </c>
      <c r="Z82">
        <v>154</v>
      </c>
      <c r="AA82">
        <v>74</v>
      </c>
      <c r="AB82">
        <v>73</v>
      </c>
      <c r="AC82">
        <v>212</v>
      </c>
      <c r="AD82">
        <v>252</v>
      </c>
      <c r="AE82">
        <v>73</v>
      </c>
      <c r="AF82">
        <v>135</v>
      </c>
      <c r="AG82">
        <v>205</v>
      </c>
      <c r="AH82">
        <v>135</v>
      </c>
      <c r="AI82">
        <v>190</v>
      </c>
      <c r="AJ82">
        <v>164</v>
      </c>
      <c r="AK82">
        <v>237</v>
      </c>
      <c r="AL82">
        <v>173</v>
      </c>
      <c r="AM82">
        <v>108</v>
      </c>
      <c r="AN82">
        <v>319</v>
      </c>
      <c r="AO82">
        <v>195</v>
      </c>
      <c r="AP82">
        <v>108</v>
      </c>
      <c r="AQ82">
        <v>52</v>
      </c>
      <c r="AR82">
        <v>191</v>
      </c>
      <c r="AS82">
        <v>250</v>
      </c>
      <c r="AT82">
        <v>207</v>
      </c>
      <c r="AU82">
        <v>155</v>
      </c>
      <c r="AV82">
        <v>193</v>
      </c>
      <c r="AW82">
        <v>136</v>
      </c>
      <c r="AX82">
        <v>86</v>
      </c>
      <c r="AY82">
        <v>174</v>
      </c>
      <c r="AZ82" s="19">
        <f t="shared" si="1"/>
        <v>155.20833333333334</v>
      </c>
    </row>
    <row r="83" spans="1:52" x14ac:dyDescent="0.3">
      <c r="A83" t="s">
        <v>429</v>
      </c>
      <c r="B83" s="42" t="s">
        <v>4</v>
      </c>
      <c r="C83" t="s">
        <v>147</v>
      </c>
      <c r="D83">
        <v>53</v>
      </c>
      <c r="E83">
        <v>106</v>
      </c>
      <c r="F83">
        <v>52</v>
      </c>
      <c r="G83">
        <v>174</v>
      </c>
      <c r="H83">
        <v>204</v>
      </c>
      <c r="I83">
        <v>323</v>
      </c>
      <c r="J83">
        <v>247</v>
      </c>
      <c r="K83">
        <v>213</v>
      </c>
      <c r="L83">
        <v>328</v>
      </c>
      <c r="M83">
        <v>302</v>
      </c>
      <c r="N83">
        <v>425</v>
      </c>
      <c r="O83">
        <v>451</v>
      </c>
      <c r="P83">
        <v>233</v>
      </c>
      <c r="Q83">
        <v>221</v>
      </c>
      <c r="R83">
        <v>102</v>
      </c>
      <c r="S83">
        <v>139</v>
      </c>
      <c r="T83">
        <v>262</v>
      </c>
      <c r="U83">
        <v>251</v>
      </c>
      <c r="V83">
        <v>179</v>
      </c>
      <c r="W83">
        <v>486</v>
      </c>
      <c r="X83">
        <v>343</v>
      </c>
      <c r="Y83">
        <v>108</v>
      </c>
      <c r="Z83">
        <v>328</v>
      </c>
      <c r="AA83">
        <v>71</v>
      </c>
      <c r="AB83">
        <v>85</v>
      </c>
      <c r="AC83">
        <v>369</v>
      </c>
      <c r="AD83">
        <v>455</v>
      </c>
      <c r="AE83">
        <v>558</v>
      </c>
      <c r="AF83">
        <v>246</v>
      </c>
      <c r="AG83">
        <v>317</v>
      </c>
      <c r="AH83">
        <v>205</v>
      </c>
      <c r="AI83">
        <v>386</v>
      </c>
      <c r="AJ83">
        <v>247</v>
      </c>
      <c r="AK83">
        <v>318</v>
      </c>
      <c r="AL83">
        <v>247</v>
      </c>
      <c r="AM83">
        <v>207</v>
      </c>
      <c r="AN83">
        <v>430</v>
      </c>
      <c r="AO83">
        <v>302</v>
      </c>
      <c r="AP83">
        <v>161</v>
      </c>
      <c r="AQ83">
        <v>202</v>
      </c>
      <c r="AR83">
        <v>331</v>
      </c>
      <c r="AS83">
        <v>420</v>
      </c>
      <c r="AT83">
        <v>243</v>
      </c>
      <c r="AU83">
        <v>153</v>
      </c>
      <c r="AV83">
        <v>361</v>
      </c>
      <c r="AW83">
        <v>154</v>
      </c>
      <c r="AX83">
        <v>161</v>
      </c>
      <c r="AY83">
        <v>231</v>
      </c>
      <c r="AZ83" s="19">
        <f t="shared" si="1"/>
        <v>258.125</v>
      </c>
    </row>
    <row r="84" spans="1:52" x14ac:dyDescent="0.3">
      <c r="A84" t="s">
        <v>429</v>
      </c>
      <c r="B84" s="42" t="s">
        <v>31</v>
      </c>
      <c r="C84" t="s">
        <v>211</v>
      </c>
      <c r="D84">
        <v>38</v>
      </c>
      <c r="E84">
        <v>137</v>
      </c>
      <c r="F84">
        <v>55</v>
      </c>
      <c r="G84">
        <v>119</v>
      </c>
      <c r="H84">
        <v>111</v>
      </c>
      <c r="I84">
        <v>125</v>
      </c>
      <c r="J84">
        <v>57</v>
      </c>
      <c r="K84">
        <v>85</v>
      </c>
      <c r="L84">
        <v>139</v>
      </c>
      <c r="M84">
        <v>51</v>
      </c>
      <c r="N84">
        <v>101</v>
      </c>
      <c r="O84">
        <v>126</v>
      </c>
      <c r="P84">
        <v>116</v>
      </c>
      <c r="Q84">
        <v>85</v>
      </c>
      <c r="R84">
        <v>62</v>
      </c>
      <c r="S84">
        <v>99</v>
      </c>
      <c r="T84">
        <v>74</v>
      </c>
      <c r="U84">
        <v>65</v>
      </c>
      <c r="V84">
        <v>125</v>
      </c>
      <c r="W84">
        <v>114</v>
      </c>
      <c r="X84">
        <v>67</v>
      </c>
      <c r="Y84">
        <v>72</v>
      </c>
      <c r="Z84">
        <v>68</v>
      </c>
      <c r="AA84">
        <v>21</v>
      </c>
      <c r="AB84">
        <v>28</v>
      </c>
      <c r="AC84">
        <v>93</v>
      </c>
      <c r="AD84">
        <v>121</v>
      </c>
      <c r="AE84">
        <v>87</v>
      </c>
      <c r="AF84">
        <v>108</v>
      </c>
      <c r="AG84">
        <v>72</v>
      </c>
      <c r="AH84">
        <v>67</v>
      </c>
      <c r="AI84">
        <v>83</v>
      </c>
      <c r="AJ84">
        <v>82</v>
      </c>
      <c r="AK84">
        <v>60</v>
      </c>
      <c r="AL84">
        <v>37</v>
      </c>
      <c r="AM84">
        <v>70</v>
      </c>
      <c r="AN84">
        <v>124</v>
      </c>
      <c r="AO84">
        <v>134</v>
      </c>
      <c r="AP84">
        <v>66</v>
      </c>
      <c r="AQ84">
        <v>31</v>
      </c>
      <c r="AR84">
        <v>104</v>
      </c>
      <c r="AS84">
        <v>75</v>
      </c>
      <c r="AT84">
        <v>74</v>
      </c>
      <c r="AU84">
        <v>79</v>
      </c>
      <c r="AV84">
        <v>88</v>
      </c>
      <c r="AW84">
        <v>32</v>
      </c>
      <c r="AX84">
        <v>37</v>
      </c>
      <c r="AY84">
        <v>62</v>
      </c>
      <c r="AZ84" s="19">
        <f t="shared" si="1"/>
        <v>81.791666666666671</v>
      </c>
    </row>
    <row r="85" spans="1:52" x14ac:dyDescent="0.3">
      <c r="A85" t="s">
        <v>429</v>
      </c>
      <c r="B85" s="42" t="s">
        <v>44</v>
      </c>
      <c r="C85" t="s">
        <v>237</v>
      </c>
      <c r="D85">
        <v>8</v>
      </c>
      <c r="E85">
        <v>63</v>
      </c>
      <c r="F85">
        <v>15</v>
      </c>
      <c r="G85">
        <v>78</v>
      </c>
      <c r="H85">
        <v>29</v>
      </c>
      <c r="I85">
        <v>49</v>
      </c>
      <c r="J85">
        <v>68</v>
      </c>
      <c r="K85">
        <v>69</v>
      </c>
      <c r="L85">
        <v>111</v>
      </c>
      <c r="M85">
        <v>70</v>
      </c>
      <c r="N85">
        <v>113</v>
      </c>
      <c r="O85">
        <v>124</v>
      </c>
      <c r="P85">
        <v>57</v>
      </c>
      <c r="Q85">
        <v>97</v>
      </c>
      <c r="R85">
        <v>29</v>
      </c>
      <c r="S85">
        <v>72</v>
      </c>
      <c r="T85">
        <v>42</v>
      </c>
      <c r="U85">
        <v>48</v>
      </c>
      <c r="V85">
        <v>71</v>
      </c>
      <c r="W85">
        <v>159</v>
      </c>
      <c r="X85">
        <v>100</v>
      </c>
      <c r="Y85">
        <v>25</v>
      </c>
      <c r="Z85">
        <v>61</v>
      </c>
      <c r="AA85">
        <v>19</v>
      </c>
      <c r="AB85">
        <v>43</v>
      </c>
      <c r="AC85">
        <v>74</v>
      </c>
      <c r="AD85">
        <v>104</v>
      </c>
      <c r="AE85">
        <v>156</v>
      </c>
      <c r="AF85">
        <v>100</v>
      </c>
      <c r="AG85">
        <v>67</v>
      </c>
      <c r="AH85">
        <v>100</v>
      </c>
      <c r="AI85">
        <v>74</v>
      </c>
      <c r="AJ85">
        <v>59</v>
      </c>
      <c r="AK85">
        <v>78</v>
      </c>
      <c r="AL85">
        <v>83</v>
      </c>
      <c r="AM85">
        <v>53</v>
      </c>
      <c r="AN85">
        <v>68</v>
      </c>
      <c r="AO85">
        <v>146</v>
      </c>
      <c r="AP85">
        <v>40</v>
      </c>
      <c r="AQ85">
        <v>91</v>
      </c>
      <c r="AR85">
        <v>65</v>
      </c>
      <c r="AS85">
        <v>120</v>
      </c>
      <c r="AT85">
        <v>64</v>
      </c>
      <c r="AU85">
        <v>47</v>
      </c>
      <c r="AV85">
        <v>62</v>
      </c>
      <c r="AW85">
        <v>22</v>
      </c>
      <c r="AX85">
        <v>62</v>
      </c>
      <c r="AY85">
        <v>80</v>
      </c>
      <c r="AZ85" s="19">
        <f t="shared" si="1"/>
        <v>71.5625</v>
      </c>
    </row>
    <row r="86" spans="1:52" x14ac:dyDescent="0.3">
      <c r="A86" t="s">
        <v>429</v>
      </c>
      <c r="B86" s="42" t="s">
        <v>16</v>
      </c>
      <c r="C86" t="s">
        <v>176</v>
      </c>
      <c r="D86">
        <v>37</v>
      </c>
      <c r="E86">
        <v>329</v>
      </c>
      <c r="F86">
        <v>149</v>
      </c>
      <c r="G86">
        <v>288</v>
      </c>
      <c r="H86">
        <v>89</v>
      </c>
      <c r="I86">
        <v>180</v>
      </c>
      <c r="J86">
        <v>54</v>
      </c>
      <c r="K86">
        <v>101</v>
      </c>
      <c r="L86">
        <v>222</v>
      </c>
      <c r="M86">
        <v>77</v>
      </c>
      <c r="N86">
        <v>175</v>
      </c>
      <c r="O86">
        <v>149</v>
      </c>
      <c r="P86">
        <v>117</v>
      </c>
      <c r="Q86">
        <v>83</v>
      </c>
      <c r="R86">
        <v>52</v>
      </c>
      <c r="S86">
        <v>216</v>
      </c>
      <c r="T86">
        <v>105</v>
      </c>
      <c r="U86">
        <v>97</v>
      </c>
      <c r="V86">
        <v>120</v>
      </c>
      <c r="W86">
        <v>131</v>
      </c>
      <c r="X86">
        <v>99</v>
      </c>
      <c r="Y86">
        <v>38</v>
      </c>
      <c r="Z86">
        <v>108</v>
      </c>
      <c r="AA86">
        <v>38</v>
      </c>
      <c r="AB86">
        <v>49</v>
      </c>
      <c r="AC86">
        <v>75</v>
      </c>
      <c r="AD86">
        <v>123</v>
      </c>
      <c r="AE86">
        <v>203</v>
      </c>
      <c r="AF86">
        <v>160</v>
      </c>
      <c r="AG86">
        <v>74</v>
      </c>
      <c r="AH86">
        <v>107</v>
      </c>
      <c r="AI86">
        <v>104</v>
      </c>
      <c r="AJ86">
        <v>67</v>
      </c>
      <c r="AK86">
        <v>89</v>
      </c>
      <c r="AL86">
        <v>70</v>
      </c>
      <c r="AM86">
        <v>88</v>
      </c>
      <c r="AN86">
        <v>120</v>
      </c>
      <c r="AO86">
        <v>114</v>
      </c>
      <c r="AP86">
        <v>33</v>
      </c>
      <c r="AQ86">
        <v>48</v>
      </c>
      <c r="AR86">
        <v>50</v>
      </c>
      <c r="AS86">
        <v>61</v>
      </c>
      <c r="AT86">
        <v>67</v>
      </c>
      <c r="AU86">
        <v>73</v>
      </c>
      <c r="AV86">
        <v>85</v>
      </c>
      <c r="AW86">
        <v>45</v>
      </c>
      <c r="AX86">
        <v>54</v>
      </c>
      <c r="AY86">
        <v>81</v>
      </c>
      <c r="AZ86" s="19">
        <f t="shared" si="1"/>
        <v>106.125</v>
      </c>
    </row>
    <row r="87" spans="1:52" x14ac:dyDescent="0.3">
      <c r="A87" t="s">
        <v>429</v>
      </c>
      <c r="B87" s="42" t="s">
        <v>12</v>
      </c>
      <c r="C87" t="s">
        <v>163</v>
      </c>
      <c r="D87">
        <v>318</v>
      </c>
      <c r="E87">
        <v>845</v>
      </c>
      <c r="F87">
        <v>254</v>
      </c>
      <c r="G87">
        <v>1741</v>
      </c>
      <c r="H87">
        <v>1196</v>
      </c>
      <c r="I87">
        <v>1757</v>
      </c>
      <c r="J87">
        <v>1409</v>
      </c>
      <c r="K87">
        <v>2013</v>
      </c>
      <c r="L87">
        <v>2842</v>
      </c>
      <c r="M87">
        <v>1657</v>
      </c>
      <c r="N87">
        <v>3765</v>
      </c>
      <c r="O87">
        <v>2357</v>
      </c>
      <c r="P87">
        <v>1275</v>
      </c>
      <c r="Q87">
        <v>1337</v>
      </c>
      <c r="R87">
        <v>669</v>
      </c>
      <c r="S87">
        <v>1137</v>
      </c>
      <c r="T87">
        <v>1414</v>
      </c>
      <c r="U87">
        <v>1574</v>
      </c>
      <c r="V87">
        <v>1227</v>
      </c>
      <c r="W87">
        <v>3712</v>
      </c>
      <c r="X87">
        <v>1952</v>
      </c>
      <c r="Y87">
        <v>1100</v>
      </c>
      <c r="Z87">
        <v>3012</v>
      </c>
      <c r="AA87">
        <v>558</v>
      </c>
      <c r="AB87">
        <v>872</v>
      </c>
      <c r="AC87">
        <v>1930</v>
      </c>
      <c r="AD87">
        <v>2659</v>
      </c>
      <c r="AE87">
        <v>1937</v>
      </c>
      <c r="AF87">
        <v>2301</v>
      </c>
      <c r="AG87">
        <v>2013</v>
      </c>
      <c r="AH87">
        <v>1767</v>
      </c>
      <c r="AI87">
        <v>2335</v>
      </c>
      <c r="AJ87">
        <v>1352</v>
      </c>
      <c r="AK87">
        <v>2099</v>
      </c>
      <c r="AL87">
        <v>1105</v>
      </c>
      <c r="AM87">
        <v>1414</v>
      </c>
      <c r="AN87">
        <v>2534</v>
      </c>
      <c r="AO87">
        <v>2191</v>
      </c>
      <c r="AP87">
        <v>1148</v>
      </c>
      <c r="AQ87">
        <v>1223</v>
      </c>
      <c r="AR87">
        <v>1350</v>
      </c>
      <c r="AS87">
        <v>2338</v>
      </c>
      <c r="AT87">
        <v>2063</v>
      </c>
      <c r="AU87">
        <v>1237</v>
      </c>
      <c r="AV87">
        <v>2208</v>
      </c>
      <c r="AW87">
        <v>1179</v>
      </c>
      <c r="AX87">
        <v>863</v>
      </c>
      <c r="AY87">
        <v>1488</v>
      </c>
      <c r="AZ87" s="19">
        <f t="shared" si="1"/>
        <v>1681.8125</v>
      </c>
    </row>
    <row r="88" spans="1:52" x14ac:dyDescent="0.3">
      <c r="A88" t="s">
        <v>429</v>
      </c>
      <c r="B88" s="42" t="s">
        <v>9</v>
      </c>
      <c r="C88" t="s">
        <v>157</v>
      </c>
      <c r="D88">
        <v>45</v>
      </c>
      <c r="E88">
        <v>198</v>
      </c>
      <c r="F88">
        <v>70</v>
      </c>
      <c r="G88">
        <v>287</v>
      </c>
      <c r="H88">
        <v>150</v>
      </c>
      <c r="I88">
        <v>281</v>
      </c>
      <c r="J88">
        <v>191</v>
      </c>
      <c r="K88">
        <v>197</v>
      </c>
      <c r="L88">
        <v>345</v>
      </c>
      <c r="M88">
        <v>154</v>
      </c>
      <c r="N88">
        <v>380</v>
      </c>
      <c r="O88">
        <v>493</v>
      </c>
      <c r="P88">
        <v>283</v>
      </c>
      <c r="Q88">
        <v>192</v>
      </c>
      <c r="R88">
        <v>137</v>
      </c>
      <c r="S88">
        <v>248</v>
      </c>
      <c r="T88">
        <v>158</v>
      </c>
      <c r="U88">
        <v>217</v>
      </c>
      <c r="V88">
        <v>305</v>
      </c>
      <c r="W88">
        <v>545</v>
      </c>
      <c r="X88">
        <v>223</v>
      </c>
      <c r="Y88">
        <v>147</v>
      </c>
      <c r="Z88">
        <v>224</v>
      </c>
      <c r="AA88">
        <v>61</v>
      </c>
      <c r="AB88">
        <v>71</v>
      </c>
      <c r="AC88">
        <v>309</v>
      </c>
      <c r="AD88">
        <v>496</v>
      </c>
      <c r="AE88">
        <v>470</v>
      </c>
      <c r="AF88">
        <v>295</v>
      </c>
      <c r="AG88">
        <v>270</v>
      </c>
      <c r="AH88">
        <v>391</v>
      </c>
      <c r="AI88">
        <v>331</v>
      </c>
      <c r="AJ88">
        <v>261</v>
      </c>
      <c r="AK88">
        <v>310</v>
      </c>
      <c r="AL88">
        <v>107</v>
      </c>
      <c r="AM88">
        <v>157</v>
      </c>
      <c r="AN88">
        <v>501</v>
      </c>
      <c r="AO88">
        <v>267</v>
      </c>
      <c r="AP88">
        <v>199</v>
      </c>
      <c r="AQ88">
        <v>77</v>
      </c>
      <c r="AR88">
        <v>235</v>
      </c>
      <c r="AS88">
        <v>277</v>
      </c>
      <c r="AT88">
        <v>335</v>
      </c>
      <c r="AU88">
        <v>226</v>
      </c>
      <c r="AV88">
        <v>301</v>
      </c>
      <c r="AW88">
        <v>126</v>
      </c>
      <c r="AX88">
        <v>123</v>
      </c>
      <c r="AY88">
        <v>264</v>
      </c>
      <c r="AZ88" s="19">
        <f t="shared" si="1"/>
        <v>248.54166666666666</v>
      </c>
    </row>
    <row r="89" spans="1:52" x14ac:dyDescent="0.3">
      <c r="A89" t="s">
        <v>429</v>
      </c>
      <c r="B89" s="42" t="s">
        <v>18</v>
      </c>
      <c r="C89" t="s">
        <v>180</v>
      </c>
      <c r="D89">
        <v>97</v>
      </c>
      <c r="E89">
        <v>786</v>
      </c>
      <c r="F89">
        <v>316</v>
      </c>
      <c r="G89">
        <v>691</v>
      </c>
      <c r="H89">
        <v>430</v>
      </c>
      <c r="I89">
        <v>459</v>
      </c>
      <c r="J89">
        <v>232</v>
      </c>
      <c r="K89">
        <v>401</v>
      </c>
      <c r="L89">
        <v>737</v>
      </c>
      <c r="M89">
        <v>211</v>
      </c>
      <c r="N89">
        <v>675</v>
      </c>
      <c r="O89">
        <v>556</v>
      </c>
      <c r="P89">
        <v>524</v>
      </c>
      <c r="Q89">
        <v>322</v>
      </c>
      <c r="R89">
        <v>213</v>
      </c>
      <c r="S89">
        <v>631</v>
      </c>
      <c r="T89">
        <v>289</v>
      </c>
      <c r="U89">
        <v>344</v>
      </c>
      <c r="V89">
        <v>389</v>
      </c>
      <c r="W89">
        <v>334</v>
      </c>
      <c r="X89">
        <v>374</v>
      </c>
      <c r="Y89">
        <v>189</v>
      </c>
      <c r="Z89">
        <v>231</v>
      </c>
      <c r="AA89">
        <v>70</v>
      </c>
      <c r="AB89">
        <v>128</v>
      </c>
      <c r="AC89">
        <v>339</v>
      </c>
      <c r="AD89">
        <v>471</v>
      </c>
      <c r="AE89">
        <v>505</v>
      </c>
      <c r="AF89">
        <v>485</v>
      </c>
      <c r="AG89">
        <v>354</v>
      </c>
      <c r="AH89">
        <v>427</v>
      </c>
      <c r="AI89">
        <v>485</v>
      </c>
      <c r="AJ89">
        <v>328</v>
      </c>
      <c r="AK89">
        <v>304</v>
      </c>
      <c r="AL89">
        <v>162</v>
      </c>
      <c r="AM89">
        <v>261</v>
      </c>
      <c r="AN89">
        <v>544</v>
      </c>
      <c r="AO89">
        <v>346</v>
      </c>
      <c r="AP89">
        <v>276</v>
      </c>
      <c r="AQ89">
        <v>129</v>
      </c>
      <c r="AR89">
        <v>298</v>
      </c>
      <c r="AS89">
        <v>303</v>
      </c>
      <c r="AT89">
        <v>344</v>
      </c>
      <c r="AU89">
        <v>339</v>
      </c>
      <c r="AV89">
        <v>374</v>
      </c>
      <c r="AW89">
        <v>217</v>
      </c>
      <c r="AX89">
        <v>109</v>
      </c>
      <c r="AY89">
        <v>329</v>
      </c>
      <c r="AZ89" s="19">
        <f t="shared" si="1"/>
        <v>361.625</v>
      </c>
    </row>
  </sheetData>
  <pageMargins left="0.7" right="0.7" top="0.75" bottom="0.75" header="0.3" footer="0.3"/>
  <pageSetup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4280CE-E13E-4714-A018-5EC07E6D3406}">
  <dimension ref="A1:AX89"/>
  <sheetViews>
    <sheetView topLeftCell="A28" workbookViewId="0">
      <selection activeCell="B47" sqref="B47"/>
    </sheetView>
  </sheetViews>
  <sheetFormatPr defaultRowHeight="14.4" x14ac:dyDescent="0.3"/>
  <cols>
    <col min="1" max="1" width="13.109375" customWidth="1"/>
    <col min="2" max="2" width="9.88671875" customWidth="1"/>
    <col min="3" max="3" width="21.5546875" customWidth="1"/>
    <col min="48" max="48" width="11.109375" customWidth="1"/>
  </cols>
  <sheetData>
    <row r="1" spans="1:50" x14ac:dyDescent="0.3">
      <c r="A1" t="s">
        <v>431</v>
      </c>
      <c r="AW1" s="22"/>
    </row>
    <row r="2" spans="1:50" x14ac:dyDescent="0.3">
      <c r="A2" s="31" t="s">
        <v>432</v>
      </c>
      <c r="B2" s="31"/>
      <c r="C2" s="31"/>
      <c r="D2" s="31">
        <v>1</v>
      </c>
      <c r="E2" s="31">
        <v>2</v>
      </c>
      <c r="F2" s="31">
        <v>3</v>
      </c>
      <c r="G2" s="31">
        <v>4</v>
      </c>
      <c r="H2" s="31">
        <v>5</v>
      </c>
      <c r="I2" s="31">
        <v>6</v>
      </c>
      <c r="J2" s="31">
        <v>7</v>
      </c>
      <c r="K2" s="31">
        <v>8</v>
      </c>
      <c r="L2" s="31">
        <v>9</v>
      </c>
      <c r="M2" s="31">
        <v>10</v>
      </c>
      <c r="N2" s="31">
        <v>11</v>
      </c>
      <c r="O2" s="31">
        <v>12</v>
      </c>
      <c r="P2" s="31">
        <v>13</v>
      </c>
      <c r="Q2" s="31">
        <v>14</v>
      </c>
      <c r="R2" s="31">
        <v>15</v>
      </c>
      <c r="S2" s="31">
        <v>16</v>
      </c>
      <c r="T2" s="31">
        <v>17</v>
      </c>
      <c r="U2" s="31">
        <v>18</v>
      </c>
      <c r="V2" s="31">
        <v>19</v>
      </c>
      <c r="W2" s="31">
        <v>20</v>
      </c>
      <c r="X2" s="31">
        <v>21</v>
      </c>
      <c r="Y2" s="31">
        <v>22</v>
      </c>
      <c r="Z2" s="31">
        <v>23</v>
      </c>
      <c r="AA2" s="31">
        <v>24</v>
      </c>
      <c r="AB2" s="31">
        <v>25</v>
      </c>
      <c r="AC2" s="31">
        <v>26</v>
      </c>
      <c r="AD2" s="31">
        <v>27</v>
      </c>
      <c r="AE2" s="31">
        <v>28</v>
      </c>
      <c r="AF2" s="31">
        <v>29</v>
      </c>
      <c r="AG2" s="31">
        <v>30</v>
      </c>
      <c r="AH2" s="31">
        <v>31</v>
      </c>
      <c r="AI2" s="31">
        <v>32</v>
      </c>
      <c r="AJ2" s="31">
        <v>33</v>
      </c>
      <c r="AK2" s="31">
        <v>34</v>
      </c>
      <c r="AL2" s="31">
        <v>35</v>
      </c>
      <c r="AM2" s="31">
        <v>36</v>
      </c>
      <c r="AN2" s="31">
        <v>37</v>
      </c>
      <c r="AO2" s="31">
        <v>38</v>
      </c>
      <c r="AP2" s="31">
        <v>39</v>
      </c>
      <c r="AQ2" s="31">
        <v>40</v>
      </c>
      <c r="AR2" s="31">
        <v>41</v>
      </c>
      <c r="AS2" s="31">
        <v>42</v>
      </c>
      <c r="AT2" s="31">
        <v>43</v>
      </c>
      <c r="AU2" s="31">
        <v>44</v>
      </c>
      <c r="AV2" s="31" t="s">
        <v>389</v>
      </c>
      <c r="AW2" s="22" t="s">
        <v>390</v>
      </c>
    </row>
    <row r="3" spans="1:50" x14ac:dyDescent="0.3">
      <c r="A3" t="s">
        <v>433</v>
      </c>
      <c r="D3">
        <v>0</v>
      </c>
      <c r="E3">
        <v>1.4</v>
      </c>
      <c r="F3">
        <v>33.700000000000003</v>
      </c>
      <c r="G3">
        <v>35.1</v>
      </c>
      <c r="H3">
        <v>38</v>
      </c>
      <c r="I3">
        <v>38.9</v>
      </c>
      <c r="J3">
        <v>42.2</v>
      </c>
      <c r="K3">
        <v>44.4</v>
      </c>
      <c r="L3">
        <v>45.8</v>
      </c>
      <c r="M3">
        <v>46</v>
      </c>
      <c r="N3">
        <v>46.1</v>
      </c>
      <c r="O3">
        <v>46.3</v>
      </c>
      <c r="P3">
        <v>46.5</v>
      </c>
      <c r="Q3">
        <v>47.2</v>
      </c>
      <c r="R3">
        <v>55.9</v>
      </c>
      <c r="S3">
        <v>57.3</v>
      </c>
      <c r="T3">
        <v>58.5</v>
      </c>
      <c r="U3">
        <v>63.1</v>
      </c>
      <c r="V3">
        <v>67.5</v>
      </c>
      <c r="W3">
        <v>69</v>
      </c>
      <c r="X3">
        <v>69.8</v>
      </c>
      <c r="Y3">
        <v>70.900000000000006</v>
      </c>
      <c r="Z3">
        <v>72.5</v>
      </c>
      <c r="AA3">
        <v>73.7</v>
      </c>
      <c r="AB3">
        <v>73.900000000000006</v>
      </c>
      <c r="AC3">
        <v>76</v>
      </c>
      <c r="AD3">
        <v>76.7</v>
      </c>
      <c r="AE3">
        <v>77.099999999999994</v>
      </c>
      <c r="AF3">
        <v>79</v>
      </c>
      <c r="AG3">
        <v>83.1</v>
      </c>
      <c r="AH3">
        <v>84.6</v>
      </c>
      <c r="AI3">
        <v>84.9</v>
      </c>
      <c r="AJ3">
        <v>85.3</v>
      </c>
      <c r="AK3">
        <v>85.9</v>
      </c>
      <c r="AL3">
        <v>86.5</v>
      </c>
      <c r="AM3">
        <v>87.1</v>
      </c>
      <c r="AN3">
        <v>88</v>
      </c>
      <c r="AO3">
        <v>90.8</v>
      </c>
      <c r="AP3">
        <v>92</v>
      </c>
      <c r="AQ3">
        <v>92.3</v>
      </c>
      <c r="AR3">
        <v>94.7</v>
      </c>
      <c r="AS3">
        <v>96.2</v>
      </c>
      <c r="AT3">
        <v>97.4</v>
      </c>
      <c r="AU3">
        <v>100</v>
      </c>
      <c r="AW3" s="33" t="s">
        <v>392</v>
      </c>
    </row>
    <row r="4" spans="1:50" x14ac:dyDescent="0.3">
      <c r="A4" t="s">
        <v>393</v>
      </c>
      <c r="D4">
        <v>194</v>
      </c>
      <c r="E4">
        <v>194</v>
      </c>
      <c r="F4">
        <v>194</v>
      </c>
      <c r="G4">
        <v>194</v>
      </c>
      <c r="H4">
        <v>194</v>
      </c>
      <c r="I4">
        <v>194</v>
      </c>
      <c r="J4">
        <v>194</v>
      </c>
      <c r="K4">
        <v>194</v>
      </c>
      <c r="L4">
        <v>194</v>
      </c>
      <c r="M4">
        <v>194</v>
      </c>
      <c r="N4">
        <v>194</v>
      </c>
      <c r="O4">
        <v>194</v>
      </c>
      <c r="P4">
        <v>194</v>
      </c>
      <c r="Q4">
        <v>194</v>
      </c>
      <c r="R4">
        <v>194</v>
      </c>
      <c r="S4">
        <v>194</v>
      </c>
      <c r="T4">
        <v>194</v>
      </c>
      <c r="U4">
        <v>194</v>
      </c>
      <c r="V4">
        <v>194</v>
      </c>
      <c r="W4">
        <v>194</v>
      </c>
      <c r="X4">
        <v>194</v>
      </c>
      <c r="Y4">
        <v>194</v>
      </c>
      <c r="Z4">
        <v>194</v>
      </c>
      <c r="AA4">
        <v>194</v>
      </c>
      <c r="AB4">
        <v>194</v>
      </c>
      <c r="AC4">
        <v>194</v>
      </c>
      <c r="AD4">
        <v>194</v>
      </c>
      <c r="AE4">
        <v>194</v>
      </c>
      <c r="AF4">
        <v>194</v>
      </c>
      <c r="AG4">
        <v>194</v>
      </c>
      <c r="AH4">
        <v>194</v>
      </c>
      <c r="AI4">
        <v>194</v>
      </c>
      <c r="AJ4">
        <v>194</v>
      </c>
      <c r="AK4">
        <v>194</v>
      </c>
      <c r="AL4">
        <v>194</v>
      </c>
      <c r="AM4">
        <v>194</v>
      </c>
      <c r="AN4">
        <v>194</v>
      </c>
      <c r="AO4">
        <v>194</v>
      </c>
      <c r="AP4">
        <v>194</v>
      </c>
      <c r="AQ4">
        <v>194</v>
      </c>
      <c r="AR4">
        <v>194</v>
      </c>
      <c r="AS4">
        <v>194</v>
      </c>
      <c r="AT4">
        <v>194</v>
      </c>
      <c r="AU4">
        <v>194</v>
      </c>
      <c r="AW4" s="33">
        <f>GEOMEAN(AV13:AV20)</f>
        <v>15.688182704142241</v>
      </c>
    </row>
    <row r="5" spans="1:50" x14ac:dyDescent="0.3">
      <c r="A5" t="s">
        <v>394</v>
      </c>
      <c r="D5">
        <v>194</v>
      </c>
      <c r="E5">
        <v>184</v>
      </c>
      <c r="F5">
        <v>194</v>
      </c>
      <c r="G5">
        <v>194</v>
      </c>
      <c r="H5">
        <v>194</v>
      </c>
      <c r="I5">
        <v>160</v>
      </c>
      <c r="J5">
        <v>193</v>
      </c>
      <c r="K5">
        <v>194</v>
      </c>
      <c r="L5">
        <v>194</v>
      </c>
      <c r="M5">
        <v>194</v>
      </c>
      <c r="N5">
        <v>153</v>
      </c>
      <c r="O5">
        <v>194</v>
      </c>
      <c r="P5">
        <v>194</v>
      </c>
      <c r="Q5">
        <v>187</v>
      </c>
      <c r="R5">
        <v>194</v>
      </c>
      <c r="S5">
        <v>194</v>
      </c>
      <c r="T5">
        <v>193</v>
      </c>
      <c r="U5">
        <v>193</v>
      </c>
      <c r="V5">
        <v>193</v>
      </c>
      <c r="W5">
        <v>194</v>
      </c>
      <c r="X5">
        <v>194</v>
      </c>
      <c r="Y5">
        <v>161</v>
      </c>
      <c r="Z5">
        <v>194</v>
      </c>
      <c r="AA5">
        <v>194</v>
      </c>
      <c r="AB5">
        <v>192</v>
      </c>
      <c r="AC5">
        <v>163</v>
      </c>
      <c r="AD5">
        <v>159</v>
      </c>
      <c r="AE5">
        <v>194</v>
      </c>
      <c r="AF5">
        <v>194</v>
      </c>
      <c r="AG5">
        <v>162</v>
      </c>
      <c r="AH5">
        <v>194</v>
      </c>
      <c r="AI5">
        <v>194</v>
      </c>
      <c r="AJ5">
        <v>157</v>
      </c>
      <c r="AK5">
        <v>160</v>
      </c>
      <c r="AL5">
        <v>194</v>
      </c>
      <c r="AM5">
        <v>189</v>
      </c>
      <c r="AN5">
        <v>194</v>
      </c>
      <c r="AO5">
        <v>194</v>
      </c>
      <c r="AP5">
        <v>194</v>
      </c>
      <c r="AQ5">
        <v>194</v>
      </c>
      <c r="AR5">
        <v>194</v>
      </c>
      <c r="AS5">
        <v>194</v>
      </c>
      <c r="AT5">
        <v>194</v>
      </c>
      <c r="AU5">
        <v>194</v>
      </c>
      <c r="AW5" s="33" t="s">
        <v>395</v>
      </c>
    </row>
    <row r="6" spans="1:50" x14ac:dyDescent="0.3">
      <c r="A6" t="s">
        <v>396</v>
      </c>
      <c r="D6">
        <v>0.18</v>
      </c>
      <c r="E6">
        <v>0.49</v>
      </c>
      <c r="F6">
        <v>0.51</v>
      </c>
      <c r="G6">
        <v>0.56999999999999995</v>
      </c>
      <c r="H6">
        <v>0.44</v>
      </c>
      <c r="I6">
        <v>0.74</v>
      </c>
      <c r="J6">
        <v>0.7</v>
      </c>
      <c r="K6">
        <v>0.47</v>
      </c>
      <c r="L6">
        <v>0.33</v>
      </c>
      <c r="M6">
        <v>0.66</v>
      </c>
      <c r="N6">
        <v>0.17</v>
      </c>
      <c r="O6">
        <v>1.44</v>
      </c>
      <c r="P6">
        <v>0.48</v>
      </c>
      <c r="Q6">
        <v>0.56999999999999995</v>
      </c>
      <c r="R6">
        <v>0.62</v>
      </c>
      <c r="S6">
        <v>0.4</v>
      </c>
      <c r="T6">
        <v>0.54</v>
      </c>
      <c r="U6">
        <v>1.28</v>
      </c>
      <c r="V6">
        <v>0.68</v>
      </c>
      <c r="W6">
        <v>0.8</v>
      </c>
      <c r="X6">
        <v>0.22</v>
      </c>
      <c r="Y6">
        <v>0.9</v>
      </c>
      <c r="Z6">
        <v>0.83</v>
      </c>
      <c r="AA6">
        <v>0.3</v>
      </c>
      <c r="AB6">
        <v>1.19</v>
      </c>
      <c r="AC6">
        <v>0.56000000000000005</v>
      </c>
      <c r="AD6">
        <v>0.59</v>
      </c>
      <c r="AE6">
        <v>0.59</v>
      </c>
      <c r="AF6">
        <v>0.82</v>
      </c>
      <c r="AG6">
        <v>0.73</v>
      </c>
      <c r="AH6">
        <v>0.72</v>
      </c>
      <c r="AI6">
        <v>0.66</v>
      </c>
      <c r="AJ6">
        <v>0.81</v>
      </c>
      <c r="AK6">
        <v>1.05</v>
      </c>
      <c r="AL6">
        <v>0.18</v>
      </c>
      <c r="AM6">
        <v>1.08</v>
      </c>
      <c r="AN6">
        <v>0.92</v>
      </c>
      <c r="AO6">
        <v>0.79</v>
      </c>
      <c r="AP6">
        <v>0.63</v>
      </c>
      <c r="AQ6">
        <v>0.79</v>
      </c>
      <c r="AR6">
        <v>0.65</v>
      </c>
      <c r="AS6">
        <v>1.44</v>
      </c>
      <c r="AT6">
        <v>0.51</v>
      </c>
      <c r="AU6">
        <v>1</v>
      </c>
      <c r="AV6" s="33" t="s">
        <v>349</v>
      </c>
      <c r="AW6" s="33">
        <f>STDEV(AV13:AV20)</f>
        <v>11.2931972711224</v>
      </c>
    </row>
    <row r="7" spans="1:50" x14ac:dyDescent="0.3">
      <c r="A7" t="s">
        <v>397</v>
      </c>
      <c r="B7" t="s">
        <v>398</v>
      </c>
      <c r="C7" t="s">
        <v>399</v>
      </c>
      <c r="D7">
        <v>6394</v>
      </c>
      <c r="E7">
        <v>20035</v>
      </c>
      <c r="F7">
        <v>9216</v>
      </c>
      <c r="G7">
        <v>16629</v>
      </c>
      <c r="H7">
        <v>13275</v>
      </c>
      <c r="I7">
        <v>10521</v>
      </c>
      <c r="J7">
        <v>23601</v>
      </c>
      <c r="K7">
        <v>24640</v>
      </c>
      <c r="L7">
        <v>5297</v>
      </c>
      <c r="M7">
        <v>17378</v>
      </c>
      <c r="N7">
        <v>18535</v>
      </c>
      <c r="O7">
        <v>20837</v>
      </c>
      <c r="P7">
        <v>20694</v>
      </c>
      <c r="Q7">
        <v>17247</v>
      </c>
      <c r="R7">
        <v>13710</v>
      </c>
      <c r="S7">
        <v>21555</v>
      </c>
      <c r="T7">
        <v>20336</v>
      </c>
      <c r="U7">
        <v>23565</v>
      </c>
      <c r="V7">
        <v>16444</v>
      </c>
      <c r="W7">
        <v>17491</v>
      </c>
      <c r="X7">
        <v>5286</v>
      </c>
      <c r="Y7">
        <v>15686</v>
      </c>
      <c r="Z7">
        <v>5745</v>
      </c>
      <c r="AA7">
        <v>14963</v>
      </c>
      <c r="AB7">
        <v>11665</v>
      </c>
      <c r="AC7">
        <v>8190</v>
      </c>
      <c r="AD7">
        <v>13542</v>
      </c>
      <c r="AE7">
        <v>15514</v>
      </c>
      <c r="AF7">
        <v>15082</v>
      </c>
      <c r="AG7">
        <v>8830</v>
      </c>
      <c r="AH7">
        <v>20403</v>
      </c>
      <c r="AI7">
        <v>17902</v>
      </c>
      <c r="AJ7">
        <v>15768</v>
      </c>
      <c r="AK7">
        <v>11112</v>
      </c>
      <c r="AL7">
        <v>25082</v>
      </c>
      <c r="AM7">
        <v>9054</v>
      </c>
      <c r="AN7">
        <v>15634</v>
      </c>
      <c r="AO7">
        <v>15998</v>
      </c>
      <c r="AP7">
        <v>9977</v>
      </c>
      <c r="AQ7">
        <v>15952</v>
      </c>
      <c r="AR7">
        <v>15723</v>
      </c>
      <c r="AS7">
        <v>15093</v>
      </c>
      <c r="AT7">
        <v>26044</v>
      </c>
      <c r="AU7">
        <v>19216</v>
      </c>
      <c r="AV7" s="19">
        <f t="shared" ref="AV7:AV70" si="0">AVERAGE(D7:AU7)</f>
        <v>15565.022727272728</v>
      </c>
      <c r="AW7" s="33" t="s">
        <v>400</v>
      </c>
    </row>
    <row r="8" spans="1:50" x14ac:dyDescent="0.3">
      <c r="A8" t="s">
        <v>397</v>
      </c>
      <c r="B8" t="s">
        <v>401</v>
      </c>
      <c r="C8" t="s">
        <v>402</v>
      </c>
      <c r="D8">
        <v>1954</v>
      </c>
      <c r="E8">
        <v>7307</v>
      </c>
      <c r="F8">
        <v>4713</v>
      </c>
      <c r="G8">
        <v>6428</v>
      </c>
      <c r="H8">
        <v>5760</v>
      </c>
      <c r="I8">
        <v>4639</v>
      </c>
      <c r="J8">
        <v>9503</v>
      </c>
      <c r="K8">
        <v>9879</v>
      </c>
      <c r="L8">
        <v>1834</v>
      </c>
      <c r="M8">
        <v>7968</v>
      </c>
      <c r="N8">
        <v>7132</v>
      </c>
      <c r="O8">
        <v>7708</v>
      </c>
      <c r="P8">
        <v>9020</v>
      </c>
      <c r="Q8">
        <v>7104</v>
      </c>
      <c r="R8">
        <v>6062</v>
      </c>
      <c r="S8">
        <v>9470</v>
      </c>
      <c r="T8">
        <v>8416</v>
      </c>
      <c r="U8">
        <v>8303</v>
      </c>
      <c r="V8">
        <v>7311</v>
      </c>
      <c r="W8">
        <v>8553</v>
      </c>
      <c r="X8">
        <v>1771</v>
      </c>
      <c r="Y8">
        <v>6034</v>
      </c>
      <c r="Z8">
        <v>2592</v>
      </c>
      <c r="AA8">
        <v>7032</v>
      </c>
      <c r="AB8">
        <v>4460</v>
      </c>
      <c r="AC8">
        <v>3709</v>
      </c>
      <c r="AD8">
        <v>5359</v>
      </c>
      <c r="AE8">
        <v>7297</v>
      </c>
      <c r="AF8">
        <v>6627</v>
      </c>
      <c r="AG8">
        <v>3073</v>
      </c>
      <c r="AH8">
        <v>7857</v>
      </c>
      <c r="AI8">
        <v>6359</v>
      </c>
      <c r="AJ8">
        <v>6045</v>
      </c>
      <c r="AK8">
        <v>4211</v>
      </c>
      <c r="AL8">
        <v>10852</v>
      </c>
      <c r="AM8">
        <v>3712</v>
      </c>
      <c r="AN8">
        <v>7295</v>
      </c>
      <c r="AO8">
        <v>6217</v>
      </c>
      <c r="AP8">
        <v>4051</v>
      </c>
      <c r="AQ8">
        <v>7113</v>
      </c>
      <c r="AR8">
        <v>5887</v>
      </c>
      <c r="AS8">
        <v>5486</v>
      </c>
      <c r="AT8">
        <v>8649</v>
      </c>
      <c r="AU8">
        <v>8110</v>
      </c>
      <c r="AV8" s="19">
        <f t="shared" si="0"/>
        <v>6337.772727272727</v>
      </c>
      <c r="AW8" s="33">
        <f>AW4+(AW6*2)</f>
        <v>38.27457724638704</v>
      </c>
    </row>
    <row r="9" spans="1:50" x14ac:dyDescent="0.3">
      <c r="A9" t="s">
        <v>397</v>
      </c>
      <c r="B9" t="s">
        <v>403</v>
      </c>
      <c r="C9" t="s">
        <v>404</v>
      </c>
      <c r="D9">
        <v>543</v>
      </c>
      <c r="E9">
        <v>2375</v>
      </c>
      <c r="F9">
        <v>1415</v>
      </c>
      <c r="G9">
        <v>1947</v>
      </c>
      <c r="H9">
        <v>1766</v>
      </c>
      <c r="I9">
        <v>1451</v>
      </c>
      <c r="J9">
        <v>2791</v>
      </c>
      <c r="K9">
        <v>2862</v>
      </c>
      <c r="L9">
        <v>603</v>
      </c>
      <c r="M9">
        <v>2486</v>
      </c>
      <c r="N9">
        <v>2266</v>
      </c>
      <c r="O9">
        <v>2305</v>
      </c>
      <c r="P9">
        <v>2697</v>
      </c>
      <c r="Q9">
        <v>2039</v>
      </c>
      <c r="R9">
        <v>1844</v>
      </c>
      <c r="S9">
        <v>2819</v>
      </c>
      <c r="T9">
        <v>2497</v>
      </c>
      <c r="U9">
        <v>2273</v>
      </c>
      <c r="V9">
        <v>2159</v>
      </c>
      <c r="W9">
        <v>2519</v>
      </c>
      <c r="X9">
        <v>561</v>
      </c>
      <c r="Y9">
        <v>1828</v>
      </c>
      <c r="Z9">
        <v>758</v>
      </c>
      <c r="AA9">
        <v>2100</v>
      </c>
      <c r="AB9">
        <v>1310</v>
      </c>
      <c r="AC9">
        <v>1128</v>
      </c>
      <c r="AD9">
        <v>1740</v>
      </c>
      <c r="AE9">
        <v>2444</v>
      </c>
      <c r="AF9">
        <v>2120</v>
      </c>
      <c r="AG9">
        <v>948</v>
      </c>
      <c r="AH9">
        <v>2276</v>
      </c>
      <c r="AI9">
        <v>1829</v>
      </c>
      <c r="AJ9">
        <v>1912</v>
      </c>
      <c r="AK9">
        <v>1262</v>
      </c>
      <c r="AL9">
        <v>3259</v>
      </c>
      <c r="AM9">
        <v>1151</v>
      </c>
      <c r="AN9">
        <v>2150</v>
      </c>
      <c r="AO9">
        <v>1951</v>
      </c>
      <c r="AP9">
        <v>1251</v>
      </c>
      <c r="AQ9">
        <v>2156</v>
      </c>
      <c r="AR9">
        <v>1855</v>
      </c>
      <c r="AS9">
        <v>1641</v>
      </c>
      <c r="AT9">
        <v>2182</v>
      </c>
      <c r="AU9">
        <v>2378</v>
      </c>
      <c r="AV9" s="19">
        <f t="shared" si="0"/>
        <v>1905.6136363636363</v>
      </c>
    </row>
    <row r="10" spans="1:50" x14ac:dyDescent="0.3">
      <c r="A10" t="s">
        <v>397</v>
      </c>
      <c r="B10" t="s">
        <v>405</v>
      </c>
      <c r="C10" t="s">
        <v>406</v>
      </c>
      <c r="D10">
        <v>162</v>
      </c>
      <c r="E10">
        <v>507</v>
      </c>
      <c r="F10">
        <v>298</v>
      </c>
      <c r="G10">
        <v>431</v>
      </c>
      <c r="H10">
        <v>404</v>
      </c>
      <c r="I10">
        <v>296</v>
      </c>
      <c r="J10">
        <v>602</v>
      </c>
      <c r="K10">
        <v>631</v>
      </c>
      <c r="L10">
        <v>165</v>
      </c>
      <c r="M10">
        <v>578</v>
      </c>
      <c r="N10">
        <v>490</v>
      </c>
      <c r="O10">
        <v>572</v>
      </c>
      <c r="P10">
        <v>621</v>
      </c>
      <c r="Q10">
        <v>490</v>
      </c>
      <c r="R10">
        <v>420</v>
      </c>
      <c r="S10">
        <v>634</v>
      </c>
      <c r="T10">
        <v>533</v>
      </c>
      <c r="U10">
        <v>565</v>
      </c>
      <c r="V10">
        <v>474</v>
      </c>
      <c r="W10">
        <v>562</v>
      </c>
      <c r="X10">
        <v>127</v>
      </c>
      <c r="Y10">
        <v>452</v>
      </c>
      <c r="Z10">
        <v>221</v>
      </c>
      <c r="AA10">
        <v>446</v>
      </c>
      <c r="AB10">
        <v>364</v>
      </c>
      <c r="AC10">
        <v>273</v>
      </c>
      <c r="AD10">
        <v>395</v>
      </c>
      <c r="AE10">
        <v>497</v>
      </c>
      <c r="AF10">
        <v>493</v>
      </c>
      <c r="AG10">
        <v>239</v>
      </c>
      <c r="AH10">
        <v>480</v>
      </c>
      <c r="AI10">
        <v>459</v>
      </c>
      <c r="AJ10">
        <v>433</v>
      </c>
      <c r="AK10">
        <v>311</v>
      </c>
      <c r="AL10">
        <v>721</v>
      </c>
      <c r="AM10">
        <v>303</v>
      </c>
      <c r="AN10">
        <v>502</v>
      </c>
      <c r="AO10">
        <v>444</v>
      </c>
      <c r="AP10">
        <v>300</v>
      </c>
      <c r="AQ10">
        <v>487</v>
      </c>
      <c r="AR10">
        <v>407</v>
      </c>
      <c r="AS10">
        <v>401</v>
      </c>
      <c r="AT10">
        <v>572</v>
      </c>
      <c r="AU10">
        <v>508</v>
      </c>
      <c r="AV10" s="19">
        <f t="shared" si="0"/>
        <v>437.95454545454544</v>
      </c>
    </row>
    <row r="11" spans="1:50" x14ac:dyDescent="0.3">
      <c r="A11" t="s">
        <v>397</v>
      </c>
      <c r="B11" t="s">
        <v>407</v>
      </c>
      <c r="C11" t="s">
        <v>408</v>
      </c>
      <c r="D11">
        <v>29</v>
      </c>
      <c r="E11">
        <v>93</v>
      </c>
      <c r="F11">
        <v>43</v>
      </c>
      <c r="G11">
        <v>73</v>
      </c>
      <c r="H11">
        <v>59</v>
      </c>
      <c r="I11">
        <v>51</v>
      </c>
      <c r="J11">
        <v>105</v>
      </c>
      <c r="K11">
        <v>109</v>
      </c>
      <c r="L11">
        <v>26</v>
      </c>
      <c r="M11">
        <v>99</v>
      </c>
      <c r="N11">
        <v>88</v>
      </c>
      <c r="O11">
        <v>85</v>
      </c>
      <c r="P11">
        <v>110</v>
      </c>
      <c r="Q11">
        <v>70</v>
      </c>
      <c r="R11">
        <v>56</v>
      </c>
      <c r="S11">
        <v>100</v>
      </c>
      <c r="T11">
        <v>75</v>
      </c>
      <c r="U11">
        <v>88</v>
      </c>
      <c r="V11">
        <v>70</v>
      </c>
      <c r="W11">
        <v>87</v>
      </c>
      <c r="X11">
        <v>35</v>
      </c>
      <c r="Y11">
        <v>74</v>
      </c>
      <c r="Z11">
        <v>47</v>
      </c>
      <c r="AA11">
        <v>77</v>
      </c>
      <c r="AB11">
        <v>67</v>
      </c>
      <c r="AC11">
        <v>31</v>
      </c>
      <c r="AD11">
        <v>70</v>
      </c>
      <c r="AE11">
        <v>87</v>
      </c>
      <c r="AF11">
        <v>78</v>
      </c>
      <c r="AG11">
        <v>45</v>
      </c>
      <c r="AH11">
        <v>93</v>
      </c>
      <c r="AI11">
        <v>78</v>
      </c>
      <c r="AJ11">
        <v>70</v>
      </c>
      <c r="AK11">
        <v>47</v>
      </c>
      <c r="AL11">
        <v>115</v>
      </c>
      <c r="AM11">
        <v>51</v>
      </c>
      <c r="AN11">
        <v>79</v>
      </c>
      <c r="AO11">
        <v>64</v>
      </c>
      <c r="AP11">
        <v>53</v>
      </c>
      <c r="AQ11">
        <v>70</v>
      </c>
      <c r="AR11">
        <v>66</v>
      </c>
      <c r="AS11">
        <v>83</v>
      </c>
      <c r="AT11">
        <v>92</v>
      </c>
      <c r="AU11">
        <v>94</v>
      </c>
      <c r="AV11" s="19">
        <f t="shared" si="0"/>
        <v>72.318181818181813</v>
      </c>
    </row>
    <row r="12" spans="1:50" x14ac:dyDescent="0.3">
      <c r="A12" t="s">
        <v>397</v>
      </c>
      <c r="B12" t="s">
        <v>409</v>
      </c>
      <c r="C12" t="s">
        <v>410</v>
      </c>
      <c r="D12">
        <v>16</v>
      </c>
      <c r="E12">
        <v>48</v>
      </c>
      <c r="F12">
        <v>24</v>
      </c>
      <c r="G12">
        <v>49</v>
      </c>
      <c r="H12">
        <v>42</v>
      </c>
      <c r="I12">
        <v>23</v>
      </c>
      <c r="J12">
        <v>71</v>
      </c>
      <c r="K12">
        <v>82</v>
      </c>
      <c r="L12">
        <v>23</v>
      </c>
      <c r="M12">
        <v>63</v>
      </c>
      <c r="N12">
        <v>56</v>
      </c>
      <c r="O12">
        <v>68</v>
      </c>
      <c r="P12">
        <v>54</v>
      </c>
      <c r="Q12">
        <v>55</v>
      </c>
      <c r="R12">
        <v>32</v>
      </c>
      <c r="S12">
        <v>68</v>
      </c>
      <c r="T12">
        <v>66</v>
      </c>
      <c r="U12">
        <v>63</v>
      </c>
      <c r="V12">
        <v>52</v>
      </c>
      <c r="W12">
        <v>46</v>
      </c>
      <c r="X12">
        <v>21</v>
      </c>
      <c r="Y12">
        <v>50</v>
      </c>
      <c r="Z12">
        <v>30</v>
      </c>
      <c r="AA12">
        <v>41</v>
      </c>
      <c r="AB12">
        <v>32</v>
      </c>
      <c r="AC12">
        <v>24</v>
      </c>
      <c r="AD12">
        <v>45</v>
      </c>
      <c r="AE12">
        <v>58</v>
      </c>
      <c r="AF12">
        <v>62</v>
      </c>
      <c r="AG12">
        <v>26</v>
      </c>
      <c r="AH12">
        <v>51</v>
      </c>
      <c r="AI12">
        <v>49</v>
      </c>
      <c r="AJ12">
        <v>47</v>
      </c>
      <c r="AK12">
        <v>31</v>
      </c>
      <c r="AL12">
        <v>65</v>
      </c>
      <c r="AM12">
        <v>32</v>
      </c>
      <c r="AN12">
        <v>49</v>
      </c>
      <c r="AO12">
        <v>48</v>
      </c>
      <c r="AP12">
        <v>32</v>
      </c>
      <c r="AQ12">
        <v>53</v>
      </c>
      <c r="AR12">
        <v>55</v>
      </c>
      <c r="AS12">
        <v>46</v>
      </c>
      <c r="AT12">
        <v>56</v>
      </c>
      <c r="AU12">
        <v>66</v>
      </c>
      <c r="AV12" s="19">
        <f t="shared" si="0"/>
        <v>47.045454545454547</v>
      </c>
    </row>
    <row r="13" spans="1:50" x14ac:dyDescent="0.3">
      <c r="A13" t="s">
        <v>411</v>
      </c>
      <c r="B13" t="s">
        <v>412</v>
      </c>
      <c r="C13" t="s">
        <v>413</v>
      </c>
      <c r="D13">
        <v>13</v>
      </c>
      <c r="E13">
        <v>14</v>
      </c>
      <c r="F13">
        <v>10</v>
      </c>
      <c r="G13">
        <v>11</v>
      </c>
      <c r="H13">
        <v>6</v>
      </c>
      <c r="I13">
        <v>4</v>
      </c>
      <c r="J13">
        <v>18</v>
      </c>
      <c r="K13">
        <v>18</v>
      </c>
      <c r="L13">
        <v>8</v>
      </c>
      <c r="M13">
        <v>10</v>
      </c>
      <c r="N13">
        <v>13</v>
      </c>
      <c r="O13">
        <v>10</v>
      </c>
      <c r="P13">
        <v>16</v>
      </c>
      <c r="Q13">
        <v>8</v>
      </c>
      <c r="R13">
        <v>7</v>
      </c>
      <c r="S13">
        <v>12</v>
      </c>
      <c r="T13">
        <v>23</v>
      </c>
      <c r="U13">
        <v>33</v>
      </c>
      <c r="V13">
        <v>7</v>
      </c>
      <c r="W13">
        <v>21</v>
      </c>
      <c r="X13">
        <v>14</v>
      </c>
      <c r="Y13">
        <v>8</v>
      </c>
      <c r="Z13">
        <v>9</v>
      </c>
      <c r="AA13">
        <v>13</v>
      </c>
      <c r="AB13">
        <v>25</v>
      </c>
      <c r="AC13">
        <v>9</v>
      </c>
      <c r="AD13">
        <v>11</v>
      </c>
      <c r="AE13">
        <v>14</v>
      </c>
      <c r="AF13">
        <v>14</v>
      </c>
      <c r="AG13">
        <v>8</v>
      </c>
      <c r="AH13">
        <v>10</v>
      </c>
      <c r="AI13">
        <v>6</v>
      </c>
      <c r="AJ13">
        <v>10</v>
      </c>
      <c r="AK13">
        <v>2</v>
      </c>
      <c r="AL13">
        <v>10</v>
      </c>
      <c r="AM13">
        <v>8</v>
      </c>
      <c r="AN13">
        <v>9</v>
      </c>
      <c r="AO13">
        <v>14</v>
      </c>
      <c r="AP13">
        <v>8</v>
      </c>
      <c r="AQ13">
        <v>14</v>
      </c>
      <c r="AR13">
        <v>8</v>
      </c>
      <c r="AS13">
        <v>11</v>
      </c>
      <c r="AT13">
        <v>5</v>
      </c>
      <c r="AU13">
        <v>15</v>
      </c>
      <c r="AV13" s="19">
        <f t="shared" si="0"/>
        <v>11.75</v>
      </c>
      <c r="AW13" s="33" t="s">
        <v>349</v>
      </c>
    </row>
    <row r="14" spans="1:50" x14ac:dyDescent="0.3">
      <c r="A14" t="s">
        <v>411</v>
      </c>
      <c r="B14" t="s">
        <v>414</v>
      </c>
      <c r="C14" t="s">
        <v>415</v>
      </c>
      <c r="D14">
        <v>15</v>
      </c>
      <c r="E14">
        <v>29</v>
      </c>
      <c r="F14">
        <v>37</v>
      </c>
      <c r="G14">
        <v>40</v>
      </c>
      <c r="H14">
        <v>28</v>
      </c>
      <c r="I14">
        <v>27</v>
      </c>
      <c r="J14">
        <v>54</v>
      </c>
      <c r="K14">
        <v>53</v>
      </c>
      <c r="L14">
        <v>24</v>
      </c>
      <c r="M14">
        <v>41</v>
      </c>
      <c r="N14">
        <v>12</v>
      </c>
      <c r="O14">
        <v>95</v>
      </c>
      <c r="P14">
        <v>29</v>
      </c>
      <c r="Q14">
        <v>35</v>
      </c>
      <c r="R14">
        <v>45</v>
      </c>
      <c r="S14">
        <v>31</v>
      </c>
      <c r="T14">
        <v>52</v>
      </c>
      <c r="U14">
        <v>57</v>
      </c>
      <c r="V14">
        <v>51</v>
      </c>
      <c r="W14">
        <v>47</v>
      </c>
      <c r="X14">
        <v>37</v>
      </c>
      <c r="Y14">
        <v>42</v>
      </c>
      <c r="Z14">
        <v>56</v>
      </c>
      <c r="AA14">
        <v>28</v>
      </c>
      <c r="AB14">
        <v>59</v>
      </c>
      <c r="AC14">
        <v>25</v>
      </c>
      <c r="AD14">
        <v>30</v>
      </c>
      <c r="AE14">
        <v>50</v>
      </c>
      <c r="AF14">
        <v>35</v>
      </c>
      <c r="AG14">
        <v>28</v>
      </c>
      <c r="AH14">
        <v>57</v>
      </c>
      <c r="AI14">
        <v>55</v>
      </c>
      <c r="AJ14">
        <v>40</v>
      </c>
      <c r="AK14">
        <v>34</v>
      </c>
      <c r="AL14">
        <v>29</v>
      </c>
      <c r="AM14">
        <v>53</v>
      </c>
      <c r="AN14">
        <v>45</v>
      </c>
      <c r="AO14">
        <v>55</v>
      </c>
      <c r="AP14">
        <v>37</v>
      </c>
      <c r="AQ14">
        <v>47</v>
      </c>
      <c r="AR14">
        <v>59</v>
      </c>
      <c r="AS14">
        <v>75</v>
      </c>
      <c r="AT14">
        <v>24</v>
      </c>
      <c r="AU14">
        <v>59</v>
      </c>
      <c r="AV14" s="19">
        <f t="shared" si="0"/>
        <v>42.295454545454547</v>
      </c>
      <c r="AX14" s="43"/>
    </row>
    <row r="15" spans="1:50" x14ac:dyDescent="0.3">
      <c r="A15" t="s">
        <v>411</v>
      </c>
      <c r="B15" t="s">
        <v>416</v>
      </c>
      <c r="C15" t="s">
        <v>417</v>
      </c>
      <c r="D15">
        <v>15</v>
      </c>
      <c r="E15">
        <v>8</v>
      </c>
      <c r="F15">
        <v>5</v>
      </c>
      <c r="G15">
        <v>4</v>
      </c>
      <c r="H15">
        <v>6</v>
      </c>
      <c r="I15">
        <v>5</v>
      </c>
      <c r="J15">
        <v>5</v>
      </c>
      <c r="K15">
        <v>8</v>
      </c>
      <c r="L15">
        <v>1</v>
      </c>
      <c r="M15">
        <v>8</v>
      </c>
      <c r="N15">
        <v>6</v>
      </c>
      <c r="O15">
        <v>8</v>
      </c>
      <c r="P15">
        <v>9</v>
      </c>
      <c r="Q15">
        <v>5</v>
      </c>
      <c r="R15">
        <v>4</v>
      </c>
      <c r="S15">
        <v>5</v>
      </c>
      <c r="T15">
        <v>12</v>
      </c>
      <c r="U15">
        <v>6</v>
      </c>
      <c r="V15">
        <v>5</v>
      </c>
      <c r="W15">
        <v>7</v>
      </c>
      <c r="X15">
        <v>13</v>
      </c>
      <c r="Y15">
        <v>6</v>
      </c>
      <c r="Z15">
        <v>7</v>
      </c>
      <c r="AA15">
        <v>5</v>
      </c>
      <c r="AB15">
        <v>5</v>
      </c>
      <c r="AC15">
        <v>6</v>
      </c>
      <c r="AD15">
        <v>1</v>
      </c>
      <c r="AE15">
        <v>2</v>
      </c>
      <c r="AF15">
        <v>6</v>
      </c>
      <c r="AG15">
        <v>4</v>
      </c>
      <c r="AH15">
        <v>6</v>
      </c>
      <c r="AI15">
        <v>6</v>
      </c>
      <c r="AJ15">
        <v>3</v>
      </c>
      <c r="AK15">
        <v>4</v>
      </c>
      <c r="AL15">
        <v>7</v>
      </c>
      <c r="AM15">
        <v>1</v>
      </c>
      <c r="AN15">
        <v>6</v>
      </c>
      <c r="AO15">
        <v>6</v>
      </c>
      <c r="AP15">
        <v>2</v>
      </c>
      <c r="AQ15">
        <v>5</v>
      </c>
      <c r="AR15">
        <v>5</v>
      </c>
      <c r="AS15">
        <v>4</v>
      </c>
      <c r="AT15">
        <v>2</v>
      </c>
      <c r="AU15">
        <v>8</v>
      </c>
      <c r="AV15" s="19">
        <f t="shared" si="0"/>
        <v>5.7272727272727275</v>
      </c>
      <c r="AW15" s="33"/>
    </row>
    <row r="16" spans="1:50" x14ac:dyDescent="0.3">
      <c r="A16" t="s">
        <v>411</v>
      </c>
      <c r="B16" t="s">
        <v>418</v>
      </c>
      <c r="C16" t="s">
        <v>419</v>
      </c>
      <c r="D16">
        <v>11</v>
      </c>
      <c r="E16">
        <v>12</v>
      </c>
      <c r="F16">
        <v>4</v>
      </c>
      <c r="G16">
        <v>6</v>
      </c>
      <c r="H16">
        <v>7</v>
      </c>
      <c r="I16">
        <v>7</v>
      </c>
      <c r="J16">
        <v>13</v>
      </c>
      <c r="K16">
        <v>17</v>
      </c>
      <c r="L16">
        <v>12</v>
      </c>
      <c r="M16">
        <v>14</v>
      </c>
      <c r="N16">
        <v>11</v>
      </c>
      <c r="O16">
        <v>18</v>
      </c>
      <c r="P16">
        <v>13</v>
      </c>
      <c r="Q16">
        <v>9</v>
      </c>
      <c r="R16">
        <v>9</v>
      </c>
      <c r="S16">
        <v>10</v>
      </c>
      <c r="T16">
        <v>11</v>
      </c>
      <c r="U16">
        <v>12</v>
      </c>
      <c r="V16">
        <v>12</v>
      </c>
      <c r="W16">
        <v>20</v>
      </c>
      <c r="X16">
        <v>16</v>
      </c>
      <c r="Y16">
        <v>8</v>
      </c>
      <c r="Z16">
        <v>19</v>
      </c>
      <c r="AA16">
        <v>12</v>
      </c>
      <c r="AB16">
        <v>17</v>
      </c>
      <c r="AC16">
        <v>9</v>
      </c>
      <c r="AD16">
        <v>6</v>
      </c>
      <c r="AE16">
        <v>14</v>
      </c>
      <c r="AF16">
        <v>25</v>
      </c>
      <c r="AG16">
        <v>8</v>
      </c>
      <c r="AH16">
        <v>11</v>
      </c>
      <c r="AI16">
        <v>11</v>
      </c>
      <c r="AJ16">
        <v>10</v>
      </c>
      <c r="AK16">
        <v>12</v>
      </c>
      <c r="AL16">
        <v>12</v>
      </c>
      <c r="AM16">
        <v>8</v>
      </c>
      <c r="AN16">
        <v>20</v>
      </c>
      <c r="AO16">
        <v>12</v>
      </c>
      <c r="AP16">
        <v>7</v>
      </c>
      <c r="AQ16">
        <v>6</v>
      </c>
      <c r="AR16">
        <v>12</v>
      </c>
      <c r="AS16">
        <v>15</v>
      </c>
      <c r="AT16">
        <v>10</v>
      </c>
      <c r="AU16">
        <v>19</v>
      </c>
      <c r="AV16" s="19">
        <f t="shared" si="0"/>
        <v>11.977272727272727</v>
      </c>
    </row>
    <row r="17" spans="1:50" x14ac:dyDescent="0.3">
      <c r="A17" t="s">
        <v>411</v>
      </c>
      <c r="B17" t="s">
        <v>420</v>
      </c>
      <c r="C17" t="s">
        <v>421</v>
      </c>
      <c r="D17">
        <v>10</v>
      </c>
      <c r="E17">
        <v>13</v>
      </c>
      <c r="F17">
        <v>13</v>
      </c>
      <c r="G17">
        <v>13</v>
      </c>
      <c r="H17">
        <v>10</v>
      </c>
      <c r="I17">
        <v>4</v>
      </c>
      <c r="J17">
        <v>24</v>
      </c>
      <c r="K17">
        <v>11</v>
      </c>
      <c r="L17">
        <v>2</v>
      </c>
      <c r="M17">
        <v>14</v>
      </c>
      <c r="N17">
        <v>9</v>
      </c>
      <c r="O17">
        <v>15</v>
      </c>
      <c r="P17">
        <v>15</v>
      </c>
      <c r="Q17">
        <v>17</v>
      </c>
      <c r="R17">
        <v>7</v>
      </c>
      <c r="S17">
        <v>21</v>
      </c>
      <c r="T17">
        <v>16</v>
      </c>
      <c r="U17">
        <v>22</v>
      </c>
      <c r="V17">
        <v>13</v>
      </c>
      <c r="W17">
        <v>16</v>
      </c>
      <c r="X17">
        <v>11</v>
      </c>
      <c r="Y17">
        <v>11</v>
      </c>
      <c r="Z17">
        <v>18</v>
      </c>
      <c r="AA17">
        <v>12</v>
      </c>
      <c r="AB17">
        <v>17</v>
      </c>
      <c r="AC17">
        <v>7</v>
      </c>
      <c r="AD17">
        <v>4</v>
      </c>
      <c r="AE17">
        <v>11</v>
      </c>
      <c r="AF17">
        <v>15</v>
      </c>
      <c r="AG17">
        <v>9</v>
      </c>
      <c r="AH17">
        <v>11</v>
      </c>
      <c r="AI17">
        <v>10</v>
      </c>
      <c r="AJ17">
        <v>13</v>
      </c>
      <c r="AK17">
        <v>7</v>
      </c>
      <c r="AL17">
        <v>15</v>
      </c>
      <c r="AM17">
        <v>8</v>
      </c>
      <c r="AN17">
        <v>14</v>
      </c>
      <c r="AO17">
        <v>14</v>
      </c>
      <c r="AP17">
        <v>11</v>
      </c>
      <c r="AQ17">
        <v>18</v>
      </c>
      <c r="AR17">
        <v>4</v>
      </c>
      <c r="AS17">
        <v>10</v>
      </c>
      <c r="AT17">
        <v>10</v>
      </c>
      <c r="AU17">
        <v>17</v>
      </c>
      <c r="AV17" s="19">
        <f t="shared" si="0"/>
        <v>12.318181818181818</v>
      </c>
    </row>
    <row r="18" spans="1:50" x14ac:dyDescent="0.3">
      <c r="A18" t="s">
        <v>411</v>
      </c>
      <c r="B18" t="s">
        <v>422</v>
      </c>
      <c r="C18" t="s">
        <v>423</v>
      </c>
      <c r="D18">
        <v>14</v>
      </c>
      <c r="E18">
        <v>23</v>
      </c>
      <c r="F18">
        <v>23</v>
      </c>
      <c r="G18">
        <v>22</v>
      </c>
      <c r="H18">
        <v>21</v>
      </c>
      <c r="I18">
        <v>18</v>
      </c>
      <c r="J18">
        <v>33</v>
      </c>
      <c r="K18">
        <v>30</v>
      </c>
      <c r="L18">
        <v>12</v>
      </c>
      <c r="M18">
        <v>29</v>
      </c>
      <c r="N18">
        <v>15</v>
      </c>
      <c r="O18">
        <v>38</v>
      </c>
      <c r="P18">
        <v>39</v>
      </c>
      <c r="Q18">
        <v>26</v>
      </c>
      <c r="R18">
        <v>26</v>
      </c>
      <c r="S18">
        <v>27</v>
      </c>
      <c r="T18">
        <v>28</v>
      </c>
      <c r="U18">
        <v>42</v>
      </c>
      <c r="V18">
        <v>24</v>
      </c>
      <c r="W18">
        <v>27</v>
      </c>
      <c r="X18">
        <v>12</v>
      </c>
      <c r="Y18">
        <v>25</v>
      </c>
      <c r="Z18">
        <v>41</v>
      </c>
      <c r="AA18">
        <v>29</v>
      </c>
      <c r="AB18">
        <v>28</v>
      </c>
      <c r="AC18">
        <v>13</v>
      </c>
      <c r="AD18">
        <v>16</v>
      </c>
      <c r="AE18">
        <v>27</v>
      </c>
      <c r="AF18">
        <v>22</v>
      </c>
      <c r="AG18">
        <v>17</v>
      </c>
      <c r="AH18">
        <v>20</v>
      </c>
      <c r="AI18">
        <v>23</v>
      </c>
      <c r="AJ18">
        <v>24</v>
      </c>
      <c r="AK18">
        <v>15</v>
      </c>
      <c r="AL18">
        <v>22</v>
      </c>
      <c r="AM18">
        <v>11</v>
      </c>
      <c r="AN18">
        <v>31</v>
      </c>
      <c r="AO18">
        <v>28</v>
      </c>
      <c r="AP18">
        <v>20</v>
      </c>
      <c r="AQ18">
        <v>27</v>
      </c>
      <c r="AR18">
        <v>31</v>
      </c>
      <c r="AS18">
        <v>39</v>
      </c>
      <c r="AT18">
        <v>10</v>
      </c>
      <c r="AU18">
        <v>32</v>
      </c>
      <c r="AV18" s="19">
        <f t="shared" si="0"/>
        <v>24.545454545454547</v>
      </c>
    </row>
    <row r="19" spans="1:50" x14ac:dyDescent="0.3">
      <c r="A19" t="s">
        <v>411</v>
      </c>
      <c r="B19" t="s">
        <v>424</v>
      </c>
      <c r="C19" t="s">
        <v>425</v>
      </c>
      <c r="D19">
        <v>14</v>
      </c>
      <c r="E19">
        <v>11</v>
      </c>
      <c r="F19">
        <v>17</v>
      </c>
      <c r="G19">
        <v>23</v>
      </c>
      <c r="H19">
        <v>10</v>
      </c>
      <c r="I19">
        <v>21</v>
      </c>
      <c r="J19">
        <v>25</v>
      </c>
      <c r="K19">
        <v>13</v>
      </c>
      <c r="L19">
        <v>15</v>
      </c>
      <c r="M19">
        <v>17</v>
      </c>
      <c r="N19">
        <v>5</v>
      </c>
      <c r="O19">
        <v>30</v>
      </c>
      <c r="P19">
        <v>27</v>
      </c>
      <c r="Q19">
        <v>14</v>
      </c>
      <c r="R19">
        <v>24</v>
      </c>
      <c r="S19">
        <v>23</v>
      </c>
      <c r="T19">
        <v>24</v>
      </c>
      <c r="U19">
        <v>26</v>
      </c>
      <c r="V19">
        <v>18</v>
      </c>
      <c r="W19">
        <v>20</v>
      </c>
      <c r="X19">
        <v>13</v>
      </c>
      <c r="Y19">
        <v>19</v>
      </c>
      <c r="Z19">
        <v>30</v>
      </c>
      <c r="AA19">
        <v>10</v>
      </c>
      <c r="AB19">
        <v>32</v>
      </c>
      <c r="AC19">
        <v>17</v>
      </c>
      <c r="AD19">
        <v>12</v>
      </c>
      <c r="AE19">
        <v>16</v>
      </c>
      <c r="AF19">
        <v>28</v>
      </c>
      <c r="AG19">
        <v>28</v>
      </c>
      <c r="AH19">
        <v>22</v>
      </c>
      <c r="AI19">
        <v>19</v>
      </c>
      <c r="AJ19">
        <v>10</v>
      </c>
      <c r="AK19">
        <v>16</v>
      </c>
      <c r="AL19">
        <v>7</v>
      </c>
      <c r="AM19">
        <v>16</v>
      </c>
      <c r="AN19">
        <v>31</v>
      </c>
      <c r="AO19">
        <v>20</v>
      </c>
      <c r="AP19">
        <v>14</v>
      </c>
      <c r="AQ19">
        <v>25</v>
      </c>
      <c r="AR19">
        <v>13</v>
      </c>
      <c r="AS19">
        <v>44</v>
      </c>
      <c r="AT19">
        <v>2</v>
      </c>
      <c r="AU19">
        <v>33</v>
      </c>
      <c r="AV19" s="19">
        <f t="shared" si="0"/>
        <v>19.40909090909091</v>
      </c>
      <c r="AX19" s="43"/>
    </row>
    <row r="20" spans="1:50" x14ac:dyDescent="0.3">
      <c r="A20" t="s">
        <v>411</v>
      </c>
      <c r="B20" t="s">
        <v>426</v>
      </c>
      <c r="C20" t="s">
        <v>427</v>
      </c>
      <c r="D20">
        <v>8</v>
      </c>
      <c r="E20">
        <v>16</v>
      </c>
      <c r="F20">
        <v>14</v>
      </c>
      <c r="G20">
        <v>28</v>
      </c>
      <c r="H20">
        <v>15</v>
      </c>
      <c r="I20">
        <v>20</v>
      </c>
      <c r="J20">
        <v>27</v>
      </c>
      <c r="K20">
        <v>17</v>
      </c>
      <c r="L20">
        <v>7</v>
      </c>
      <c r="M20">
        <v>33</v>
      </c>
      <c r="N20">
        <v>11</v>
      </c>
      <c r="O20">
        <v>26</v>
      </c>
      <c r="P20">
        <v>11</v>
      </c>
      <c r="Q20">
        <v>16</v>
      </c>
      <c r="R20">
        <v>18</v>
      </c>
      <c r="S20">
        <v>15</v>
      </c>
      <c r="T20">
        <v>14</v>
      </c>
      <c r="U20">
        <v>23</v>
      </c>
      <c r="V20">
        <v>18</v>
      </c>
      <c r="W20">
        <v>23</v>
      </c>
      <c r="X20">
        <v>13</v>
      </c>
      <c r="Y20">
        <v>23</v>
      </c>
      <c r="Z20">
        <v>31</v>
      </c>
      <c r="AA20">
        <v>11</v>
      </c>
      <c r="AB20">
        <v>19</v>
      </c>
      <c r="AC20">
        <v>17</v>
      </c>
      <c r="AD20">
        <v>17</v>
      </c>
      <c r="AE20">
        <v>6</v>
      </c>
      <c r="AF20">
        <v>35</v>
      </c>
      <c r="AG20">
        <v>18</v>
      </c>
      <c r="AH20">
        <v>19</v>
      </c>
      <c r="AI20">
        <v>16</v>
      </c>
      <c r="AJ20">
        <v>17</v>
      </c>
      <c r="AK20">
        <v>19</v>
      </c>
      <c r="AL20">
        <v>4</v>
      </c>
      <c r="AM20">
        <v>22</v>
      </c>
      <c r="AN20">
        <v>24</v>
      </c>
      <c r="AO20">
        <v>13</v>
      </c>
      <c r="AP20">
        <v>16</v>
      </c>
      <c r="AQ20">
        <v>22</v>
      </c>
      <c r="AR20">
        <v>16</v>
      </c>
      <c r="AS20">
        <v>39</v>
      </c>
      <c r="AT20">
        <v>10</v>
      </c>
      <c r="AU20">
        <v>20</v>
      </c>
      <c r="AV20" s="19">
        <f t="shared" si="0"/>
        <v>18.34090909090909</v>
      </c>
      <c r="AX20" s="44"/>
    </row>
    <row r="21" spans="1:50" x14ac:dyDescent="0.3">
      <c r="A21" t="s">
        <v>428</v>
      </c>
      <c r="B21" s="42" t="s">
        <v>252</v>
      </c>
      <c r="C21" t="s">
        <v>253</v>
      </c>
      <c r="D21">
        <v>15</v>
      </c>
      <c r="E21">
        <v>14.59</v>
      </c>
      <c r="F21">
        <v>12.31</v>
      </c>
      <c r="G21">
        <v>17</v>
      </c>
      <c r="H21">
        <v>17</v>
      </c>
      <c r="I21">
        <v>10.17</v>
      </c>
      <c r="J21">
        <v>20.71</v>
      </c>
      <c r="K21">
        <v>17.66</v>
      </c>
      <c r="L21">
        <v>15</v>
      </c>
      <c r="M21">
        <v>17.88</v>
      </c>
      <c r="N21">
        <v>9.67</v>
      </c>
      <c r="O21">
        <v>22.28</v>
      </c>
      <c r="P21">
        <v>17.649999999999999</v>
      </c>
      <c r="Q21">
        <v>13.71</v>
      </c>
      <c r="R21">
        <v>17</v>
      </c>
      <c r="S21">
        <v>15.67</v>
      </c>
      <c r="T21">
        <v>19.809999999999999</v>
      </c>
      <c r="U21">
        <v>22.87</v>
      </c>
      <c r="V21">
        <v>14.69</v>
      </c>
      <c r="W21">
        <v>20.18</v>
      </c>
      <c r="X21">
        <v>14.88</v>
      </c>
      <c r="Y21">
        <v>14.49</v>
      </c>
      <c r="Z21">
        <v>21.52</v>
      </c>
      <c r="AA21">
        <v>13.04</v>
      </c>
      <c r="AB21">
        <v>20.89</v>
      </c>
      <c r="AC21">
        <v>11.56</v>
      </c>
      <c r="AD21">
        <v>8.44</v>
      </c>
      <c r="AE21">
        <v>12.4</v>
      </c>
      <c r="AF21">
        <v>19.82</v>
      </c>
      <c r="AG21">
        <v>12.38</v>
      </c>
      <c r="AH21">
        <v>15.57</v>
      </c>
      <c r="AI21">
        <v>14.06</v>
      </c>
      <c r="AJ21">
        <v>12.6</v>
      </c>
      <c r="AK21">
        <v>10.050000000000001</v>
      </c>
      <c r="AL21">
        <v>11.07</v>
      </c>
      <c r="AM21">
        <v>10.06</v>
      </c>
      <c r="AN21">
        <v>18.809999999999999</v>
      </c>
      <c r="AO21">
        <v>16.559999999999999</v>
      </c>
      <c r="AP21">
        <v>10.93</v>
      </c>
      <c r="AQ21">
        <v>16.420000000000002</v>
      </c>
      <c r="AR21">
        <v>21</v>
      </c>
      <c r="AS21">
        <v>30</v>
      </c>
      <c r="AT21">
        <v>9</v>
      </c>
      <c r="AU21">
        <v>21.65</v>
      </c>
      <c r="AV21" s="19">
        <f t="shared" si="0"/>
        <v>15.864772727272719</v>
      </c>
    </row>
    <row r="22" spans="1:50" x14ac:dyDescent="0.3">
      <c r="A22" t="s">
        <v>428</v>
      </c>
      <c r="B22" s="42" t="s">
        <v>169</v>
      </c>
      <c r="C22" t="s">
        <v>170</v>
      </c>
      <c r="D22">
        <v>17</v>
      </c>
      <c r="E22">
        <v>14.59</v>
      </c>
      <c r="F22">
        <v>13</v>
      </c>
      <c r="G22">
        <v>14.49</v>
      </c>
      <c r="H22">
        <v>12</v>
      </c>
      <c r="I22">
        <v>13</v>
      </c>
      <c r="J22">
        <v>44</v>
      </c>
      <c r="K22">
        <v>17.66</v>
      </c>
      <c r="L22">
        <v>7.01</v>
      </c>
      <c r="M22">
        <v>22</v>
      </c>
      <c r="N22">
        <v>9.67</v>
      </c>
      <c r="O22">
        <v>22.28</v>
      </c>
      <c r="P22">
        <v>21</v>
      </c>
      <c r="Q22">
        <v>22</v>
      </c>
      <c r="R22">
        <v>18</v>
      </c>
      <c r="S22">
        <v>17</v>
      </c>
      <c r="T22">
        <v>21</v>
      </c>
      <c r="U22">
        <v>69</v>
      </c>
      <c r="V22">
        <v>14.69</v>
      </c>
      <c r="W22">
        <v>24</v>
      </c>
      <c r="X22">
        <v>14.88</v>
      </c>
      <c r="Y22">
        <v>20</v>
      </c>
      <c r="Z22">
        <v>21.52</v>
      </c>
      <c r="AA22">
        <v>18</v>
      </c>
      <c r="AB22">
        <v>30</v>
      </c>
      <c r="AC22">
        <v>11.56</v>
      </c>
      <c r="AD22">
        <v>18</v>
      </c>
      <c r="AE22">
        <v>21</v>
      </c>
      <c r="AF22">
        <v>51</v>
      </c>
      <c r="AG22">
        <v>13</v>
      </c>
      <c r="AH22">
        <v>20</v>
      </c>
      <c r="AI22">
        <v>14.06</v>
      </c>
      <c r="AJ22">
        <v>12.6</v>
      </c>
      <c r="AK22">
        <v>18</v>
      </c>
      <c r="AL22">
        <v>11.07</v>
      </c>
      <c r="AM22">
        <v>10.06</v>
      </c>
      <c r="AN22">
        <v>27</v>
      </c>
      <c r="AO22">
        <v>22</v>
      </c>
      <c r="AP22">
        <v>14</v>
      </c>
      <c r="AQ22">
        <v>16.420000000000002</v>
      </c>
      <c r="AR22">
        <v>12.82</v>
      </c>
      <c r="AS22">
        <v>25</v>
      </c>
      <c r="AT22">
        <v>12</v>
      </c>
      <c r="AU22">
        <v>21.65</v>
      </c>
      <c r="AV22" s="19">
        <f t="shared" si="0"/>
        <v>19.750681818181814</v>
      </c>
    </row>
    <row r="23" spans="1:50" x14ac:dyDescent="0.3">
      <c r="A23" t="s">
        <v>428</v>
      </c>
      <c r="B23" s="42" t="s">
        <v>347</v>
      </c>
      <c r="C23" t="s">
        <v>172</v>
      </c>
      <c r="D23">
        <v>394</v>
      </c>
      <c r="E23">
        <v>514</v>
      </c>
      <c r="F23">
        <v>888</v>
      </c>
      <c r="G23">
        <v>437</v>
      </c>
      <c r="H23">
        <v>720</v>
      </c>
      <c r="I23">
        <v>621</v>
      </c>
      <c r="J23">
        <v>1389</v>
      </c>
      <c r="K23">
        <v>902</v>
      </c>
      <c r="L23">
        <v>267</v>
      </c>
      <c r="M23">
        <v>1361</v>
      </c>
      <c r="N23">
        <v>288</v>
      </c>
      <c r="O23">
        <v>595</v>
      </c>
      <c r="P23">
        <v>335</v>
      </c>
      <c r="Q23">
        <v>1044</v>
      </c>
      <c r="R23">
        <v>975</v>
      </c>
      <c r="S23">
        <v>293</v>
      </c>
      <c r="T23">
        <v>1012</v>
      </c>
      <c r="U23">
        <v>5629</v>
      </c>
      <c r="V23">
        <v>775</v>
      </c>
      <c r="W23">
        <v>1216</v>
      </c>
      <c r="X23">
        <v>211</v>
      </c>
      <c r="Y23">
        <v>770</v>
      </c>
      <c r="Z23">
        <v>419</v>
      </c>
      <c r="AA23">
        <v>487</v>
      </c>
      <c r="AB23">
        <v>1893</v>
      </c>
      <c r="AC23">
        <v>937</v>
      </c>
      <c r="AD23">
        <v>1153</v>
      </c>
      <c r="AE23">
        <v>634</v>
      </c>
      <c r="AF23">
        <v>4703</v>
      </c>
      <c r="AG23">
        <v>822</v>
      </c>
      <c r="AH23">
        <v>1286</v>
      </c>
      <c r="AI23">
        <v>391</v>
      </c>
      <c r="AJ23">
        <v>382</v>
      </c>
      <c r="AK23">
        <v>794</v>
      </c>
      <c r="AL23">
        <v>177</v>
      </c>
      <c r="AM23">
        <v>823</v>
      </c>
      <c r="AN23">
        <v>691</v>
      </c>
      <c r="AO23">
        <v>865</v>
      </c>
      <c r="AP23">
        <v>485</v>
      </c>
      <c r="AQ23">
        <v>589</v>
      </c>
      <c r="AR23">
        <v>488</v>
      </c>
      <c r="AS23">
        <v>962</v>
      </c>
      <c r="AT23">
        <v>414</v>
      </c>
      <c r="AU23">
        <v>527</v>
      </c>
      <c r="AV23" s="19">
        <f t="shared" si="0"/>
        <v>921.77272727272725</v>
      </c>
    </row>
    <row r="24" spans="1:50" x14ac:dyDescent="0.3">
      <c r="A24" t="s">
        <v>428</v>
      </c>
      <c r="B24" s="42" t="s">
        <v>186</v>
      </c>
      <c r="C24" t="s">
        <v>187</v>
      </c>
      <c r="D24">
        <v>117</v>
      </c>
      <c r="E24">
        <v>167</v>
      </c>
      <c r="F24">
        <v>162</v>
      </c>
      <c r="G24">
        <v>231</v>
      </c>
      <c r="H24">
        <v>343</v>
      </c>
      <c r="I24">
        <v>176</v>
      </c>
      <c r="J24">
        <v>402</v>
      </c>
      <c r="K24">
        <v>225</v>
      </c>
      <c r="L24">
        <v>104</v>
      </c>
      <c r="M24">
        <v>358</v>
      </c>
      <c r="N24">
        <v>66</v>
      </c>
      <c r="O24">
        <v>250</v>
      </c>
      <c r="P24">
        <v>79</v>
      </c>
      <c r="Q24">
        <v>354</v>
      </c>
      <c r="R24">
        <v>377</v>
      </c>
      <c r="S24">
        <v>86</v>
      </c>
      <c r="T24">
        <v>334</v>
      </c>
      <c r="U24">
        <v>294</v>
      </c>
      <c r="V24">
        <v>130</v>
      </c>
      <c r="W24">
        <v>292</v>
      </c>
      <c r="X24">
        <v>107</v>
      </c>
      <c r="Y24">
        <v>188</v>
      </c>
      <c r="Z24">
        <v>151</v>
      </c>
      <c r="AA24">
        <v>159</v>
      </c>
      <c r="AB24">
        <v>202</v>
      </c>
      <c r="AC24">
        <v>165</v>
      </c>
      <c r="AD24">
        <v>209</v>
      </c>
      <c r="AE24">
        <v>173</v>
      </c>
      <c r="AF24">
        <v>549</v>
      </c>
      <c r="AG24">
        <v>142</v>
      </c>
      <c r="AH24">
        <v>426</v>
      </c>
      <c r="AI24">
        <v>202</v>
      </c>
      <c r="AJ24">
        <v>120</v>
      </c>
      <c r="AK24">
        <v>258</v>
      </c>
      <c r="AL24">
        <v>41</v>
      </c>
      <c r="AM24">
        <v>281</v>
      </c>
      <c r="AN24">
        <v>198</v>
      </c>
      <c r="AO24">
        <v>288</v>
      </c>
      <c r="AP24">
        <v>218</v>
      </c>
      <c r="AQ24">
        <v>247</v>
      </c>
      <c r="AR24">
        <v>223</v>
      </c>
      <c r="AS24">
        <v>319</v>
      </c>
      <c r="AT24">
        <v>238</v>
      </c>
      <c r="AU24">
        <v>168</v>
      </c>
      <c r="AV24" s="19">
        <f t="shared" si="0"/>
        <v>223.15909090909091</v>
      </c>
    </row>
    <row r="25" spans="1:50" x14ac:dyDescent="0.3">
      <c r="A25" t="s">
        <v>429</v>
      </c>
      <c r="B25" s="10" t="s">
        <v>348</v>
      </c>
      <c r="C25" t="s">
        <v>133</v>
      </c>
      <c r="D25">
        <v>30777</v>
      </c>
      <c r="E25">
        <v>46590</v>
      </c>
      <c r="F25">
        <v>144520</v>
      </c>
      <c r="G25">
        <v>130735</v>
      </c>
      <c r="H25">
        <v>132477</v>
      </c>
      <c r="I25">
        <v>106896</v>
      </c>
      <c r="J25">
        <v>169423</v>
      </c>
      <c r="K25">
        <v>103633</v>
      </c>
      <c r="L25">
        <v>34306</v>
      </c>
      <c r="M25">
        <v>112796</v>
      </c>
      <c r="N25">
        <v>24185</v>
      </c>
      <c r="O25">
        <v>116272</v>
      </c>
      <c r="P25">
        <v>66701</v>
      </c>
      <c r="Q25">
        <v>81339</v>
      </c>
      <c r="R25">
        <v>72561</v>
      </c>
      <c r="S25">
        <v>46065</v>
      </c>
      <c r="T25">
        <v>42577</v>
      </c>
      <c r="U25">
        <v>134953</v>
      </c>
      <c r="V25">
        <v>51982</v>
      </c>
      <c r="W25">
        <v>139683</v>
      </c>
      <c r="X25">
        <v>31253</v>
      </c>
      <c r="Y25">
        <v>117233</v>
      </c>
      <c r="Z25">
        <v>133245</v>
      </c>
      <c r="AA25">
        <v>41303</v>
      </c>
      <c r="AB25">
        <v>106835</v>
      </c>
      <c r="AC25">
        <v>75030</v>
      </c>
      <c r="AD25">
        <v>55569</v>
      </c>
      <c r="AE25">
        <v>49694</v>
      </c>
      <c r="AF25">
        <v>127100</v>
      </c>
      <c r="AG25">
        <v>128697</v>
      </c>
      <c r="AH25">
        <v>156149</v>
      </c>
      <c r="AI25">
        <v>117665</v>
      </c>
      <c r="AJ25">
        <v>72902</v>
      </c>
      <c r="AK25">
        <v>89214</v>
      </c>
      <c r="AL25">
        <v>17603</v>
      </c>
      <c r="AM25">
        <v>190193</v>
      </c>
      <c r="AN25">
        <v>131864</v>
      </c>
      <c r="AO25">
        <v>92651</v>
      </c>
      <c r="AP25">
        <v>58643</v>
      </c>
      <c r="AQ25">
        <v>64465</v>
      </c>
      <c r="AR25">
        <v>102584</v>
      </c>
      <c r="AS25">
        <v>258578</v>
      </c>
      <c r="AT25">
        <v>31611</v>
      </c>
      <c r="AU25">
        <v>218018</v>
      </c>
      <c r="AV25" s="19">
        <f t="shared" si="0"/>
        <v>96740.227272727279</v>
      </c>
    </row>
    <row r="26" spans="1:50" x14ac:dyDescent="0.3">
      <c r="A26" t="s">
        <v>429</v>
      </c>
      <c r="B26" s="10" t="s">
        <v>342</v>
      </c>
      <c r="C26" t="s">
        <v>135</v>
      </c>
      <c r="D26">
        <v>51413</v>
      </c>
      <c r="E26">
        <v>165377</v>
      </c>
      <c r="F26">
        <v>110665</v>
      </c>
      <c r="G26">
        <v>151049</v>
      </c>
      <c r="H26">
        <v>106599</v>
      </c>
      <c r="I26">
        <v>191694</v>
      </c>
      <c r="J26">
        <v>173245</v>
      </c>
      <c r="K26">
        <v>117625</v>
      </c>
      <c r="L26">
        <v>120177</v>
      </c>
      <c r="M26">
        <v>167507</v>
      </c>
      <c r="N26">
        <v>11816</v>
      </c>
      <c r="O26">
        <v>291001</v>
      </c>
      <c r="P26">
        <v>171840</v>
      </c>
      <c r="Q26">
        <v>166140</v>
      </c>
      <c r="R26">
        <v>211267</v>
      </c>
      <c r="S26">
        <v>170818</v>
      </c>
      <c r="T26">
        <v>202096</v>
      </c>
      <c r="U26">
        <v>277398</v>
      </c>
      <c r="V26">
        <v>262574</v>
      </c>
      <c r="W26">
        <v>235837</v>
      </c>
      <c r="X26">
        <v>66269</v>
      </c>
      <c r="Y26">
        <v>194191</v>
      </c>
      <c r="Z26">
        <v>233794</v>
      </c>
      <c r="AA26">
        <v>110013</v>
      </c>
      <c r="AB26">
        <v>287598</v>
      </c>
      <c r="AC26">
        <v>166159</v>
      </c>
      <c r="AD26">
        <v>141008</v>
      </c>
      <c r="AE26">
        <v>178068</v>
      </c>
      <c r="AF26">
        <v>202202</v>
      </c>
      <c r="AG26">
        <v>170501</v>
      </c>
      <c r="AH26">
        <v>177246</v>
      </c>
      <c r="AI26">
        <v>225535</v>
      </c>
      <c r="AJ26">
        <v>205379</v>
      </c>
      <c r="AK26">
        <v>235201</v>
      </c>
      <c r="AL26">
        <v>52975</v>
      </c>
      <c r="AM26">
        <v>197818</v>
      </c>
      <c r="AN26">
        <v>342225</v>
      </c>
      <c r="AO26">
        <v>284568</v>
      </c>
      <c r="AP26">
        <v>225732</v>
      </c>
      <c r="AQ26">
        <v>314657</v>
      </c>
      <c r="AR26">
        <v>213387</v>
      </c>
      <c r="AS26">
        <v>251507</v>
      </c>
      <c r="AT26">
        <v>216539</v>
      </c>
      <c r="AU26">
        <v>200357</v>
      </c>
      <c r="AV26" s="19">
        <f t="shared" si="0"/>
        <v>187478.79545454544</v>
      </c>
    </row>
    <row r="27" spans="1:50" x14ac:dyDescent="0.3">
      <c r="A27" t="s">
        <v>429</v>
      </c>
      <c r="B27" s="10" t="s">
        <v>343</v>
      </c>
      <c r="C27" t="s">
        <v>137</v>
      </c>
      <c r="D27">
        <v>23084</v>
      </c>
      <c r="E27">
        <v>51152</v>
      </c>
      <c r="F27">
        <v>64564</v>
      </c>
      <c r="G27">
        <v>106521</v>
      </c>
      <c r="H27">
        <v>56854</v>
      </c>
      <c r="I27">
        <v>69426</v>
      </c>
      <c r="J27">
        <v>80427</v>
      </c>
      <c r="K27">
        <v>106961</v>
      </c>
      <c r="L27">
        <v>77558</v>
      </c>
      <c r="M27">
        <v>84045</v>
      </c>
      <c r="N27">
        <v>6992</v>
      </c>
      <c r="O27">
        <v>268626</v>
      </c>
      <c r="P27">
        <v>64647</v>
      </c>
      <c r="Q27">
        <v>81020</v>
      </c>
      <c r="R27">
        <v>100372</v>
      </c>
      <c r="S27">
        <v>61685</v>
      </c>
      <c r="T27">
        <v>93654</v>
      </c>
      <c r="U27">
        <v>189533</v>
      </c>
      <c r="V27">
        <v>100715</v>
      </c>
      <c r="W27">
        <v>84688</v>
      </c>
      <c r="X27">
        <v>47628</v>
      </c>
      <c r="Y27">
        <v>98385</v>
      </c>
      <c r="Z27">
        <v>107364</v>
      </c>
      <c r="AA27">
        <v>36700</v>
      </c>
      <c r="AB27">
        <v>148253</v>
      </c>
      <c r="AC27">
        <v>49811</v>
      </c>
      <c r="AD27">
        <v>99831</v>
      </c>
      <c r="AE27">
        <v>82294</v>
      </c>
      <c r="AF27">
        <v>72756</v>
      </c>
      <c r="AG27">
        <v>76897</v>
      </c>
      <c r="AH27">
        <v>138323</v>
      </c>
      <c r="AI27">
        <v>151720</v>
      </c>
      <c r="AJ27">
        <v>95781</v>
      </c>
      <c r="AK27">
        <v>128850</v>
      </c>
      <c r="AL27">
        <v>32216</v>
      </c>
      <c r="AM27">
        <v>126070</v>
      </c>
      <c r="AN27">
        <v>105573</v>
      </c>
      <c r="AO27">
        <v>105319</v>
      </c>
      <c r="AP27">
        <v>92265</v>
      </c>
      <c r="AQ27">
        <v>96167</v>
      </c>
      <c r="AR27">
        <v>135309</v>
      </c>
      <c r="AS27">
        <v>154053</v>
      </c>
      <c r="AT27">
        <v>96439</v>
      </c>
      <c r="AU27">
        <v>170883</v>
      </c>
      <c r="AV27" s="19">
        <f t="shared" si="0"/>
        <v>95941.159090909088</v>
      </c>
    </row>
    <row r="28" spans="1:50" x14ac:dyDescent="0.3">
      <c r="A28" t="s">
        <v>429</v>
      </c>
      <c r="B28" s="10" t="s">
        <v>344</v>
      </c>
      <c r="C28" t="s">
        <v>141</v>
      </c>
      <c r="D28">
        <v>1643</v>
      </c>
      <c r="E28">
        <v>3949</v>
      </c>
      <c r="F28">
        <v>4968</v>
      </c>
      <c r="G28">
        <v>13167</v>
      </c>
      <c r="H28">
        <v>6290</v>
      </c>
      <c r="I28">
        <v>3493</v>
      </c>
      <c r="J28">
        <v>7765</v>
      </c>
      <c r="K28">
        <v>10946</v>
      </c>
      <c r="L28">
        <v>4358</v>
      </c>
      <c r="M28">
        <v>4451</v>
      </c>
      <c r="N28">
        <v>536</v>
      </c>
      <c r="O28">
        <v>11769</v>
      </c>
      <c r="P28">
        <v>2599</v>
      </c>
      <c r="Q28">
        <v>6526</v>
      </c>
      <c r="R28">
        <v>4892</v>
      </c>
      <c r="S28">
        <v>2936</v>
      </c>
      <c r="T28">
        <v>4349</v>
      </c>
      <c r="U28">
        <v>14094</v>
      </c>
      <c r="V28">
        <v>2625</v>
      </c>
      <c r="W28">
        <v>7775</v>
      </c>
      <c r="X28">
        <v>2044</v>
      </c>
      <c r="Y28">
        <v>10090</v>
      </c>
      <c r="Z28">
        <v>5560</v>
      </c>
      <c r="AA28">
        <v>1855</v>
      </c>
      <c r="AB28">
        <v>7943</v>
      </c>
      <c r="AC28">
        <v>3746</v>
      </c>
      <c r="AD28">
        <v>4458</v>
      </c>
      <c r="AE28">
        <v>3046</v>
      </c>
      <c r="AF28">
        <v>5519</v>
      </c>
      <c r="AG28">
        <v>8001</v>
      </c>
      <c r="AH28">
        <v>11775</v>
      </c>
      <c r="AI28">
        <v>15934</v>
      </c>
      <c r="AJ28">
        <v>4700</v>
      </c>
      <c r="AK28">
        <v>6879</v>
      </c>
      <c r="AL28">
        <v>1296</v>
      </c>
      <c r="AM28">
        <v>12554</v>
      </c>
      <c r="AN28">
        <v>4754</v>
      </c>
      <c r="AO28">
        <v>7584</v>
      </c>
      <c r="AP28">
        <v>4437</v>
      </c>
      <c r="AQ28">
        <v>3041</v>
      </c>
      <c r="AR28">
        <v>7645</v>
      </c>
      <c r="AS28">
        <v>16468</v>
      </c>
      <c r="AT28">
        <v>3736</v>
      </c>
      <c r="AU28">
        <v>10478</v>
      </c>
      <c r="AV28" s="19">
        <f t="shared" si="0"/>
        <v>6424.409090909091</v>
      </c>
    </row>
    <row r="29" spans="1:50" x14ac:dyDescent="0.3">
      <c r="A29" t="s">
        <v>429</v>
      </c>
      <c r="B29" s="10" t="s">
        <v>345</v>
      </c>
      <c r="C29" t="s">
        <v>139</v>
      </c>
      <c r="D29">
        <v>2268</v>
      </c>
      <c r="E29">
        <v>9120</v>
      </c>
      <c r="F29">
        <v>7585</v>
      </c>
      <c r="G29">
        <v>11371</v>
      </c>
      <c r="H29">
        <v>4971</v>
      </c>
      <c r="I29">
        <v>16353</v>
      </c>
      <c r="J29">
        <v>22144</v>
      </c>
      <c r="K29">
        <v>8815</v>
      </c>
      <c r="L29">
        <v>8589</v>
      </c>
      <c r="M29">
        <v>14427</v>
      </c>
      <c r="N29">
        <v>4044</v>
      </c>
      <c r="O29">
        <v>19308</v>
      </c>
      <c r="P29">
        <v>17723</v>
      </c>
      <c r="Q29">
        <v>13149</v>
      </c>
      <c r="R29">
        <v>11510</v>
      </c>
      <c r="S29">
        <v>13109</v>
      </c>
      <c r="T29">
        <v>18642</v>
      </c>
      <c r="U29">
        <v>7405</v>
      </c>
      <c r="V29">
        <v>25040</v>
      </c>
      <c r="W29">
        <v>19950</v>
      </c>
      <c r="X29">
        <v>3071</v>
      </c>
      <c r="Y29">
        <v>8970</v>
      </c>
      <c r="Z29">
        <v>13114</v>
      </c>
      <c r="AA29">
        <v>12215</v>
      </c>
      <c r="AB29">
        <v>12692</v>
      </c>
      <c r="AC29">
        <v>5491</v>
      </c>
      <c r="AD29">
        <v>15978</v>
      </c>
      <c r="AE29">
        <v>25112</v>
      </c>
      <c r="AF29">
        <v>21249</v>
      </c>
      <c r="AG29">
        <v>6308</v>
      </c>
      <c r="AH29">
        <v>9845</v>
      </c>
      <c r="AI29">
        <v>12628</v>
      </c>
      <c r="AJ29">
        <v>11432</v>
      </c>
      <c r="AK29">
        <v>15159</v>
      </c>
      <c r="AL29">
        <v>10973</v>
      </c>
      <c r="AM29">
        <v>12677</v>
      </c>
      <c r="AN29">
        <v>49508</v>
      </c>
      <c r="AO29">
        <v>10985</v>
      </c>
      <c r="AP29">
        <v>7592</v>
      </c>
      <c r="AQ29">
        <v>27815</v>
      </c>
      <c r="AR29">
        <v>14589</v>
      </c>
      <c r="AS29">
        <v>20741</v>
      </c>
      <c r="AT29">
        <v>14352</v>
      </c>
      <c r="AU29">
        <v>18749</v>
      </c>
      <c r="AV29" s="19">
        <f t="shared" si="0"/>
        <v>14017.454545454546</v>
      </c>
    </row>
    <row r="30" spans="1:50" x14ac:dyDescent="0.3">
      <c r="A30" t="s">
        <v>429</v>
      </c>
      <c r="B30" s="42" t="s">
        <v>42</v>
      </c>
      <c r="C30" t="s">
        <v>233</v>
      </c>
      <c r="D30">
        <v>37</v>
      </c>
      <c r="E30">
        <v>48</v>
      </c>
      <c r="F30">
        <v>59</v>
      </c>
      <c r="G30">
        <v>56</v>
      </c>
      <c r="H30">
        <v>54</v>
      </c>
      <c r="I30">
        <v>62</v>
      </c>
      <c r="J30">
        <v>128</v>
      </c>
      <c r="K30">
        <v>69</v>
      </c>
      <c r="L30">
        <v>26</v>
      </c>
      <c r="M30">
        <v>56</v>
      </c>
      <c r="N30">
        <v>9.67</v>
      </c>
      <c r="O30">
        <v>103</v>
      </c>
      <c r="P30">
        <v>43</v>
      </c>
      <c r="Q30">
        <v>69</v>
      </c>
      <c r="R30">
        <v>70</v>
      </c>
      <c r="S30">
        <v>55</v>
      </c>
      <c r="T30">
        <v>68</v>
      </c>
      <c r="U30">
        <v>99</v>
      </c>
      <c r="V30">
        <v>66</v>
      </c>
      <c r="W30">
        <v>105</v>
      </c>
      <c r="X30">
        <v>42</v>
      </c>
      <c r="Y30">
        <v>52</v>
      </c>
      <c r="Z30">
        <v>74</v>
      </c>
      <c r="AA30">
        <v>27</v>
      </c>
      <c r="AB30">
        <v>85</v>
      </c>
      <c r="AC30">
        <v>27</v>
      </c>
      <c r="AD30">
        <v>31</v>
      </c>
      <c r="AE30">
        <v>45</v>
      </c>
      <c r="AF30">
        <v>93</v>
      </c>
      <c r="AG30">
        <v>47</v>
      </c>
      <c r="AH30">
        <v>100</v>
      </c>
      <c r="AI30">
        <v>67</v>
      </c>
      <c r="AJ30">
        <v>40</v>
      </c>
      <c r="AK30">
        <v>59</v>
      </c>
      <c r="AL30">
        <v>17</v>
      </c>
      <c r="AM30">
        <v>86</v>
      </c>
      <c r="AN30">
        <v>80</v>
      </c>
      <c r="AO30">
        <v>50</v>
      </c>
      <c r="AP30">
        <v>69</v>
      </c>
      <c r="AQ30">
        <v>92</v>
      </c>
      <c r="AR30">
        <v>69</v>
      </c>
      <c r="AS30">
        <v>106</v>
      </c>
      <c r="AT30">
        <v>36</v>
      </c>
      <c r="AU30">
        <v>82</v>
      </c>
      <c r="AV30" s="19">
        <f t="shared" si="0"/>
        <v>62.697045454545453</v>
      </c>
    </row>
    <row r="31" spans="1:50" x14ac:dyDescent="0.3">
      <c r="A31" t="s">
        <v>429</v>
      </c>
      <c r="B31" s="42" t="s">
        <v>49</v>
      </c>
      <c r="C31" t="s">
        <v>247</v>
      </c>
      <c r="D31">
        <v>21</v>
      </c>
      <c r="E31">
        <v>39</v>
      </c>
      <c r="F31">
        <v>82</v>
      </c>
      <c r="G31">
        <v>67</v>
      </c>
      <c r="H31">
        <v>63</v>
      </c>
      <c r="I31">
        <v>71</v>
      </c>
      <c r="J31">
        <v>78</v>
      </c>
      <c r="K31">
        <v>51</v>
      </c>
      <c r="L31">
        <v>23</v>
      </c>
      <c r="M31">
        <v>77</v>
      </c>
      <c r="N31">
        <v>9.67</v>
      </c>
      <c r="O31">
        <v>66</v>
      </c>
      <c r="P31">
        <v>54</v>
      </c>
      <c r="Q31">
        <v>58</v>
      </c>
      <c r="R31">
        <v>62</v>
      </c>
      <c r="S31">
        <v>59</v>
      </c>
      <c r="T31">
        <v>57</v>
      </c>
      <c r="U31">
        <v>94</v>
      </c>
      <c r="V31">
        <v>46</v>
      </c>
      <c r="W31">
        <v>107</v>
      </c>
      <c r="X31">
        <v>29</v>
      </c>
      <c r="Y31">
        <v>81</v>
      </c>
      <c r="Z31">
        <v>95</v>
      </c>
      <c r="AA31">
        <v>44</v>
      </c>
      <c r="AB31">
        <v>67</v>
      </c>
      <c r="AC31">
        <v>43</v>
      </c>
      <c r="AD31">
        <v>32</v>
      </c>
      <c r="AE31">
        <v>49</v>
      </c>
      <c r="AF31">
        <v>101</v>
      </c>
      <c r="AG31">
        <v>64</v>
      </c>
      <c r="AH31">
        <v>84</v>
      </c>
      <c r="AI31">
        <v>44</v>
      </c>
      <c r="AJ31">
        <v>58</v>
      </c>
      <c r="AK31">
        <v>57</v>
      </c>
      <c r="AL31">
        <v>11.07</v>
      </c>
      <c r="AM31">
        <v>75</v>
      </c>
      <c r="AN31">
        <v>107</v>
      </c>
      <c r="AO31">
        <v>64</v>
      </c>
      <c r="AP31">
        <v>47</v>
      </c>
      <c r="AQ31">
        <v>77</v>
      </c>
      <c r="AR31">
        <v>56</v>
      </c>
      <c r="AS31">
        <v>105</v>
      </c>
      <c r="AT31">
        <v>31</v>
      </c>
      <c r="AU31">
        <v>104</v>
      </c>
      <c r="AV31" s="19">
        <f t="shared" si="0"/>
        <v>61.584999999999994</v>
      </c>
    </row>
    <row r="32" spans="1:50" x14ac:dyDescent="0.3">
      <c r="A32" t="s">
        <v>429</v>
      </c>
      <c r="B32" s="42" t="s">
        <v>7</v>
      </c>
      <c r="C32" t="s">
        <v>153</v>
      </c>
      <c r="D32">
        <v>192</v>
      </c>
      <c r="E32">
        <v>1260</v>
      </c>
      <c r="F32">
        <v>4062</v>
      </c>
      <c r="G32">
        <v>607</v>
      </c>
      <c r="H32">
        <v>349</v>
      </c>
      <c r="I32">
        <v>950</v>
      </c>
      <c r="J32">
        <v>948</v>
      </c>
      <c r="K32">
        <v>287</v>
      </c>
      <c r="L32">
        <v>403</v>
      </c>
      <c r="M32">
        <v>1782</v>
      </c>
      <c r="N32">
        <v>115</v>
      </c>
      <c r="O32">
        <v>711</v>
      </c>
      <c r="P32">
        <v>2585</v>
      </c>
      <c r="Q32">
        <v>1491</v>
      </c>
      <c r="R32">
        <v>4600</v>
      </c>
      <c r="S32">
        <v>381</v>
      </c>
      <c r="T32">
        <v>1909</v>
      </c>
      <c r="U32">
        <v>36477</v>
      </c>
      <c r="V32">
        <v>380</v>
      </c>
      <c r="W32">
        <v>3848</v>
      </c>
      <c r="X32">
        <v>170</v>
      </c>
      <c r="Y32">
        <v>2342</v>
      </c>
      <c r="Z32">
        <v>2107</v>
      </c>
      <c r="AA32">
        <v>314</v>
      </c>
      <c r="AB32">
        <v>10188</v>
      </c>
      <c r="AC32">
        <v>4643</v>
      </c>
      <c r="AD32">
        <v>3685</v>
      </c>
      <c r="AE32">
        <v>2076</v>
      </c>
      <c r="AF32">
        <v>9696</v>
      </c>
      <c r="AG32">
        <v>8868</v>
      </c>
      <c r="AH32">
        <v>720</v>
      </c>
      <c r="AI32">
        <v>628</v>
      </c>
      <c r="AJ32">
        <v>433</v>
      </c>
      <c r="AK32">
        <v>1061</v>
      </c>
      <c r="AL32">
        <v>411</v>
      </c>
      <c r="AM32">
        <v>1394</v>
      </c>
      <c r="AN32">
        <v>846</v>
      </c>
      <c r="AO32">
        <v>2868</v>
      </c>
      <c r="AP32">
        <v>973</v>
      </c>
      <c r="AQ32">
        <v>151</v>
      </c>
      <c r="AR32">
        <v>314</v>
      </c>
      <c r="AS32">
        <v>2904</v>
      </c>
      <c r="AT32">
        <v>336</v>
      </c>
      <c r="AU32">
        <v>357</v>
      </c>
      <c r="AV32" s="19">
        <f t="shared" si="0"/>
        <v>2745.9545454545455</v>
      </c>
    </row>
    <row r="33" spans="1:48" x14ac:dyDescent="0.3">
      <c r="A33" t="s">
        <v>429</v>
      </c>
      <c r="B33" s="42" t="s">
        <v>43</v>
      </c>
      <c r="C33" t="s">
        <v>235</v>
      </c>
      <c r="D33">
        <v>23</v>
      </c>
      <c r="E33">
        <v>35</v>
      </c>
      <c r="F33">
        <v>60</v>
      </c>
      <c r="G33">
        <v>55</v>
      </c>
      <c r="H33">
        <v>52</v>
      </c>
      <c r="I33">
        <v>51</v>
      </c>
      <c r="J33">
        <v>70</v>
      </c>
      <c r="K33">
        <v>52</v>
      </c>
      <c r="L33">
        <v>29</v>
      </c>
      <c r="M33">
        <v>63</v>
      </c>
      <c r="N33">
        <v>11</v>
      </c>
      <c r="O33">
        <v>90</v>
      </c>
      <c r="P33">
        <v>59</v>
      </c>
      <c r="Q33">
        <v>46</v>
      </c>
      <c r="R33">
        <v>71</v>
      </c>
      <c r="S33">
        <v>47</v>
      </c>
      <c r="T33">
        <v>57</v>
      </c>
      <c r="U33">
        <v>82</v>
      </c>
      <c r="V33">
        <v>45</v>
      </c>
      <c r="W33">
        <v>79</v>
      </c>
      <c r="X33">
        <v>33</v>
      </c>
      <c r="Y33">
        <v>60</v>
      </c>
      <c r="Z33">
        <v>94</v>
      </c>
      <c r="AA33">
        <v>35</v>
      </c>
      <c r="AB33">
        <v>81</v>
      </c>
      <c r="AC33">
        <v>52</v>
      </c>
      <c r="AD33">
        <v>48</v>
      </c>
      <c r="AE33">
        <v>40</v>
      </c>
      <c r="AF33">
        <v>77</v>
      </c>
      <c r="AG33">
        <v>42</v>
      </c>
      <c r="AH33">
        <v>54</v>
      </c>
      <c r="AI33">
        <v>58</v>
      </c>
      <c r="AJ33">
        <v>61</v>
      </c>
      <c r="AK33">
        <v>39</v>
      </c>
      <c r="AL33">
        <v>12</v>
      </c>
      <c r="AM33">
        <v>61</v>
      </c>
      <c r="AN33">
        <v>75</v>
      </c>
      <c r="AO33">
        <v>63</v>
      </c>
      <c r="AP33">
        <v>63</v>
      </c>
      <c r="AQ33">
        <v>76</v>
      </c>
      <c r="AR33">
        <v>65</v>
      </c>
      <c r="AS33">
        <v>92</v>
      </c>
      <c r="AT33">
        <v>23</v>
      </c>
      <c r="AU33">
        <v>77</v>
      </c>
      <c r="AV33" s="19">
        <f t="shared" si="0"/>
        <v>55.863636363636367</v>
      </c>
    </row>
    <row r="34" spans="1:48" x14ac:dyDescent="0.3">
      <c r="A34" t="s">
        <v>429</v>
      </c>
      <c r="B34" s="42" t="s">
        <v>461</v>
      </c>
      <c r="C34" t="s">
        <v>430</v>
      </c>
      <c r="D34">
        <v>12.24</v>
      </c>
      <c r="E34">
        <v>14.59</v>
      </c>
      <c r="F34">
        <v>18</v>
      </c>
      <c r="G34">
        <v>38</v>
      </c>
      <c r="H34">
        <v>23</v>
      </c>
      <c r="I34">
        <v>22</v>
      </c>
      <c r="J34">
        <v>21</v>
      </c>
      <c r="K34">
        <v>30</v>
      </c>
      <c r="L34">
        <v>27</v>
      </c>
      <c r="M34">
        <v>26</v>
      </c>
      <c r="N34">
        <v>9.67</v>
      </c>
      <c r="O34">
        <v>67</v>
      </c>
      <c r="P34">
        <v>27</v>
      </c>
      <c r="Q34">
        <v>19</v>
      </c>
      <c r="R34">
        <v>33</v>
      </c>
      <c r="S34">
        <v>26</v>
      </c>
      <c r="T34">
        <v>31</v>
      </c>
      <c r="U34">
        <v>44</v>
      </c>
      <c r="V34">
        <v>37</v>
      </c>
      <c r="W34">
        <v>29</v>
      </c>
      <c r="X34">
        <v>23</v>
      </c>
      <c r="Y34">
        <v>20</v>
      </c>
      <c r="Z34">
        <v>50</v>
      </c>
      <c r="AA34">
        <v>25</v>
      </c>
      <c r="AB34">
        <v>43</v>
      </c>
      <c r="AC34">
        <v>12</v>
      </c>
      <c r="AD34">
        <v>31</v>
      </c>
      <c r="AE34">
        <v>37</v>
      </c>
      <c r="AF34">
        <v>21</v>
      </c>
      <c r="AG34">
        <v>18</v>
      </c>
      <c r="AH34">
        <v>36</v>
      </c>
      <c r="AI34">
        <v>39</v>
      </c>
      <c r="AJ34">
        <v>22</v>
      </c>
      <c r="AK34">
        <v>27</v>
      </c>
      <c r="AL34">
        <v>11.07</v>
      </c>
      <c r="AM34">
        <v>28</v>
      </c>
      <c r="AN34">
        <v>27</v>
      </c>
      <c r="AO34">
        <v>30</v>
      </c>
      <c r="AP34">
        <v>19</v>
      </c>
      <c r="AQ34">
        <v>35</v>
      </c>
      <c r="AR34">
        <v>38</v>
      </c>
      <c r="AS34">
        <v>42</v>
      </c>
      <c r="AT34">
        <v>16</v>
      </c>
      <c r="AU34">
        <v>36</v>
      </c>
      <c r="AV34" s="19">
        <f t="shared" si="0"/>
        <v>28.194772727272731</v>
      </c>
    </row>
    <row r="35" spans="1:48" x14ac:dyDescent="0.3">
      <c r="A35" t="s">
        <v>429</v>
      </c>
      <c r="B35" s="42" t="s">
        <v>50</v>
      </c>
      <c r="C35" t="s">
        <v>248</v>
      </c>
      <c r="D35">
        <v>3006</v>
      </c>
      <c r="E35">
        <v>8393</v>
      </c>
      <c r="F35">
        <v>10784</v>
      </c>
      <c r="G35">
        <v>6500</v>
      </c>
      <c r="H35">
        <v>17419</v>
      </c>
      <c r="I35">
        <v>12418</v>
      </c>
      <c r="J35">
        <v>17503</v>
      </c>
      <c r="K35">
        <v>8813</v>
      </c>
      <c r="L35">
        <v>3662</v>
      </c>
      <c r="M35">
        <v>13402</v>
      </c>
      <c r="N35">
        <v>981</v>
      </c>
      <c r="O35">
        <v>14200</v>
      </c>
      <c r="P35">
        <v>9400</v>
      </c>
      <c r="Q35">
        <v>20346</v>
      </c>
      <c r="R35">
        <v>17144</v>
      </c>
      <c r="S35">
        <v>6934</v>
      </c>
      <c r="T35">
        <v>13799</v>
      </c>
      <c r="U35">
        <v>18847</v>
      </c>
      <c r="V35">
        <v>14979</v>
      </c>
      <c r="W35">
        <v>26721</v>
      </c>
      <c r="X35">
        <v>4528</v>
      </c>
      <c r="Y35">
        <v>10957</v>
      </c>
      <c r="Z35">
        <v>6910</v>
      </c>
      <c r="AA35">
        <v>8722</v>
      </c>
      <c r="AB35">
        <v>9298</v>
      </c>
      <c r="AC35">
        <v>10670</v>
      </c>
      <c r="AD35">
        <v>9073</v>
      </c>
      <c r="AE35">
        <v>19179</v>
      </c>
      <c r="AF35">
        <v>41384</v>
      </c>
      <c r="AG35">
        <v>5498</v>
      </c>
      <c r="AH35">
        <v>13364</v>
      </c>
      <c r="AI35">
        <v>5213</v>
      </c>
      <c r="AJ35">
        <v>4840</v>
      </c>
      <c r="AK35">
        <v>7772</v>
      </c>
      <c r="AL35">
        <v>3190</v>
      </c>
      <c r="AM35">
        <v>12878</v>
      </c>
      <c r="AN35">
        <v>12620</v>
      </c>
      <c r="AO35">
        <v>8685</v>
      </c>
      <c r="AP35">
        <v>11179</v>
      </c>
      <c r="AQ35">
        <v>12357</v>
      </c>
      <c r="AR35">
        <v>10430</v>
      </c>
      <c r="AS35">
        <v>13955</v>
      </c>
      <c r="AT35">
        <v>6297</v>
      </c>
      <c r="AU35">
        <v>10344</v>
      </c>
      <c r="AV35" s="19">
        <f t="shared" si="0"/>
        <v>11468.045454545454</v>
      </c>
    </row>
    <row r="36" spans="1:48" x14ac:dyDescent="0.3">
      <c r="A36" t="s">
        <v>429</v>
      </c>
      <c r="B36" s="42" t="s">
        <v>19</v>
      </c>
      <c r="C36" t="s">
        <v>184</v>
      </c>
      <c r="D36">
        <v>4771</v>
      </c>
      <c r="E36">
        <v>11391</v>
      </c>
      <c r="F36">
        <v>11576</v>
      </c>
      <c r="G36">
        <v>8666</v>
      </c>
      <c r="H36">
        <v>18439</v>
      </c>
      <c r="I36">
        <v>9196</v>
      </c>
      <c r="J36">
        <v>20367</v>
      </c>
      <c r="K36">
        <v>7472</v>
      </c>
      <c r="L36">
        <v>5136</v>
      </c>
      <c r="M36">
        <v>21947</v>
      </c>
      <c r="N36">
        <v>1350</v>
      </c>
      <c r="O36">
        <v>15374</v>
      </c>
      <c r="P36">
        <v>7437</v>
      </c>
      <c r="Q36">
        <v>19179</v>
      </c>
      <c r="R36">
        <v>16613</v>
      </c>
      <c r="S36">
        <v>8773</v>
      </c>
      <c r="T36">
        <v>22381</v>
      </c>
      <c r="U36">
        <v>9026</v>
      </c>
      <c r="V36">
        <v>9441</v>
      </c>
      <c r="W36">
        <v>19590</v>
      </c>
      <c r="X36">
        <v>6313</v>
      </c>
      <c r="Y36">
        <v>15687</v>
      </c>
      <c r="Z36">
        <v>9213</v>
      </c>
      <c r="AA36">
        <v>9173</v>
      </c>
      <c r="AB36">
        <v>13288</v>
      </c>
      <c r="AC36">
        <v>10681</v>
      </c>
      <c r="AD36">
        <v>12329</v>
      </c>
      <c r="AE36">
        <v>14177</v>
      </c>
      <c r="AF36">
        <v>27186</v>
      </c>
      <c r="AG36">
        <v>6417</v>
      </c>
      <c r="AH36">
        <v>14007</v>
      </c>
      <c r="AI36">
        <v>10759</v>
      </c>
      <c r="AJ36">
        <v>7774</v>
      </c>
      <c r="AK36">
        <v>10676</v>
      </c>
      <c r="AL36">
        <v>2806</v>
      </c>
      <c r="AM36">
        <v>16542</v>
      </c>
      <c r="AN36">
        <v>15096</v>
      </c>
      <c r="AO36">
        <v>14491</v>
      </c>
      <c r="AP36">
        <v>11264</v>
      </c>
      <c r="AQ36">
        <v>16461</v>
      </c>
      <c r="AR36">
        <v>11322</v>
      </c>
      <c r="AS36">
        <v>15978</v>
      </c>
      <c r="AT36">
        <v>15355</v>
      </c>
      <c r="AU36">
        <v>10073</v>
      </c>
      <c r="AV36" s="19">
        <f t="shared" si="0"/>
        <v>12390.75</v>
      </c>
    </row>
    <row r="37" spans="1:48" x14ac:dyDescent="0.3">
      <c r="A37" t="s">
        <v>429</v>
      </c>
      <c r="B37" s="42" t="s">
        <v>14</v>
      </c>
      <c r="C37" t="s">
        <v>167</v>
      </c>
      <c r="D37">
        <v>34</v>
      </c>
      <c r="E37">
        <v>59</v>
      </c>
      <c r="F37">
        <v>83</v>
      </c>
      <c r="G37">
        <v>130</v>
      </c>
      <c r="H37">
        <v>135</v>
      </c>
      <c r="I37">
        <v>79</v>
      </c>
      <c r="J37">
        <v>181</v>
      </c>
      <c r="K37">
        <v>117</v>
      </c>
      <c r="L37">
        <v>91</v>
      </c>
      <c r="M37">
        <v>122</v>
      </c>
      <c r="N37">
        <v>28</v>
      </c>
      <c r="O37">
        <v>242</v>
      </c>
      <c r="P37">
        <v>77</v>
      </c>
      <c r="Q37">
        <v>187</v>
      </c>
      <c r="R37">
        <v>177</v>
      </c>
      <c r="S37">
        <v>84</v>
      </c>
      <c r="T37">
        <v>174</v>
      </c>
      <c r="U37">
        <v>182</v>
      </c>
      <c r="V37">
        <v>127</v>
      </c>
      <c r="W37">
        <v>140</v>
      </c>
      <c r="X37">
        <v>60</v>
      </c>
      <c r="Y37">
        <v>123</v>
      </c>
      <c r="Z37">
        <v>117</v>
      </c>
      <c r="AA37">
        <v>70</v>
      </c>
      <c r="AB37">
        <v>215</v>
      </c>
      <c r="AC37">
        <v>90</v>
      </c>
      <c r="AD37">
        <v>99</v>
      </c>
      <c r="AE37">
        <v>114</v>
      </c>
      <c r="AF37">
        <v>204</v>
      </c>
      <c r="AG37">
        <v>97</v>
      </c>
      <c r="AH37">
        <v>237</v>
      </c>
      <c r="AI37">
        <v>100</v>
      </c>
      <c r="AJ37">
        <v>109</v>
      </c>
      <c r="AK37">
        <v>145</v>
      </c>
      <c r="AL37">
        <v>28</v>
      </c>
      <c r="AM37">
        <v>154</v>
      </c>
      <c r="AN37">
        <v>200</v>
      </c>
      <c r="AO37">
        <v>194</v>
      </c>
      <c r="AP37">
        <v>159</v>
      </c>
      <c r="AQ37">
        <v>208</v>
      </c>
      <c r="AR37">
        <v>155</v>
      </c>
      <c r="AS37">
        <v>251</v>
      </c>
      <c r="AT37">
        <v>183</v>
      </c>
      <c r="AU37">
        <v>208</v>
      </c>
      <c r="AV37" s="19">
        <f t="shared" si="0"/>
        <v>135.65909090909091</v>
      </c>
    </row>
    <row r="38" spans="1:48" x14ac:dyDescent="0.3">
      <c r="A38" t="s">
        <v>429</v>
      </c>
      <c r="B38" s="42" t="s">
        <v>39</v>
      </c>
      <c r="C38" t="s">
        <v>227</v>
      </c>
      <c r="D38">
        <v>12.24</v>
      </c>
      <c r="E38">
        <v>14.59</v>
      </c>
      <c r="F38">
        <v>12.31</v>
      </c>
      <c r="G38">
        <v>14.49</v>
      </c>
      <c r="H38">
        <v>11.05</v>
      </c>
      <c r="I38">
        <v>10.17</v>
      </c>
      <c r="J38">
        <v>20.71</v>
      </c>
      <c r="K38">
        <v>17.66</v>
      </c>
      <c r="L38">
        <v>7.01</v>
      </c>
      <c r="M38">
        <v>17.88</v>
      </c>
      <c r="N38">
        <v>9.67</v>
      </c>
      <c r="O38">
        <v>22.28</v>
      </c>
      <c r="P38">
        <v>17.649999999999999</v>
      </c>
      <c r="Q38">
        <v>13.71</v>
      </c>
      <c r="R38">
        <v>14</v>
      </c>
      <c r="S38">
        <v>15.67</v>
      </c>
      <c r="T38">
        <v>19.809999999999999</v>
      </c>
      <c r="U38">
        <v>23</v>
      </c>
      <c r="V38">
        <v>14.69</v>
      </c>
      <c r="W38">
        <v>20.18</v>
      </c>
      <c r="X38">
        <v>14.88</v>
      </c>
      <c r="Y38">
        <v>14.49</v>
      </c>
      <c r="Z38">
        <v>21.52</v>
      </c>
      <c r="AA38">
        <v>13.04</v>
      </c>
      <c r="AB38">
        <v>21</v>
      </c>
      <c r="AC38">
        <v>11.56</v>
      </c>
      <c r="AD38">
        <v>8.44</v>
      </c>
      <c r="AE38">
        <v>12.4</v>
      </c>
      <c r="AF38">
        <v>19.82</v>
      </c>
      <c r="AG38">
        <v>12.38</v>
      </c>
      <c r="AH38">
        <v>15.57</v>
      </c>
      <c r="AI38">
        <v>14.06</v>
      </c>
      <c r="AJ38">
        <v>12.6</v>
      </c>
      <c r="AK38">
        <v>10.050000000000001</v>
      </c>
      <c r="AL38">
        <v>11.07</v>
      </c>
      <c r="AM38">
        <v>10.06</v>
      </c>
      <c r="AN38">
        <v>18.809999999999999</v>
      </c>
      <c r="AO38">
        <v>16.559999999999999</v>
      </c>
      <c r="AP38">
        <v>10.93</v>
      </c>
      <c r="AQ38">
        <v>16.420000000000002</v>
      </c>
      <c r="AR38">
        <v>12.82</v>
      </c>
      <c r="AS38">
        <v>20.65</v>
      </c>
      <c r="AT38">
        <v>6.84</v>
      </c>
      <c r="AU38">
        <v>21.65</v>
      </c>
      <c r="AV38" s="19">
        <f t="shared" si="0"/>
        <v>14.91795454545454</v>
      </c>
    </row>
    <row r="39" spans="1:48" x14ac:dyDescent="0.3">
      <c r="A39" t="s">
        <v>429</v>
      </c>
      <c r="B39" s="42" t="s">
        <v>36</v>
      </c>
      <c r="C39" t="s">
        <v>221</v>
      </c>
      <c r="D39">
        <v>12.24</v>
      </c>
      <c r="E39">
        <v>14.59</v>
      </c>
      <c r="F39">
        <v>12.31</v>
      </c>
      <c r="G39">
        <v>14.49</v>
      </c>
      <c r="H39">
        <v>11.05</v>
      </c>
      <c r="I39">
        <v>10.17</v>
      </c>
      <c r="J39">
        <v>20.71</v>
      </c>
      <c r="K39">
        <v>17.66</v>
      </c>
      <c r="L39">
        <v>7.01</v>
      </c>
      <c r="M39">
        <v>17.88</v>
      </c>
      <c r="N39">
        <v>9.67</v>
      </c>
      <c r="O39">
        <v>22.28</v>
      </c>
      <c r="P39">
        <v>17.649999999999999</v>
      </c>
      <c r="Q39">
        <v>13.71</v>
      </c>
      <c r="R39">
        <v>13.15</v>
      </c>
      <c r="S39">
        <v>15.67</v>
      </c>
      <c r="T39">
        <v>19.809999999999999</v>
      </c>
      <c r="U39">
        <v>22.87</v>
      </c>
      <c r="V39">
        <v>14.69</v>
      </c>
      <c r="W39">
        <v>20.18</v>
      </c>
      <c r="X39">
        <v>14.88</v>
      </c>
      <c r="Y39">
        <v>14.49</v>
      </c>
      <c r="Z39">
        <v>21.52</v>
      </c>
      <c r="AA39">
        <v>13.04</v>
      </c>
      <c r="AB39">
        <v>20.89</v>
      </c>
      <c r="AC39">
        <v>11.56</v>
      </c>
      <c r="AD39">
        <v>8.44</v>
      </c>
      <c r="AE39">
        <v>12.4</v>
      </c>
      <c r="AF39">
        <v>19.82</v>
      </c>
      <c r="AG39">
        <v>12.38</v>
      </c>
      <c r="AH39">
        <v>15.57</v>
      </c>
      <c r="AI39">
        <v>14.06</v>
      </c>
      <c r="AJ39">
        <v>12.6</v>
      </c>
      <c r="AK39">
        <v>10.050000000000001</v>
      </c>
      <c r="AL39">
        <v>11.07</v>
      </c>
      <c r="AM39">
        <v>10.06</v>
      </c>
      <c r="AN39">
        <v>18.809999999999999</v>
      </c>
      <c r="AO39">
        <v>16.559999999999999</v>
      </c>
      <c r="AP39">
        <v>10.93</v>
      </c>
      <c r="AQ39">
        <v>16.420000000000002</v>
      </c>
      <c r="AR39">
        <v>12.82</v>
      </c>
      <c r="AS39">
        <v>20.65</v>
      </c>
      <c r="AT39">
        <v>6.84</v>
      </c>
      <c r="AU39">
        <v>21.65</v>
      </c>
      <c r="AV39" s="19">
        <f t="shared" si="0"/>
        <v>14.893181818181814</v>
      </c>
    </row>
    <row r="40" spans="1:48" x14ac:dyDescent="0.3">
      <c r="A40" t="s">
        <v>429</v>
      </c>
      <c r="B40" s="42" t="s">
        <v>38</v>
      </c>
      <c r="C40" t="s">
        <v>225</v>
      </c>
      <c r="D40">
        <v>86</v>
      </c>
      <c r="E40">
        <v>273</v>
      </c>
      <c r="F40">
        <v>157</v>
      </c>
      <c r="G40">
        <v>482</v>
      </c>
      <c r="H40">
        <v>293</v>
      </c>
      <c r="I40">
        <v>373</v>
      </c>
      <c r="J40">
        <v>348</v>
      </c>
      <c r="K40">
        <v>575</v>
      </c>
      <c r="L40">
        <v>262</v>
      </c>
      <c r="M40">
        <v>230</v>
      </c>
      <c r="N40">
        <v>28</v>
      </c>
      <c r="O40">
        <v>645</v>
      </c>
      <c r="P40">
        <v>244</v>
      </c>
      <c r="Q40">
        <v>516</v>
      </c>
      <c r="R40">
        <v>422</v>
      </c>
      <c r="S40">
        <v>177</v>
      </c>
      <c r="T40">
        <v>527</v>
      </c>
      <c r="U40">
        <v>550</v>
      </c>
      <c r="V40">
        <v>481</v>
      </c>
      <c r="W40">
        <v>559</v>
      </c>
      <c r="X40">
        <v>179</v>
      </c>
      <c r="Y40">
        <v>555</v>
      </c>
      <c r="Z40">
        <v>331</v>
      </c>
      <c r="AA40">
        <v>270</v>
      </c>
      <c r="AB40">
        <v>347</v>
      </c>
      <c r="AC40">
        <v>263</v>
      </c>
      <c r="AD40">
        <v>402</v>
      </c>
      <c r="AE40">
        <v>338</v>
      </c>
      <c r="AF40">
        <v>514</v>
      </c>
      <c r="AG40">
        <v>184</v>
      </c>
      <c r="AH40">
        <v>876</v>
      </c>
      <c r="AI40">
        <v>394</v>
      </c>
      <c r="AJ40">
        <v>272</v>
      </c>
      <c r="AK40">
        <v>302</v>
      </c>
      <c r="AL40">
        <v>225</v>
      </c>
      <c r="AM40">
        <v>433</v>
      </c>
      <c r="AN40">
        <v>941</v>
      </c>
      <c r="AO40">
        <v>731</v>
      </c>
      <c r="AP40">
        <v>560</v>
      </c>
      <c r="AQ40">
        <v>436</v>
      </c>
      <c r="AR40">
        <v>494</v>
      </c>
      <c r="AS40">
        <v>835</v>
      </c>
      <c r="AT40">
        <v>513</v>
      </c>
      <c r="AU40">
        <v>645</v>
      </c>
      <c r="AV40" s="19">
        <f t="shared" si="0"/>
        <v>415.18181818181819</v>
      </c>
    </row>
    <row r="41" spans="1:48" x14ac:dyDescent="0.3">
      <c r="A41" t="s">
        <v>429</v>
      </c>
      <c r="B41" s="42" t="s">
        <v>51</v>
      </c>
      <c r="C41" t="s">
        <v>250</v>
      </c>
      <c r="D41">
        <v>156</v>
      </c>
      <c r="E41">
        <v>233</v>
      </c>
      <c r="F41">
        <v>187</v>
      </c>
      <c r="G41">
        <v>164</v>
      </c>
      <c r="H41">
        <v>327</v>
      </c>
      <c r="I41">
        <v>89</v>
      </c>
      <c r="J41">
        <v>548</v>
      </c>
      <c r="K41">
        <v>221</v>
      </c>
      <c r="L41">
        <v>99</v>
      </c>
      <c r="M41">
        <v>394</v>
      </c>
      <c r="N41">
        <v>13</v>
      </c>
      <c r="O41">
        <v>389</v>
      </c>
      <c r="P41">
        <v>70</v>
      </c>
      <c r="Q41">
        <v>429</v>
      </c>
      <c r="R41">
        <v>212</v>
      </c>
      <c r="S41">
        <v>109</v>
      </c>
      <c r="T41">
        <v>227</v>
      </c>
      <c r="U41">
        <v>333</v>
      </c>
      <c r="V41">
        <v>102</v>
      </c>
      <c r="W41">
        <v>264</v>
      </c>
      <c r="X41">
        <v>147</v>
      </c>
      <c r="Y41">
        <v>286</v>
      </c>
      <c r="Z41">
        <v>173</v>
      </c>
      <c r="AA41">
        <v>126</v>
      </c>
      <c r="AB41">
        <v>173</v>
      </c>
      <c r="AC41">
        <v>141</v>
      </c>
      <c r="AD41">
        <v>161</v>
      </c>
      <c r="AE41">
        <v>116</v>
      </c>
      <c r="AF41">
        <v>235</v>
      </c>
      <c r="AG41">
        <v>74</v>
      </c>
      <c r="AH41">
        <v>367</v>
      </c>
      <c r="AI41">
        <v>244</v>
      </c>
      <c r="AJ41">
        <v>137</v>
      </c>
      <c r="AK41">
        <v>169</v>
      </c>
      <c r="AL41">
        <v>51</v>
      </c>
      <c r="AM41">
        <v>248</v>
      </c>
      <c r="AN41">
        <v>164</v>
      </c>
      <c r="AO41">
        <v>229</v>
      </c>
      <c r="AP41">
        <v>187</v>
      </c>
      <c r="AQ41">
        <v>259</v>
      </c>
      <c r="AR41">
        <v>180</v>
      </c>
      <c r="AS41">
        <v>361</v>
      </c>
      <c r="AT41">
        <v>130</v>
      </c>
      <c r="AU41">
        <v>215</v>
      </c>
      <c r="AV41" s="19">
        <f t="shared" si="0"/>
        <v>207.70454545454547</v>
      </c>
    </row>
    <row r="42" spans="1:48" x14ac:dyDescent="0.3">
      <c r="A42" t="s">
        <v>429</v>
      </c>
      <c r="B42" s="42" t="s">
        <v>41</v>
      </c>
      <c r="C42" t="s">
        <v>231</v>
      </c>
      <c r="D42">
        <v>104</v>
      </c>
      <c r="E42">
        <v>145</v>
      </c>
      <c r="F42">
        <v>246</v>
      </c>
      <c r="G42">
        <v>264</v>
      </c>
      <c r="H42">
        <v>592</v>
      </c>
      <c r="I42">
        <v>460</v>
      </c>
      <c r="J42">
        <v>371</v>
      </c>
      <c r="K42">
        <v>386</v>
      </c>
      <c r="L42">
        <v>169</v>
      </c>
      <c r="M42">
        <v>605</v>
      </c>
      <c r="N42">
        <v>113</v>
      </c>
      <c r="O42">
        <v>527</v>
      </c>
      <c r="P42">
        <v>428</v>
      </c>
      <c r="Q42">
        <v>710</v>
      </c>
      <c r="R42">
        <v>688</v>
      </c>
      <c r="S42">
        <v>186</v>
      </c>
      <c r="T42">
        <v>744</v>
      </c>
      <c r="U42">
        <v>246</v>
      </c>
      <c r="V42">
        <v>294</v>
      </c>
      <c r="W42">
        <v>454</v>
      </c>
      <c r="X42">
        <v>69</v>
      </c>
      <c r="Y42">
        <v>507</v>
      </c>
      <c r="Z42">
        <v>286</v>
      </c>
      <c r="AA42">
        <v>610</v>
      </c>
      <c r="AB42">
        <v>350</v>
      </c>
      <c r="AC42">
        <v>308</v>
      </c>
      <c r="AD42">
        <v>363</v>
      </c>
      <c r="AE42">
        <v>564</v>
      </c>
      <c r="AF42">
        <v>725</v>
      </c>
      <c r="AG42">
        <v>170</v>
      </c>
      <c r="AH42">
        <v>324</v>
      </c>
      <c r="AI42">
        <v>289</v>
      </c>
      <c r="AJ42">
        <v>116</v>
      </c>
      <c r="AK42">
        <v>215</v>
      </c>
      <c r="AL42">
        <v>96</v>
      </c>
      <c r="AM42">
        <v>349</v>
      </c>
      <c r="AN42">
        <v>501</v>
      </c>
      <c r="AO42">
        <v>469</v>
      </c>
      <c r="AP42">
        <v>230</v>
      </c>
      <c r="AQ42">
        <v>210</v>
      </c>
      <c r="AR42">
        <v>383</v>
      </c>
      <c r="AS42">
        <v>654</v>
      </c>
      <c r="AT42">
        <v>661</v>
      </c>
      <c r="AU42">
        <v>182</v>
      </c>
      <c r="AV42" s="19">
        <f t="shared" si="0"/>
        <v>371.88636363636363</v>
      </c>
    </row>
    <row r="43" spans="1:48" x14ac:dyDescent="0.3">
      <c r="A43" t="s">
        <v>429</v>
      </c>
      <c r="B43" s="42" t="s">
        <v>34</v>
      </c>
      <c r="C43" t="s">
        <v>217</v>
      </c>
      <c r="D43">
        <v>85</v>
      </c>
      <c r="E43">
        <v>91</v>
      </c>
      <c r="F43">
        <v>116</v>
      </c>
      <c r="G43">
        <v>161</v>
      </c>
      <c r="H43">
        <v>340</v>
      </c>
      <c r="I43">
        <v>118</v>
      </c>
      <c r="J43">
        <v>847</v>
      </c>
      <c r="K43">
        <v>248</v>
      </c>
      <c r="L43">
        <v>104</v>
      </c>
      <c r="M43">
        <v>328</v>
      </c>
      <c r="N43">
        <v>14</v>
      </c>
      <c r="O43">
        <v>349</v>
      </c>
      <c r="P43">
        <v>102</v>
      </c>
      <c r="Q43">
        <v>332</v>
      </c>
      <c r="R43">
        <v>301</v>
      </c>
      <c r="S43">
        <v>183</v>
      </c>
      <c r="T43">
        <v>221</v>
      </c>
      <c r="U43">
        <v>315</v>
      </c>
      <c r="V43">
        <v>151</v>
      </c>
      <c r="W43">
        <v>179</v>
      </c>
      <c r="X43">
        <v>90</v>
      </c>
      <c r="Y43">
        <v>213</v>
      </c>
      <c r="Z43">
        <v>188</v>
      </c>
      <c r="AA43">
        <v>166</v>
      </c>
      <c r="AB43">
        <v>222</v>
      </c>
      <c r="AC43">
        <v>135</v>
      </c>
      <c r="AD43">
        <v>176</v>
      </c>
      <c r="AE43">
        <v>208</v>
      </c>
      <c r="AF43">
        <v>455</v>
      </c>
      <c r="AG43">
        <v>154</v>
      </c>
      <c r="AH43">
        <v>221</v>
      </c>
      <c r="AI43">
        <v>123</v>
      </c>
      <c r="AJ43">
        <v>253</v>
      </c>
      <c r="AK43">
        <v>306</v>
      </c>
      <c r="AL43">
        <v>40</v>
      </c>
      <c r="AM43">
        <v>257</v>
      </c>
      <c r="AN43">
        <v>463</v>
      </c>
      <c r="AO43">
        <v>278</v>
      </c>
      <c r="AP43">
        <v>194</v>
      </c>
      <c r="AQ43">
        <v>258</v>
      </c>
      <c r="AR43">
        <v>183</v>
      </c>
      <c r="AS43">
        <v>349</v>
      </c>
      <c r="AT43">
        <v>159</v>
      </c>
      <c r="AU43">
        <v>423</v>
      </c>
      <c r="AV43" s="19">
        <f t="shared" si="0"/>
        <v>229.52272727272728</v>
      </c>
    </row>
    <row r="44" spans="1:48" x14ac:dyDescent="0.3">
      <c r="A44" t="s">
        <v>429</v>
      </c>
      <c r="B44" s="42" t="s">
        <v>3</v>
      </c>
      <c r="C44" t="s">
        <v>145</v>
      </c>
      <c r="D44">
        <v>50</v>
      </c>
      <c r="E44">
        <v>130</v>
      </c>
      <c r="F44">
        <v>120</v>
      </c>
      <c r="G44">
        <v>151</v>
      </c>
      <c r="H44">
        <v>138</v>
      </c>
      <c r="I44">
        <v>146</v>
      </c>
      <c r="J44">
        <v>239</v>
      </c>
      <c r="K44">
        <v>189</v>
      </c>
      <c r="L44">
        <v>109</v>
      </c>
      <c r="M44">
        <v>157</v>
      </c>
      <c r="N44">
        <v>12</v>
      </c>
      <c r="O44">
        <v>312</v>
      </c>
      <c r="P44">
        <v>125</v>
      </c>
      <c r="Q44">
        <v>173</v>
      </c>
      <c r="R44">
        <v>201</v>
      </c>
      <c r="S44">
        <v>139</v>
      </c>
      <c r="T44">
        <v>195</v>
      </c>
      <c r="U44">
        <v>228</v>
      </c>
      <c r="V44">
        <v>260</v>
      </c>
      <c r="W44">
        <v>262</v>
      </c>
      <c r="X44">
        <v>86</v>
      </c>
      <c r="Y44">
        <v>171</v>
      </c>
      <c r="Z44">
        <v>228</v>
      </c>
      <c r="AA44">
        <v>110</v>
      </c>
      <c r="AB44">
        <v>231</v>
      </c>
      <c r="AC44">
        <v>127</v>
      </c>
      <c r="AD44">
        <v>104</v>
      </c>
      <c r="AE44">
        <v>164</v>
      </c>
      <c r="AF44">
        <v>241</v>
      </c>
      <c r="AG44">
        <v>145</v>
      </c>
      <c r="AH44">
        <v>242</v>
      </c>
      <c r="AI44">
        <v>194</v>
      </c>
      <c r="AJ44">
        <v>176</v>
      </c>
      <c r="AK44">
        <v>216</v>
      </c>
      <c r="AL44">
        <v>56</v>
      </c>
      <c r="AM44">
        <v>183</v>
      </c>
      <c r="AN44">
        <v>351</v>
      </c>
      <c r="AO44">
        <v>261</v>
      </c>
      <c r="AP44">
        <v>202</v>
      </c>
      <c r="AQ44">
        <v>306</v>
      </c>
      <c r="AR44">
        <v>206</v>
      </c>
      <c r="AS44">
        <v>314</v>
      </c>
      <c r="AT44">
        <v>117</v>
      </c>
      <c r="AU44">
        <v>262</v>
      </c>
      <c r="AV44" s="19">
        <f t="shared" si="0"/>
        <v>182.47727272727272</v>
      </c>
    </row>
    <row r="45" spans="1:48" x14ac:dyDescent="0.3">
      <c r="A45" t="s">
        <v>429</v>
      </c>
      <c r="B45" s="42" t="s">
        <v>8</v>
      </c>
      <c r="C45" t="s">
        <v>155</v>
      </c>
      <c r="D45">
        <v>2221</v>
      </c>
      <c r="E45">
        <v>5709</v>
      </c>
      <c r="F45">
        <v>10083</v>
      </c>
      <c r="G45">
        <v>2089</v>
      </c>
      <c r="H45">
        <v>3008</v>
      </c>
      <c r="I45">
        <v>978</v>
      </c>
      <c r="J45">
        <v>4401</v>
      </c>
      <c r="K45">
        <v>747</v>
      </c>
      <c r="L45">
        <v>384</v>
      </c>
      <c r="M45">
        <v>1693</v>
      </c>
      <c r="N45">
        <v>830</v>
      </c>
      <c r="O45">
        <v>471</v>
      </c>
      <c r="P45">
        <v>1641</v>
      </c>
      <c r="Q45">
        <v>1239</v>
      </c>
      <c r="R45">
        <v>8702</v>
      </c>
      <c r="S45">
        <v>5578</v>
      </c>
      <c r="T45">
        <v>9997</v>
      </c>
      <c r="U45">
        <v>33101</v>
      </c>
      <c r="V45">
        <v>377</v>
      </c>
      <c r="W45">
        <v>10201</v>
      </c>
      <c r="X45">
        <v>341</v>
      </c>
      <c r="Y45">
        <v>2580</v>
      </c>
      <c r="Z45">
        <v>3321</v>
      </c>
      <c r="AA45">
        <v>638</v>
      </c>
      <c r="AB45">
        <v>33786</v>
      </c>
      <c r="AC45">
        <v>4526</v>
      </c>
      <c r="AD45">
        <v>5815</v>
      </c>
      <c r="AE45">
        <v>6160</v>
      </c>
      <c r="AF45">
        <v>4363</v>
      </c>
      <c r="AG45">
        <v>1819</v>
      </c>
      <c r="AH45">
        <v>737</v>
      </c>
      <c r="AI45">
        <v>468</v>
      </c>
      <c r="AJ45">
        <v>2272</v>
      </c>
      <c r="AK45">
        <v>2952</v>
      </c>
      <c r="AL45">
        <v>444</v>
      </c>
      <c r="AM45">
        <v>822</v>
      </c>
      <c r="AN45">
        <v>2124</v>
      </c>
      <c r="AO45">
        <v>14406</v>
      </c>
      <c r="AP45">
        <v>1380</v>
      </c>
      <c r="AQ45">
        <v>703</v>
      </c>
      <c r="AR45">
        <v>1252</v>
      </c>
      <c r="AS45">
        <v>1042</v>
      </c>
      <c r="AT45">
        <v>1258</v>
      </c>
      <c r="AU45">
        <v>1792</v>
      </c>
      <c r="AV45" s="19">
        <f t="shared" si="0"/>
        <v>4510.25</v>
      </c>
    </row>
    <row r="46" spans="1:48" x14ac:dyDescent="0.3">
      <c r="A46" t="s">
        <v>429</v>
      </c>
      <c r="B46" s="42" t="s">
        <v>28</v>
      </c>
      <c r="C46" t="s">
        <v>205</v>
      </c>
      <c r="D46">
        <v>12.24</v>
      </c>
      <c r="E46">
        <v>14.59</v>
      </c>
      <c r="F46">
        <v>12.31</v>
      </c>
      <c r="G46">
        <v>14.49</v>
      </c>
      <c r="H46">
        <v>11.05</v>
      </c>
      <c r="I46">
        <v>10.17</v>
      </c>
      <c r="J46">
        <v>20.71</v>
      </c>
      <c r="K46">
        <v>17.66</v>
      </c>
      <c r="L46">
        <v>7.01</v>
      </c>
      <c r="M46">
        <v>17.88</v>
      </c>
      <c r="N46">
        <v>9.67</v>
      </c>
      <c r="O46">
        <v>22.28</v>
      </c>
      <c r="P46">
        <v>17.649999999999999</v>
      </c>
      <c r="Q46">
        <v>13.71</v>
      </c>
      <c r="R46">
        <v>15</v>
      </c>
      <c r="S46">
        <v>15.67</v>
      </c>
      <c r="T46">
        <v>19.809999999999999</v>
      </c>
      <c r="U46">
        <v>23</v>
      </c>
      <c r="V46">
        <v>14.69</v>
      </c>
      <c r="W46">
        <v>20.18</v>
      </c>
      <c r="X46">
        <v>14.88</v>
      </c>
      <c r="Y46">
        <v>14.49</v>
      </c>
      <c r="Z46">
        <v>21.52</v>
      </c>
      <c r="AA46">
        <v>13.04</v>
      </c>
      <c r="AB46">
        <v>20.89</v>
      </c>
      <c r="AC46">
        <v>11.56</v>
      </c>
      <c r="AD46">
        <v>8.44</v>
      </c>
      <c r="AE46">
        <v>12.4</v>
      </c>
      <c r="AF46">
        <v>19.82</v>
      </c>
      <c r="AG46">
        <v>12.38</v>
      </c>
      <c r="AH46">
        <v>15.57</v>
      </c>
      <c r="AI46">
        <v>14.06</v>
      </c>
      <c r="AJ46">
        <v>12.6</v>
      </c>
      <c r="AK46">
        <v>10.050000000000001</v>
      </c>
      <c r="AL46">
        <v>11.07</v>
      </c>
      <c r="AM46">
        <v>10.06</v>
      </c>
      <c r="AN46">
        <v>18.809999999999999</v>
      </c>
      <c r="AO46">
        <v>16.559999999999999</v>
      </c>
      <c r="AP46">
        <v>10.93</v>
      </c>
      <c r="AQ46">
        <v>16.420000000000002</v>
      </c>
      <c r="AR46">
        <v>12.82</v>
      </c>
      <c r="AS46">
        <v>20.65</v>
      </c>
      <c r="AT46">
        <v>10</v>
      </c>
      <c r="AU46">
        <v>21.65</v>
      </c>
      <c r="AV46" s="19">
        <f t="shared" si="0"/>
        <v>15.009999999999993</v>
      </c>
    </row>
    <row r="47" spans="1:48" x14ac:dyDescent="0.3">
      <c r="A47" t="s">
        <v>429</v>
      </c>
      <c r="B47" s="42" t="s">
        <v>57</v>
      </c>
      <c r="C47" t="s">
        <v>264</v>
      </c>
      <c r="D47">
        <v>12.24</v>
      </c>
      <c r="E47">
        <v>14.59</v>
      </c>
      <c r="F47">
        <v>12.31</v>
      </c>
      <c r="G47">
        <v>14.49</v>
      </c>
      <c r="H47">
        <v>13</v>
      </c>
      <c r="I47">
        <v>14</v>
      </c>
      <c r="J47">
        <v>20.71</v>
      </c>
      <c r="K47">
        <v>17.66</v>
      </c>
      <c r="L47">
        <v>9</v>
      </c>
      <c r="M47">
        <v>17.88</v>
      </c>
      <c r="N47">
        <v>9.67</v>
      </c>
      <c r="O47">
        <v>48</v>
      </c>
      <c r="P47">
        <v>17.649999999999999</v>
      </c>
      <c r="Q47">
        <v>13.71</v>
      </c>
      <c r="R47">
        <v>20</v>
      </c>
      <c r="S47">
        <v>15.67</v>
      </c>
      <c r="T47">
        <v>28</v>
      </c>
      <c r="U47">
        <v>32</v>
      </c>
      <c r="V47">
        <v>27</v>
      </c>
      <c r="W47">
        <v>25</v>
      </c>
      <c r="X47">
        <v>14.88</v>
      </c>
      <c r="Y47">
        <v>18</v>
      </c>
      <c r="Z47">
        <v>36</v>
      </c>
      <c r="AA47">
        <v>25</v>
      </c>
      <c r="AB47">
        <v>25</v>
      </c>
      <c r="AC47">
        <v>13</v>
      </c>
      <c r="AD47">
        <v>17</v>
      </c>
      <c r="AE47">
        <v>29</v>
      </c>
      <c r="AF47">
        <v>29</v>
      </c>
      <c r="AG47">
        <v>12.38</v>
      </c>
      <c r="AH47">
        <v>25</v>
      </c>
      <c r="AI47">
        <v>18</v>
      </c>
      <c r="AJ47">
        <v>12.6</v>
      </c>
      <c r="AK47">
        <v>30</v>
      </c>
      <c r="AL47">
        <v>11.07</v>
      </c>
      <c r="AM47">
        <v>14</v>
      </c>
      <c r="AN47">
        <v>26</v>
      </c>
      <c r="AO47">
        <v>20</v>
      </c>
      <c r="AP47">
        <v>17</v>
      </c>
      <c r="AQ47">
        <v>20</v>
      </c>
      <c r="AR47">
        <v>22</v>
      </c>
      <c r="AS47">
        <v>25</v>
      </c>
      <c r="AT47">
        <v>13</v>
      </c>
      <c r="AU47">
        <v>32</v>
      </c>
      <c r="AV47" s="19">
        <f t="shared" si="0"/>
        <v>20.170681818181819</v>
      </c>
    </row>
    <row r="48" spans="1:48" x14ac:dyDescent="0.3">
      <c r="A48" t="s">
        <v>429</v>
      </c>
      <c r="B48" s="42" t="s">
        <v>54</v>
      </c>
      <c r="C48" t="s">
        <v>259</v>
      </c>
      <c r="D48">
        <v>22</v>
      </c>
      <c r="E48">
        <v>29</v>
      </c>
      <c r="F48">
        <v>48</v>
      </c>
      <c r="G48">
        <v>69</v>
      </c>
      <c r="H48">
        <v>77</v>
      </c>
      <c r="I48">
        <v>32</v>
      </c>
      <c r="J48">
        <v>94</v>
      </c>
      <c r="K48">
        <v>135</v>
      </c>
      <c r="L48">
        <v>83</v>
      </c>
      <c r="M48">
        <v>17.88</v>
      </c>
      <c r="N48">
        <v>9.67</v>
      </c>
      <c r="O48">
        <v>123</v>
      </c>
      <c r="P48">
        <v>17.649999999999999</v>
      </c>
      <c r="Q48">
        <v>61</v>
      </c>
      <c r="R48">
        <v>53</v>
      </c>
      <c r="S48">
        <v>35</v>
      </c>
      <c r="T48">
        <v>71</v>
      </c>
      <c r="U48">
        <v>123</v>
      </c>
      <c r="V48">
        <v>99</v>
      </c>
      <c r="W48">
        <v>129</v>
      </c>
      <c r="X48">
        <v>37</v>
      </c>
      <c r="Y48">
        <v>97</v>
      </c>
      <c r="Z48">
        <v>38</v>
      </c>
      <c r="AA48">
        <v>36</v>
      </c>
      <c r="AB48">
        <v>95</v>
      </c>
      <c r="AC48">
        <v>13</v>
      </c>
      <c r="AD48">
        <v>29</v>
      </c>
      <c r="AE48">
        <v>16</v>
      </c>
      <c r="AF48">
        <v>103</v>
      </c>
      <c r="AG48">
        <v>37</v>
      </c>
      <c r="AH48">
        <v>38</v>
      </c>
      <c r="AI48">
        <v>75</v>
      </c>
      <c r="AJ48">
        <v>24</v>
      </c>
      <c r="AK48">
        <v>75</v>
      </c>
      <c r="AL48">
        <v>12</v>
      </c>
      <c r="AM48">
        <v>76</v>
      </c>
      <c r="AN48">
        <v>81</v>
      </c>
      <c r="AO48">
        <v>38</v>
      </c>
      <c r="AP48">
        <v>68</v>
      </c>
      <c r="AQ48">
        <v>41</v>
      </c>
      <c r="AR48">
        <v>71</v>
      </c>
      <c r="AS48">
        <v>114</v>
      </c>
      <c r="AT48">
        <v>62</v>
      </c>
      <c r="AU48">
        <v>277</v>
      </c>
      <c r="AV48" s="19">
        <f t="shared" si="0"/>
        <v>65.481818181818184</v>
      </c>
    </row>
    <row r="49" spans="1:48" x14ac:dyDescent="0.3">
      <c r="A49" t="s">
        <v>429</v>
      </c>
      <c r="B49" s="42" t="s">
        <v>346</v>
      </c>
      <c r="C49" t="s">
        <v>182</v>
      </c>
      <c r="D49">
        <v>12.24</v>
      </c>
      <c r="E49">
        <v>14.59</v>
      </c>
      <c r="F49">
        <v>19</v>
      </c>
      <c r="G49">
        <v>30</v>
      </c>
      <c r="H49">
        <v>11.05</v>
      </c>
      <c r="I49">
        <v>16</v>
      </c>
      <c r="J49">
        <v>29</v>
      </c>
      <c r="K49">
        <v>21</v>
      </c>
      <c r="L49">
        <v>16</v>
      </c>
      <c r="M49">
        <v>21</v>
      </c>
      <c r="N49">
        <v>9.67</v>
      </c>
      <c r="O49">
        <v>31</v>
      </c>
      <c r="P49">
        <v>19</v>
      </c>
      <c r="Q49">
        <v>13.71</v>
      </c>
      <c r="R49">
        <v>25</v>
      </c>
      <c r="S49">
        <v>16</v>
      </c>
      <c r="T49">
        <v>37</v>
      </c>
      <c r="U49">
        <v>31</v>
      </c>
      <c r="V49">
        <v>26</v>
      </c>
      <c r="W49">
        <v>29</v>
      </c>
      <c r="X49">
        <v>20</v>
      </c>
      <c r="Y49">
        <v>26</v>
      </c>
      <c r="Z49">
        <v>42</v>
      </c>
      <c r="AA49">
        <v>13.04</v>
      </c>
      <c r="AB49">
        <v>32</v>
      </c>
      <c r="AC49">
        <v>14</v>
      </c>
      <c r="AD49">
        <v>23</v>
      </c>
      <c r="AE49">
        <v>28</v>
      </c>
      <c r="AF49">
        <v>25</v>
      </c>
      <c r="AG49">
        <v>14</v>
      </c>
      <c r="AH49">
        <v>15.57</v>
      </c>
      <c r="AI49">
        <v>28</v>
      </c>
      <c r="AJ49">
        <v>16</v>
      </c>
      <c r="AK49">
        <v>23</v>
      </c>
      <c r="AL49">
        <v>11.07</v>
      </c>
      <c r="AM49">
        <v>23</v>
      </c>
      <c r="AN49">
        <v>27</v>
      </c>
      <c r="AO49">
        <v>16.559999999999999</v>
      </c>
      <c r="AP49">
        <v>17</v>
      </c>
      <c r="AQ49">
        <v>25</v>
      </c>
      <c r="AR49">
        <v>19</v>
      </c>
      <c r="AS49">
        <v>27</v>
      </c>
      <c r="AT49">
        <v>8</v>
      </c>
      <c r="AU49">
        <v>34</v>
      </c>
      <c r="AV49" s="19">
        <f t="shared" si="0"/>
        <v>21.693181818181817</v>
      </c>
    </row>
    <row r="50" spans="1:48" x14ac:dyDescent="0.3">
      <c r="A50" t="s">
        <v>429</v>
      </c>
      <c r="B50" s="42" t="s">
        <v>0</v>
      </c>
      <c r="C50" t="s">
        <v>129</v>
      </c>
      <c r="D50">
        <v>39</v>
      </c>
      <c r="E50">
        <v>55</v>
      </c>
      <c r="F50">
        <v>77</v>
      </c>
      <c r="G50">
        <v>91</v>
      </c>
      <c r="H50">
        <v>100</v>
      </c>
      <c r="I50">
        <v>58</v>
      </c>
      <c r="J50">
        <v>85</v>
      </c>
      <c r="K50">
        <v>108</v>
      </c>
      <c r="L50">
        <v>44</v>
      </c>
      <c r="M50">
        <v>74</v>
      </c>
      <c r="N50">
        <v>16</v>
      </c>
      <c r="O50">
        <v>143</v>
      </c>
      <c r="P50">
        <v>73</v>
      </c>
      <c r="Q50">
        <v>81</v>
      </c>
      <c r="R50">
        <v>96</v>
      </c>
      <c r="S50">
        <v>46</v>
      </c>
      <c r="T50">
        <v>73</v>
      </c>
      <c r="U50">
        <v>175</v>
      </c>
      <c r="V50">
        <v>81</v>
      </c>
      <c r="W50">
        <v>120</v>
      </c>
      <c r="X50">
        <v>35</v>
      </c>
      <c r="Y50">
        <v>78</v>
      </c>
      <c r="Z50">
        <v>83</v>
      </c>
      <c r="AA50">
        <v>40</v>
      </c>
      <c r="AB50">
        <v>101</v>
      </c>
      <c r="AC50">
        <v>66</v>
      </c>
      <c r="AD50">
        <v>46</v>
      </c>
      <c r="AE50">
        <v>58</v>
      </c>
      <c r="AF50">
        <v>86</v>
      </c>
      <c r="AG50">
        <v>71</v>
      </c>
      <c r="AH50">
        <v>113</v>
      </c>
      <c r="AI50">
        <v>78</v>
      </c>
      <c r="AJ50">
        <v>72</v>
      </c>
      <c r="AK50">
        <v>65</v>
      </c>
      <c r="AL50">
        <v>17</v>
      </c>
      <c r="AM50">
        <v>107</v>
      </c>
      <c r="AN50">
        <v>104</v>
      </c>
      <c r="AO50">
        <v>92</v>
      </c>
      <c r="AP50">
        <v>63</v>
      </c>
      <c r="AQ50">
        <v>90</v>
      </c>
      <c r="AR50">
        <v>75</v>
      </c>
      <c r="AS50">
        <v>126</v>
      </c>
      <c r="AT50">
        <v>42</v>
      </c>
      <c r="AU50">
        <v>91</v>
      </c>
      <c r="AV50" s="19">
        <f t="shared" si="0"/>
        <v>78.045454545454547</v>
      </c>
    </row>
    <row r="51" spans="1:48" x14ac:dyDescent="0.3">
      <c r="A51" t="s">
        <v>429</v>
      </c>
      <c r="B51" s="42" t="s">
        <v>25</v>
      </c>
      <c r="C51" t="s">
        <v>199</v>
      </c>
      <c r="D51">
        <v>208</v>
      </c>
      <c r="E51">
        <v>353</v>
      </c>
      <c r="F51">
        <v>194</v>
      </c>
      <c r="G51">
        <v>244</v>
      </c>
      <c r="H51">
        <v>304</v>
      </c>
      <c r="I51">
        <v>152</v>
      </c>
      <c r="J51">
        <v>378</v>
      </c>
      <c r="K51">
        <v>310</v>
      </c>
      <c r="L51">
        <v>158</v>
      </c>
      <c r="M51">
        <v>338</v>
      </c>
      <c r="N51">
        <v>15</v>
      </c>
      <c r="O51">
        <v>493</v>
      </c>
      <c r="P51">
        <v>90</v>
      </c>
      <c r="Q51">
        <v>457</v>
      </c>
      <c r="R51">
        <v>204</v>
      </c>
      <c r="S51">
        <v>182</v>
      </c>
      <c r="T51">
        <v>268</v>
      </c>
      <c r="U51">
        <v>600</v>
      </c>
      <c r="V51">
        <v>123</v>
      </c>
      <c r="W51">
        <v>354</v>
      </c>
      <c r="X51">
        <v>195</v>
      </c>
      <c r="Y51">
        <v>339</v>
      </c>
      <c r="Z51">
        <v>259</v>
      </c>
      <c r="AA51">
        <v>90</v>
      </c>
      <c r="AB51">
        <v>308</v>
      </c>
      <c r="AC51">
        <v>163</v>
      </c>
      <c r="AD51">
        <v>164</v>
      </c>
      <c r="AE51">
        <v>131</v>
      </c>
      <c r="AF51">
        <v>365</v>
      </c>
      <c r="AG51">
        <v>148</v>
      </c>
      <c r="AH51">
        <v>521</v>
      </c>
      <c r="AI51">
        <v>391</v>
      </c>
      <c r="AJ51">
        <v>225</v>
      </c>
      <c r="AK51">
        <v>242</v>
      </c>
      <c r="AL51">
        <v>84</v>
      </c>
      <c r="AM51">
        <v>290</v>
      </c>
      <c r="AN51">
        <v>235</v>
      </c>
      <c r="AO51">
        <v>368</v>
      </c>
      <c r="AP51">
        <v>251</v>
      </c>
      <c r="AQ51">
        <v>230</v>
      </c>
      <c r="AR51">
        <v>267</v>
      </c>
      <c r="AS51">
        <v>481</v>
      </c>
      <c r="AT51">
        <v>178</v>
      </c>
      <c r="AU51">
        <v>308</v>
      </c>
      <c r="AV51" s="19">
        <f t="shared" si="0"/>
        <v>264.95454545454544</v>
      </c>
    </row>
    <row r="52" spans="1:48" x14ac:dyDescent="0.3">
      <c r="A52" t="s">
        <v>429</v>
      </c>
      <c r="B52" s="42" t="s">
        <v>17</v>
      </c>
      <c r="C52" t="s">
        <v>178</v>
      </c>
      <c r="D52">
        <v>150</v>
      </c>
      <c r="E52">
        <v>439</v>
      </c>
      <c r="F52">
        <v>977</v>
      </c>
      <c r="G52">
        <v>1498</v>
      </c>
      <c r="H52">
        <v>1529</v>
      </c>
      <c r="I52">
        <v>955</v>
      </c>
      <c r="J52">
        <v>2381</v>
      </c>
      <c r="K52">
        <v>1956</v>
      </c>
      <c r="L52">
        <v>932</v>
      </c>
      <c r="M52">
        <v>2516</v>
      </c>
      <c r="N52">
        <v>109</v>
      </c>
      <c r="O52">
        <v>3087</v>
      </c>
      <c r="P52">
        <v>1639</v>
      </c>
      <c r="Q52">
        <v>2626</v>
      </c>
      <c r="R52">
        <v>3270</v>
      </c>
      <c r="S52">
        <v>622</v>
      </c>
      <c r="T52">
        <v>2230</v>
      </c>
      <c r="U52">
        <v>1544</v>
      </c>
      <c r="V52">
        <v>1995</v>
      </c>
      <c r="W52">
        <v>843</v>
      </c>
      <c r="X52">
        <v>276</v>
      </c>
      <c r="Y52">
        <v>1505</v>
      </c>
      <c r="Z52">
        <v>977</v>
      </c>
      <c r="AA52">
        <v>1759</v>
      </c>
      <c r="AB52">
        <v>2667</v>
      </c>
      <c r="AC52">
        <v>1489</v>
      </c>
      <c r="AD52">
        <v>2038</v>
      </c>
      <c r="AE52">
        <v>2885</v>
      </c>
      <c r="AF52">
        <v>3000</v>
      </c>
      <c r="AG52">
        <v>949</v>
      </c>
      <c r="AH52">
        <v>3100</v>
      </c>
      <c r="AI52">
        <v>1041</v>
      </c>
      <c r="AJ52">
        <v>963</v>
      </c>
      <c r="AK52">
        <v>1879</v>
      </c>
      <c r="AL52">
        <v>691</v>
      </c>
      <c r="AM52">
        <v>2426</v>
      </c>
      <c r="AN52">
        <v>4897</v>
      </c>
      <c r="AO52">
        <v>3417</v>
      </c>
      <c r="AP52">
        <v>1637</v>
      </c>
      <c r="AQ52">
        <v>1673</v>
      </c>
      <c r="AR52">
        <v>1667</v>
      </c>
      <c r="AS52">
        <v>3250</v>
      </c>
      <c r="AT52">
        <v>2361</v>
      </c>
      <c r="AU52">
        <v>2544</v>
      </c>
      <c r="AV52" s="19">
        <f t="shared" si="0"/>
        <v>1827.0227272727273</v>
      </c>
    </row>
    <row r="53" spans="1:48" x14ac:dyDescent="0.3">
      <c r="A53" t="s">
        <v>429</v>
      </c>
      <c r="B53" s="42" t="s">
        <v>5</v>
      </c>
      <c r="C53" t="s">
        <v>149</v>
      </c>
      <c r="D53">
        <v>26</v>
      </c>
      <c r="E53">
        <v>41</v>
      </c>
      <c r="F53">
        <v>40</v>
      </c>
      <c r="G53">
        <v>85</v>
      </c>
      <c r="H53">
        <v>94</v>
      </c>
      <c r="I53">
        <v>33</v>
      </c>
      <c r="J53">
        <v>113</v>
      </c>
      <c r="K53">
        <v>120</v>
      </c>
      <c r="L53">
        <v>60</v>
      </c>
      <c r="M53">
        <v>54</v>
      </c>
      <c r="N53">
        <v>14</v>
      </c>
      <c r="O53">
        <v>128</v>
      </c>
      <c r="P53">
        <v>30</v>
      </c>
      <c r="Q53">
        <v>102</v>
      </c>
      <c r="R53">
        <v>63</v>
      </c>
      <c r="S53">
        <v>49</v>
      </c>
      <c r="T53">
        <v>86</v>
      </c>
      <c r="U53">
        <v>104</v>
      </c>
      <c r="V53">
        <v>46</v>
      </c>
      <c r="W53">
        <v>71</v>
      </c>
      <c r="X53">
        <v>38</v>
      </c>
      <c r="Y53">
        <v>88</v>
      </c>
      <c r="Z53">
        <v>51</v>
      </c>
      <c r="AA53">
        <v>37</v>
      </c>
      <c r="AB53">
        <v>88</v>
      </c>
      <c r="AC53">
        <v>37</v>
      </c>
      <c r="AD53">
        <v>68</v>
      </c>
      <c r="AE53">
        <v>50</v>
      </c>
      <c r="AF53">
        <v>133</v>
      </c>
      <c r="AG53">
        <v>32</v>
      </c>
      <c r="AH53">
        <v>136</v>
      </c>
      <c r="AI53">
        <v>84</v>
      </c>
      <c r="AJ53">
        <v>70</v>
      </c>
      <c r="AK53">
        <v>88</v>
      </c>
      <c r="AL53">
        <v>38</v>
      </c>
      <c r="AM53">
        <v>82</v>
      </c>
      <c r="AN53">
        <v>60</v>
      </c>
      <c r="AO53">
        <v>92</v>
      </c>
      <c r="AP53">
        <v>55</v>
      </c>
      <c r="AQ53">
        <v>64</v>
      </c>
      <c r="AR53">
        <v>90</v>
      </c>
      <c r="AS53">
        <v>141</v>
      </c>
      <c r="AT53">
        <v>62</v>
      </c>
      <c r="AU53">
        <v>47</v>
      </c>
      <c r="AV53" s="19">
        <f t="shared" si="0"/>
        <v>70.227272727272734</v>
      </c>
    </row>
    <row r="54" spans="1:48" x14ac:dyDescent="0.3">
      <c r="A54" t="s">
        <v>429</v>
      </c>
      <c r="B54" s="42" t="s">
        <v>26</v>
      </c>
      <c r="C54" t="s">
        <v>201</v>
      </c>
      <c r="D54">
        <v>12.24</v>
      </c>
      <c r="E54">
        <v>15</v>
      </c>
      <c r="F54">
        <v>23</v>
      </c>
      <c r="G54">
        <v>15</v>
      </c>
      <c r="H54">
        <v>12</v>
      </c>
      <c r="I54">
        <v>16</v>
      </c>
      <c r="J54">
        <v>20.71</v>
      </c>
      <c r="K54">
        <v>17.66</v>
      </c>
      <c r="L54">
        <v>11</v>
      </c>
      <c r="M54">
        <v>19</v>
      </c>
      <c r="N54">
        <v>9.67</v>
      </c>
      <c r="O54">
        <v>33</v>
      </c>
      <c r="P54">
        <v>17.649999999999999</v>
      </c>
      <c r="Q54">
        <v>15</v>
      </c>
      <c r="R54">
        <v>16</v>
      </c>
      <c r="S54">
        <v>22</v>
      </c>
      <c r="T54">
        <v>19.809999999999999</v>
      </c>
      <c r="U54">
        <v>55</v>
      </c>
      <c r="V54">
        <v>31</v>
      </c>
      <c r="W54">
        <v>36</v>
      </c>
      <c r="X54">
        <v>14.88</v>
      </c>
      <c r="Y54">
        <v>28</v>
      </c>
      <c r="Z54">
        <v>34</v>
      </c>
      <c r="AA54">
        <v>13.04</v>
      </c>
      <c r="AB54">
        <v>32</v>
      </c>
      <c r="AC54">
        <v>15</v>
      </c>
      <c r="AD54">
        <v>13</v>
      </c>
      <c r="AE54">
        <v>12.4</v>
      </c>
      <c r="AF54">
        <v>39</v>
      </c>
      <c r="AG54">
        <v>12.38</v>
      </c>
      <c r="AH54">
        <v>23</v>
      </c>
      <c r="AI54">
        <v>18</v>
      </c>
      <c r="AJ54">
        <v>12.6</v>
      </c>
      <c r="AK54">
        <v>22</v>
      </c>
      <c r="AL54">
        <v>11.07</v>
      </c>
      <c r="AM54">
        <v>26</v>
      </c>
      <c r="AN54">
        <v>33</v>
      </c>
      <c r="AO54">
        <v>25</v>
      </c>
      <c r="AP54">
        <v>15</v>
      </c>
      <c r="AQ54">
        <v>21</v>
      </c>
      <c r="AR54">
        <v>25</v>
      </c>
      <c r="AS54">
        <v>32</v>
      </c>
      <c r="AT54">
        <v>14</v>
      </c>
      <c r="AU54">
        <v>30</v>
      </c>
      <c r="AV54" s="19">
        <f t="shared" si="0"/>
        <v>21.320681818181821</v>
      </c>
    </row>
    <row r="55" spans="1:48" x14ac:dyDescent="0.3">
      <c r="A55" t="s">
        <v>429</v>
      </c>
      <c r="B55" s="42" t="s">
        <v>15</v>
      </c>
      <c r="C55" t="s">
        <v>174</v>
      </c>
      <c r="D55">
        <v>36</v>
      </c>
      <c r="E55">
        <v>40</v>
      </c>
      <c r="F55">
        <v>36</v>
      </c>
      <c r="G55">
        <v>53</v>
      </c>
      <c r="H55">
        <v>66</v>
      </c>
      <c r="I55">
        <v>28</v>
      </c>
      <c r="J55">
        <v>82</v>
      </c>
      <c r="K55">
        <v>70</v>
      </c>
      <c r="L55">
        <v>21</v>
      </c>
      <c r="M55">
        <v>64</v>
      </c>
      <c r="N55">
        <v>15</v>
      </c>
      <c r="O55">
        <v>116</v>
      </c>
      <c r="P55">
        <v>24</v>
      </c>
      <c r="Q55">
        <v>75</v>
      </c>
      <c r="R55">
        <v>53</v>
      </c>
      <c r="S55">
        <v>34</v>
      </c>
      <c r="T55">
        <v>49</v>
      </c>
      <c r="U55">
        <v>113</v>
      </c>
      <c r="V55">
        <v>34</v>
      </c>
      <c r="W55">
        <v>58</v>
      </c>
      <c r="X55">
        <v>40</v>
      </c>
      <c r="Y55">
        <v>69</v>
      </c>
      <c r="Z55">
        <v>69</v>
      </c>
      <c r="AA55">
        <v>21</v>
      </c>
      <c r="AB55">
        <v>83</v>
      </c>
      <c r="AC55">
        <v>37</v>
      </c>
      <c r="AD55">
        <v>29</v>
      </c>
      <c r="AE55">
        <v>30</v>
      </c>
      <c r="AF55">
        <v>70</v>
      </c>
      <c r="AG55">
        <v>26</v>
      </c>
      <c r="AH55">
        <v>120</v>
      </c>
      <c r="AI55">
        <v>70</v>
      </c>
      <c r="AJ55">
        <v>42</v>
      </c>
      <c r="AK55">
        <v>49</v>
      </c>
      <c r="AL55">
        <v>19</v>
      </c>
      <c r="AM55">
        <v>89</v>
      </c>
      <c r="AN55">
        <v>28</v>
      </c>
      <c r="AO55">
        <v>54</v>
      </c>
      <c r="AP55">
        <v>44</v>
      </c>
      <c r="AQ55">
        <v>36</v>
      </c>
      <c r="AR55">
        <v>57</v>
      </c>
      <c r="AS55">
        <v>87</v>
      </c>
      <c r="AT55">
        <v>40</v>
      </c>
      <c r="AU55">
        <v>56</v>
      </c>
      <c r="AV55" s="19">
        <f t="shared" si="0"/>
        <v>53</v>
      </c>
    </row>
    <row r="56" spans="1:48" x14ac:dyDescent="0.3">
      <c r="A56" t="s">
        <v>429</v>
      </c>
      <c r="B56" s="42" t="s">
        <v>6</v>
      </c>
      <c r="C56" t="s">
        <v>151</v>
      </c>
      <c r="D56">
        <v>74</v>
      </c>
      <c r="E56">
        <v>100</v>
      </c>
      <c r="F56">
        <v>291</v>
      </c>
      <c r="G56">
        <v>41</v>
      </c>
      <c r="H56">
        <v>89</v>
      </c>
      <c r="I56">
        <v>43</v>
      </c>
      <c r="J56">
        <v>159</v>
      </c>
      <c r="K56">
        <v>34</v>
      </c>
      <c r="L56">
        <v>22</v>
      </c>
      <c r="M56">
        <v>56</v>
      </c>
      <c r="N56">
        <v>13</v>
      </c>
      <c r="O56">
        <v>51</v>
      </c>
      <c r="P56">
        <v>104</v>
      </c>
      <c r="Q56">
        <v>216</v>
      </c>
      <c r="R56">
        <v>246</v>
      </c>
      <c r="S56">
        <v>41</v>
      </c>
      <c r="T56">
        <v>81</v>
      </c>
      <c r="U56">
        <v>1327</v>
      </c>
      <c r="V56">
        <v>26</v>
      </c>
      <c r="W56">
        <v>358</v>
      </c>
      <c r="X56">
        <v>32</v>
      </c>
      <c r="Y56">
        <v>179</v>
      </c>
      <c r="Z56">
        <v>111</v>
      </c>
      <c r="AA56">
        <v>23</v>
      </c>
      <c r="AB56">
        <v>427</v>
      </c>
      <c r="AC56">
        <v>221</v>
      </c>
      <c r="AD56">
        <v>321</v>
      </c>
      <c r="AE56">
        <v>144</v>
      </c>
      <c r="AF56">
        <v>2161</v>
      </c>
      <c r="AG56">
        <v>98</v>
      </c>
      <c r="AH56">
        <v>113</v>
      </c>
      <c r="AI56">
        <v>37</v>
      </c>
      <c r="AJ56">
        <v>74</v>
      </c>
      <c r="AK56">
        <v>115</v>
      </c>
      <c r="AL56">
        <v>26</v>
      </c>
      <c r="AM56">
        <v>104</v>
      </c>
      <c r="AN56">
        <v>77</v>
      </c>
      <c r="AO56">
        <v>198</v>
      </c>
      <c r="AP56">
        <v>109</v>
      </c>
      <c r="AQ56">
        <v>30</v>
      </c>
      <c r="AR56">
        <v>53</v>
      </c>
      <c r="AS56">
        <v>276</v>
      </c>
      <c r="AT56">
        <v>44</v>
      </c>
      <c r="AU56">
        <v>72</v>
      </c>
      <c r="AV56" s="19">
        <f t="shared" si="0"/>
        <v>191.29545454545453</v>
      </c>
    </row>
    <row r="57" spans="1:48" x14ac:dyDescent="0.3">
      <c r="A57" t="s">
        <v>429</v>
      </c>
      <c r="B57" s="42" t="s">
        <v>10</v>
      </c>
      <c r="C57" t="s">
        <v>159</v>
      </c>
      <c r="D57">
        <v>43</v>
      </c>
      <c r="E57">
        <v>62</v>
      </c>
      <c r="F57">
        <v>238</v>
      </c>
      <c r="G57">
        <v>32</v>
      </c>
      <c r="H57">
        <v>46</v>
      </c>
      <c r="I57">
        <v>38</v>
      </c>
      <c r="J57">
        <v>101</v>
      </c>
      <c r="K57">
        <v>34</v>
      </c>
      <c r="L57">
        <v>45</v>
      </c>
      <c r="M57">
        <v>169</v>
      </c>
      <c r="N57">
        <v>9.67</v>
      </c>
      <c r="O57">
        <v>126</v>
      </c>
      <c r="P57">
        <v>55</v>
      </c>
      <c r="Q57">
        <v>91</v>
      </c>
      <c r="R57">
        <v>339</v>
      </c>
      <c r="S57">
        <v>29</v>
      </c>
      <c r="T57">
        <v>78</v>
      </c>
      <c r="U57">
        <v>3072</v>
      </c>
      <c r="V57">
        <v>20</v>
      </c>
      <c r="W57">
        <v>176</v>
      </c>
      <c r="X57">
        <v>32</v>
      </c>
      <c r="Y57">
        <v>219</v>
      </c>
      <c r="Z57">
        <v>106</v>
      </c>
      <c r="AA57">
        <v>40</v>
      </c>
      <c r="AB57">
        <v>388</v>
      </c>
      <c r="AC57">
        <v>136</v>
      </c>
      <c r="AD57">
        <v>203</v>
      </c>
      <c r="AE57">
        <v>71</v>
      </c>
      <c r="AF57">
        <v>777</v>
      </c>
      <c r="AG57">
        <v>254</v>
      </c>
      <c r="AH57">
        <v>92</v>
      </c>
      <c r="AI57">
        <v>42</v>
      </c>
      <c r="AJ57">
        <v>49</v>
      </c>
      <c r="AK57">
        <v>75</v>
      </c>
      <c r="AL57">
        <v>15</v>
      </c>
      <c r="AM57">
        <v>58</v>
      </c>
      <c r="AN57">
        <v>190</v>
      </c>
      <c r="AO57">
        <v>167</v>
      </c>
      <c r="AP57">
        <v>60</v>
      </c>
      <c r="AQ57">
        <v>63</v>
      </c>
      <c r="AR57">
        <v>52</v>
      </c>
      <c r="AS57">
        <v>141</v>
      </c>
      <c r="AT57">
        <v>31</v>
      </c>
      <c r="AU57">
        <v>57</v>
      </c>
      <c r="AV57" s="19">
        <f t="shared" si="0"/>
        <v>184.5834090909091</v>
      </c>
    </row>
    <row r="58" spans="1:48" x14ac:dyDescent="0.3">
      <c r="A58" t="s">
        <v>429</v>
      </c>
      <c r="B58" s="42" t="s">
        <v>21</v>
      </c>
      <c r="C58" t="s">
        <v>191</v>
      </c>
      <c r="D58">
        <v>49</v>
      </c>
      <c r="E58">
        <v>103</v>
      </c>
      <c r="F58">
        <v>206</v>
      </c>
      <c r="G58">
        <v>153</v>
      </c>
      <c r="H58">
        <v>385</v>
      </c>
      <c r="I58">
        <v>247</v>
      </c>
      <c r="J58">
        <v>673</v>
      </c>
      <c r="K58">
        <v>273</v>
      </c>
      <c r="L58">
        <v>134</v>
      </c>
      <c r="M58">
        <v>493</v>
      </c>
      <c r="N58">
        <v>17</v>
      </c>
      <c r="O58">
        <v>622</v>
      </c>
      <c r="P58">
        <v>289</v>
      </c>
      <c r="Q58">
        <v>362</v>
      </c>
      <c r="R58">
        <v>528</v>
      </c>
      <c r="S58">
        <v>283</v>
      </c>
      <c r="T58">
        <v>562</v>
      </c>
      <c r="U58">
        <v>204</v>
      </c>
      <c r="V58">
        <v>349</v>
      </c>
      <c r="W58">
        <v>286</v>
      </c>
      <c r="X58">
        <v>64</v>
      </c>
      <c r="Y58">
        <v>349</v>
      </c>
      <c r="Z58">
        <v>283</v>
      </c>
      <c r="AA58">
        <v>385</v>
      </c>
      <c r="AB58">
        <v>326</v>
      </c>
      <c r="AC58">
        <v>296</v>
      </c>
      <c r="AD58">
        <v>222</v>
      </c>
      <c r="AE58">
        <v>678</v>
      </c>
      <c r="AF58">
        <v>778</v>
      </c>
      <c r="AG58">
        <v>161</v>
      </c>
      <c r="AH58">
        <v>423</v>
      </c>
      <c r="AI58">
        <v>116</v>
      </c>
      <c r="AJ58">
        <v>295</v>
      </c>
      <c r="AK58">
        <v>293</v>
      </c>
      <c r="AL58">
        <v>101</v>
      </c>
      <c r="AM58">
        <v>387</v>
      </c>
      <c r="AN58">
        <v>751</v>
      </c>
      <c r="AO58">
        <v>369</v>
      </c>
      <c r="AP58">
        <v>420</v>
      </c>
      <c r="AQ58">
        <v>609</v>
      </c>
      <c r="AR58">
        <v>367</v>
      </c>
      <c r="AS58">
        <v>422</v>
      </c>
      <c r="AT58">
        <v>586</v>
      </c>
      <c r="AU58">
        <v>310</v>
      </c>
      <c r="AV58" s="19">
        <f t="shared" si="0"/>
        <v>345.65909090909093</v>
      </c>
    </row>
    <row r="59" spans="1:48" x14ac:dyDescent="0.3">
      <c r="A59" t="s">
        <v>429</v>
      </c>
      <c r="B59" s="42" t="s">
        <v>30</v>
      </c>
      <c r="C59" t="s">
        <v>209</v>
      </c>
      <c r="D59">
        <v>12.24</v>
      </c>
      <c r="E59">
        <v>14.59</v>
      </c>
      <c r="F59">
        <v>12.31</v>
      </c>
      <c r="G59">
        <v>14.49</v>
      </c>
      <c r="H59">
        <v>11.05</v>
      </c>
      <c r="I59">
        <v>10.17</v>
      </c>
      <c r="J59">
        <v>20.71</v>
      </c>
      <c r="K59">
        <v>17.66</v>
      </c>
      <c r="L59">
        <v>7.01</v>
      </c>
      <c r="M59">
        <v>17.88</v>
      </c>
      <c r="N59">
        <v>9.67</v>
      </c>
      <c r="O59">
        <v>22.28</v>
      </c>
      <c r="P59">
        <v>17.649999999999999</v>
      </c>
      <c r="Q59">
        <v>13.71</v>
      </c>
      <c r="R59">
        <v>13.15</v>
      </c>
      <c r="S59">
        <v>15.67</v>
      </c>
      <c r="T59">
        <v>19.809999999999999</v>
      </c>
      <c r="U59">
        <v>22.87</v>
      </c>
      <c r="V59">
        <v>14.69</v>
      </c>
      <c r="W59">
        <v>20.18</v>
      </c>
      <c r="X59">
        <v>14.88</v>
      </c>
      <c r="Y59">
        <v>14.49</v>
      </c>
      <c r="Z59">
        <v>21.52</v>
      </c>
      <c r="AA59">
        <v>13.04</v>
      </c>
      <c r="AB59">
        <v>20.89</v>
      </c>
      <c r="AC59">
        <v>11.56</v>
      </c>
      <c r="AD59">
        <v>8.44</v>
      </c>
      <c r="AE59">
        <v>12.4</v>
      </c>
      <c r="AF59">
        <v>19.82</v>
      </c>
      <c r="AG59">
        <v>12.38</v>
      </c>
      <c r="AH59">
        <v>15.57</v>
      </c>
      <c r="AI59">
        <v>14.06</v>
      </c>
      <c r="AJ59">
        <v>12.6</v>
      </c>
      <c r="AK59">
        <v>10.050000000000001</v>
      </c>
      <c r="AL59">
        <v>11.07</v>
      </c>
      <c r="AM59">
        <v>10.06</v>
      </c>
      <c r="AN59">
        <v>18.809999999999999</v>
      </c>
      <c r="AO59">
        <v>16.559999999999999</v>
      </c>
      <c r="AP59">
        <v>10.93</v>
      </c>
      <c r="AQ59">
        <v>16.420000000000002</v>
      </c>
      <c r="AR59">
        <v>12.82</v>
      </c>
      <c r="AS59">
        <v>20.65</v>
      </c>
      <c r="AT59">
        <v>6.84</v>
      </c>
      <c r="AU59">
        <v>21.65</v>
      </c>
      <c r="AV59" s="19">
        <f t="shared" si="0"/>
        <v>14.893181818181814</v>
      </c>
    </row>
    <row r="60" spans="1:48" x14ac:dyDescent="0.3">
      <c r="A60" t="s">
        <v>429</v>
      </c>
      <c r="B60" s="42" t="s">
        <v>1</v>
      </c>
      <c r="C60" t="s">
        <v>131</v>
      </c>
      <c r="D60">
        <v>101</v>
      </c>
      <c r="E60">
        <v>260</v>
      </c>
      <c r="F60">
        <v>251</v>
      </c>
      <c r="G60">
        <v>249</v>
      </c>
      <c r="H60">
        <v>469</v>
      </c>
      <c r="I60">
        <v>303</v>
      </c>
      <c r="J60">
        <v>511</v>
      </c>
      <c r="K60">
        <v>225</v>
      </c>
      <c r="L60">
        <v>100</v>
      </c>
      <c r="M60">
        <v>472</v>
      </c>
      <c r="N60">
        <v>68</v>
      </c>
      <c r="O60">
        <v>331</v>
      </c>
      <c r="P60">
        <v>218</v>
      </c>
      <c r="Q60">
        <v>461</v>
      </c>
      <c r="R60">
        <v>407</v>
      </c>
      <c r="S60">
        <v>131</v>
      </c>
      <c r="T60">
        <v>522</v>
      </c>
      <c r="U60">
        <v>282</v>
      </c>
      <c r="V60">
        <v>249</v>
      </c>
      <c r="W60">
        <v>415</v>
      </c>
      <c r="X60">
        <v>130</v>
      </c>
      <c r="Y60">
        <v>268</v>
      </c>
      <c r="Z60">
        <v>187</v>
      </c>
      <c r="AA60">
        <v>245</v>
      </c>
      <c r="AB60">
        <v>265</v>
      </c>
      <c r="AC60">
        <v>250</v>
      </c>
      <c r="AD60">
        <v>223</v>
      </c>
      <c r="AE60">
        <v>213</v>
      </c>
      <c r="AF60">
        <v>510</v>
      </c>
      <c r="AG60">
        <v>201</v>
      </c>
      <c r="AH60">
        <v>382</v>
      </c>
      <c r="AI60">
        <v>267</v>
      </c>
      <c r="AJ60">
        <v>159</v>
      </c>
      <c r="AK60">
        <v>268</v>
      </c>
      <c r="AL60">
        <v>54</v>
      </c>
      <c r="AM60">
        <v>394</v>
      </c>
      <c r="AN60">
        <v>441</v>
      </c>
      <c r="AO60">
        <v>328</v>
      </c>
      <c r="AP60">
        <v>170</v>
      </c>
      <c r="AQ60">
        <v>399</v>
      </c>
      <c r="AR60">
        <v>294</v>
      </c>
      <c r="AS60">
        <v>323</v>
      </c>
      <c r="AT60">
        <v>273</v>
      </c>
      <c r="AU60">
        <v>247</v>
      </c>
      <c r="AV60" s="19">
        <f t="shared" si="0"/>
        <v>284.45454545454544</v>
      </c>
    </row>
    <row r="61" spans="1:48" x14ac:dyDescent="0.3">
      <c r="A61" t="s">
        <v>429</v>
      </c>
      <c r="B61" s="42" t="s">
        <v>52</v>
      </c>
      <c r="C61" t="s">
        <v>255</v>
      </c>
      <c r="D61">
        <v>23</v>
      </c>
      <c r="E61">
        <v>37</v>
      </c>
      <c r="F61">
        <v>84</v>
      </c>
      <c r="G61">
        <v>154</v>
      </c>
      <c r="H61">
        <v>144</v>
      </c>
      <c r="I61">
        <v>262</v>
      </c>
      <c r="J61">
        <v>107</v>
      </c>
      <c r="K61">
        <v>156</v>
      </c>
      <c r="L61">
        <v>131</v>
      </c>
      <c r="M61">
        <v>150</v>
      </c>
      <c r="N61">
        <v>10</v>
      </c>
      <c r="O61">
        <v>282</v>
      </c>
      <c r="P61">
        <v>210</v>
      </c>
      <c r="Q61">
        <v>184</v>
      </c>
      <c r="R61">
        <v>226</v>
      </c>
      <c r="S61">
        <v>51</v>
      </c>
      <c r="T61">
        <v>328</v>
      </c>
      <c r="U61">
        <v>113</v>
      </c>
      <c r="V61">
        <v>211</v>
      </c>
      <c r="W61">
        <v>108</v>
      </c>
      <c r="X61">
        <v>27</v>
      </c>
      <c r="Y61">
        <v>260</v>
      </c>
      <c r="Z61">
        <v>161</v>
      </c>
      <c r="AA61">
        <v>192</v>
      </c>
      <c r="AB61">
        <v>170</v>
      </c>
      <c r="AC61">
        <v>279</v>
      </c>
      <c r="AD61">
        <v>151</v>
      </c>
      <c r="AE61">
        <v>306</v>
      </c>
      <c r="AF61">
        <v>263</v>
      </c>
      <c r="AG61">
        <v>93</v>
      </c>
      <c r="AH61">
        <v>295</v>
      </c>
      <c r="AI61">
        <v>80</v>
      </c>
      <c r="AJ61">
        <v>107</v>
      </c>
      <c r="AK61">
        <v>103</v>
      </c>
      <c r="AL61">
        <v>80</v>
      </c>
      <c r="AM61">
        <v>238</v>
      </c>
      <c r="AN61">
        <v>586</v>
      </c>
      <c r="AO61">
        <v>284</v>
      </c>
      <c r="AP61">
        <v>132</v>
      </c>
      <c r="AQ61">
        <v>216</v>
      </c>
      <c r="AR61">
        <v>154</v>
      </c>
      <c r="AS61">
        <v>276</v>
      </c>
      <c r="AT61">
        <v>327</v>
      </c>
      <c r="AU61">
        <v>164</v>
      </c>
      <c r="AV61" s="19">
        <f t="shared" si="0"/>
        <v>179.88636363636363</v>
      </c>
    </row>
    <row r="62" spans="1:48" x14ac:dyDescent="0.3">
      <c r="A62" t="s">
        <v>429</v>
      </c>
      <c r="B62" s="42" t="s">
        <v>55</v>
      </c>
      <c r="C62" t="s">
        <v>261</v>
      </c>
      <c r="D62">
        <v>65</v>
      </c>
      <c r="E62">
        <v>85</v>
      </c>
      <c r="F62">
        <v>36</v>
      </c>
      <c r="G62">
        <v>55</v>
      </c>
      <c r="H62">
        <v>119</v>
      </c>
      <c r="I62">
        <v>28</v>
      </c>
      <c r="J62">
        <v>195</v>
      </c>
      <c r="K62">
        <v>101</v>
      </c>
      <c r="L62">
        <v>31</v>
      </c>
      <c r="M62">
        <v>125</v>
      </c>
      <c r="N62">
        <v>9.67</v>
      </c>
      <c r="O62">
        <v>102</v>
      </c>
      <c r="P62">
        <v>17.649999999999999</v>
      </c>
      <c r="Q62">
        <v>137</v>
      </c>
      <c r="R62">
        <v>56</v>
      </c>
      <c r="S62">
        <v>42</v>
      </c>
      <c r="T62">
        <v>70</v>
      </c>
      <c r="U62">
        <v>143</v>
      </c>
      <c r="V62">
        <v>31</v>
      </c>
      <c r="W62">
        <v>99</v>
      </c>
      <c r="X62">
        <v>51</v>
      </c>
      <c r="Y62">
        <v>69</v>
      </c>
      <c r="Z62">
        <v>52</v>
      </c>
      <c r="AA62">
        <v>29</v>
      </c>
      <c r="AB62">
        <v>38</v>
      </c>
      <c r="AC62">
        <v>20</v>
      </c>
      <c r="AD62">
        <v>41</v>
      </c>
      <c r="AE62">
        <v>12.4</v>
      </c>
      <c r="AF62">
        <v>84</v>
      </c>
      <c r="AG62">
        <v>32</v>
      </c>
      <c r="AH62">
        <v>165</v>
      </c>
      <c r="AI62">
        <v>83</v>
      </c>
      <c r="AJ62">
        <v>38</v>
      </c>
      <c r="AK62">
        <v>83</v>
      </c>
      <c r="AL62">
        <v>20</v>
      </c>
      <c r="AM62">
        <v>97</v>
      </c>
      <c r="AN62">
        <v>39</v>
      </c>
      <c r="AO62">
        <v>56</v>
      </c>
      <c r="AP62">
        <v>47</v>
      </c>
      <c r="AQ62">
        <v>53</v>
      </c>
      <c r="AR62">
        <v>70</v>
      </c>
      <c r="AS62">
        <v>91</v>
      </c>
      <c r="AT62">
        <v>35</v>
      </c>
      <c r="AU62">
        <v>71</v>
      </c>
      <c r="AV62" s="19">
        <f t="shared" si="0"/>
        <v>66.448181818181823</v>
      </c>
    </row>
    <row r="63" spans="1:48" x14ac:dyDescent="0.3">
      <c r="A63" t="s">
        <v>429</v>
      </c>
      <c r="B63" s="42" t="s">
        <v>56</v>
      </c>
      <c r="C63" t="s">
        <v>262</v>
      </c>
      <c r="D63">
        <v>71</v>
      </c>
      <c r="E63">
        <v>101</v>
      </c>
      <c r="F63">
        <v>68</v>
      </c>
      <c r="G63">
        <v>175</v>
      </c>
      <c r="H63">
        <v>198</v>
      </c>
      <c r="I63">
        <v>118</v>
      </c>
      <c r="J63">
        <v>428</v>
      </c>
      <c r="K63">
        <v>238</v>
      </c>
      <c r="L63">
        <v>132</v>
      </c>
      <c r="M63">
        <v>250</v>
      </c>
      <c r="N63">
        <v>53</v>
      </c>
      <c r="O63">
        <v>310</v>
      </c>
      <c r="P63">
        <v>149</v>
      </c>
      <c r="Q63">
        <v>318</v>
      </c>
      <c r="R63">
        <v>253</v>
      </c>
      <c r="S63">
        <v>104</v>
      </c>
      <c r="T63">
        <v>215</v>
      </c>
      <c r="U63">
        <v>247</v>
      </c>
      <c r="V63">
        <v>208</v>
      </c>
      <c r="W63">
        <v>123</v>
      </c>
      <c r="X63">
        <v>78</v>
      </c>
      <c r="Y63">
        <v>143</v>
      </c>
      <c r="Z63">
        <v>98</v>
      </c>
      <c r="AA63">
        <v>127</v>
      </c>
      <c r="AB63">
        <v>207</v>
      </c>
      <c r="AC63">
        <v>150</v>
      </c>
      <c r="AD63">
        <v>230</v>
      </c>
      <c r="AE63">
        <v>210</v>
      </c>
      <c r="AF63">
        <v>284</v>
      </c>
      <c r="AG63">
        <v>169</v>
      </c>
      <c r="AH63">
        <v>383</v>
      </c>
      <c r="AI63">
        <v>207</v>
      </c>
      <c r="AJ63">
        <v>149</v>
      </c>
      <c r="AK63">
        <v>271</v>
      </c>
      <c r="AL63">
        <v>39</v>
      </c>
      <c r="AM63">
        <v>239</v>
      </c>
      <c r="AN63">
        <v>279</v>
      </c>
      <c r="AO63">
        <v>324</v>
      </c>
      <c r="AP63">
        <v>132</v>
      </c>
      <c r="AQ63">
        <v>196</v>
      </c>
      <c r="AR63">
        <v>169</v>
      </c>
      <c r="AS63">
        <v>366</v>
      </c>
      <c r="AT63">
        <v>343</v>
      </c>
      <c r="AU63">
        <v>263</v>
      </c>
      <c r="AV63" s="19">
        <f t="shared" si="0"/>
        <v>200.34090909090909</v>
      </c>
    </row>
    <row r="64" spans="1:48" x14ac:dyDescent="0.3">
      <c r="A64" t="s">
        <v>429</v>
      </c>
      <c r="B64" s="42" t="s">
        <v>35</v>
      </c>
      <c r="C64" t="s">
        <v>219</v>
      </c>
      <c r="D64">
        <v>12.24</v>
      </c>
      <c r="E64">
        <v>14.59</v>
      </c>
      <c r="F64">
        <v>12.31</v>
      </c>
      <c r="G64">
        <v>14.49</v>
      </c>
      <c r="H64">
        <v>11.05</v>
      </c>
      <c r="I64">
        <v>10.17</v>
      </c>
      <c r="J64">
        <v>20.71</v>
      </c>
      <c r="K64">
        <v>17.66</v>
      </c>
      <c r="L64">
        <v>8</v>
      </c>
      <c r="M64">
        <v>17.88</v>
      </c>
      <c r="N64">
        <v>9.67</v>
      </c>
      <c r="O64">
        <v>22.28</v>
      </c>
      <c r="P64">
        <v>17.649999999999999</v>
      </c>
      <c r="Q64">
        <v>13.71</v>
      </c>
      <c r="R64">
        <v>13.15</v>
      </c>
      <c r="S64">
        <v>15.67</v>
      </c>
      <c r="T64">
        <v>19.809999999999999</v>
      </c>
      <c r="U64">
        <v>22.87</v>
      </c>
      <c r="V64">
        <v>14.69</v>
      </c>
      <c r="W64">
        <v>20.18</v>
      </c>
      <c r="X64">
        <v>14.88</v>
      </c>
      <c r="Y64">
        <v>14.49</v>
      </c>
      <c r="Z64">
        <v>21.52</v>
      </c>
      <c r="AA64">
        <v>13.04</v>
      </c>
      <c r="AB64">
        <v>20.89</v>
      </c>
      <c r="AC64">
        <v>11.56</v>
      </c>
      <c r="AD64">
        <v>8.44</v>
      </c>
      <c r="AE64">
        <v>12.4</v>
      </c>
      <c r="AF64">
        <v>19.82</v>
      </c>
      <c r="AG64">
        <v>12.38</v>
      </c>
      <c r="AH64">
        <v>15.57</v>
      </c>
      <c r="AI64">
        <v>14.06</v>
      </c>
      <c r="AJ64">
        <v>12.6</v>
      </c>
      <c r="AK64">
        <v>10.050000000000001</v>
      </c>
      <c r="AL64">
        <v>11.07</v>
      </c>
      <c r="AM64">
        <v>10.06</v>
      </c>
      <c r="AN64">
        <v>18.809999999999999</v>
      </c>
      <c r="AO64">
        <v>16.559999999999999</v>
      </c>
      <c r="AP64">
        <v>10.93</v>
      </c>
      <c r="AQ64">
        <v>16.420000000000002</v>
      </c>
      <c r="AR64">
        <v>13</v>
      </c>
      <c r="AS64">
        <v>20.65</v>
      </c>
      <c r="AT64">
        <v>6.84</v>
      </c>
      <c r="AU64">
        <v>21.65</v>
      </c>
      <c r="AV64" s="19">
        <f t="shared" si="0"/>
        <v>14.91977272727272</v>
      </c>
    </row>
    <row r="65" spans="1:48" x14ac:dyDescent="0.3">
      <c r="A65" t="s">
        <v>429</v>
      </c>
      <c r="B65" s="42" t="s">
        <v>40</v>
      </c>
      <c r="C65" t="s">
        <v>229</v>
      </c>
      <c r="D65">
        <v>131</v>
      </c>
      <c r="E65">
        <v>245</v>
      </c>
      <c r="F65">
        <v>149</v>
      </c>
      <c r="G65">
        <v>225</v>
      </c>
      <c r="H65">
        <v>490</v>
      </c>
      <c r="I65">
        <v>270</v>
      </c>
      <c r="J65">
        <v>495</v>
      </c>
      <c r="K65">
        <v>235</v>
      </c>
      <c r="L65">
        <v>107</v>
      </c>
      <c r="M65">
        <v>512</v>
      </c>
      <c r="N65">
        <v>55</v>
      </c>
      <c r="O65">
        <v>299</v>
      </c>
      <c r="P65">
        <v>115</v>
      </c>
      <c r="Q65">
        <v>483</v>
      </c>
      <c r="R65">
        <v>369</v>
      </c>
      <c r="S65">
        <v>230</v>
      </c>
      <c r="T65">
        <v>579</v>
      </c>
      <c r="U65">
        <v>334</v>
      </c>
      <c r="V65">
        <v>186</v>
      </c>
      <c r="W65">
        <v>379</v>
      </c>
      <c r="X65">
        <v>195</v>
      </c>
      <c r="Y65">
        <v>415</v>
      </c>
      <c r="Z65">
        <v>205</v>
      </c>
      <c r="AA65">
        <v>199</v>
      </c>
      <c r="AB65">
        <v>222</v>
      </c>
      <c r="AC65">
        <v>129</v>
      </c>
      <c r="AD65">
        <v>230</v>
      </c>
      <c r="AE65">
        <v>182</v>
      </c>
      <c r="AF65">
        <v>630</v>
      </c>
      <c r="AG65">
        <v>160</v>
      </c>
      <c r="AH65">
        <v>663</v>
      </c>
      <c r="AI65">
        <v>214</v>
      </c>
      <c r="AJ65">
        <v>138</v>
      </c>
      <c r="AK65">
        <v>217</v>
      </c>
      <c r="AL65">
        <v>82</v>
      </c>
      <c r="AM65">
        <v>226</v>
      </c>
      <c r="AN65">
        <v>213</v>
      </c>
      <c r="AO65">
        <v>365</v>
      </c>
      <c r="AP65">
        <v>395</v>
      </c>
      <c r="AQ65">
        <v>305</v>
      </c>
      <c r="AR65">
        <v>266</v>
      </c>
      <c r="AS65">
        <v>301</v>
      </c>
      <c r="AT65">
        <v>285</v>
      </c>
      <c r="AU65">
        <v>367</v>
      </c>
      <c r="AV65" s="19">
        <f t="shared" si="0"/>
        <v>283.90909090909093</v>
      </c>
    </row>
    <row r="66" spans="1:48" x14ac:dyDescent="0.3">
      <c r="A66" t="s">
        <v>429</v>
      </c>
      <c r="B66" s="42" t="s">
        <v>24</v>
      </c>
      <c r="C66" t="s">
        <v>197</v>
      </c>
      <c r="D66">
        <v>25</v>
      </c>
      <c r="E66">
        <v>53</v>
      </c>
      <c r="F66">
        <v>70</v>
      </c>
      <c r="G66">
        <v>64</v>
      </c>
      <c r="H66">
        <v>69</v>
      </c>
      <c r="I66">
        <v>76</v>
      </c>
      <c r="J66">
        <v>93</v>
      </c>
      <c r="K66">
        <v>53</v>
      </c>
      <c r="L66">
        <v>53</v>
      </c>
      <c r="M66">
        <v>81</v>
      </c>
      <c r="N66">
        <v>9.67</v>
      </c>
      <c r="O66">
        <v>133</v>
      </c>
      <c r="P66">
        <v>64</v>
      </c>
      <c r="Q66">
        <v>65</v>
      </c>
      <c r="R66">
        <v>84</v>
      </c>
      <c r="S66">
        <v>64</v>
      </c>
      <c r="T66">
        <v>73</v>
      </c>
      <c r="U66">
        <v>86</v>
      </c>
      <c r="V66">
        <v>77</v>
      </c>
      <c r="W66">
        <v>96</v>
      </c>
      <c r="X66">
        <v>29</v>
      </c>
      <c r="Y66">
        <v>72</v>
      </c>
      <c r="Z66">
        <v>110</v>
      </c>
      <c r="AA66">
        <v>55</v>
      </c>
      <c r="AB66">
        <v>96</v>
      </c>
      <c r="AC66">
        <v>50</v>
      </c>
      <c r="AD66">
        <v>48</v>
      </c>
      <c r="AE66">
        <v>60</v>
      </c>
      <c r="AF66">
        <v>90</v>
      </c>
      <c r="AG66">
        <v>58</v>
      </c>
      <c r="AH66">
        <v>67</v>
      </c>
      <c r="AI66">
        <v>90</v>
      </c>
      <c r="AJ66">
        <v>51</v>
      </c>
      <c r="AK66">
        <v>81</v>
      </c>
      <c r="AL66">
        <v>23</v>
      </c>
      <c r="AM66">
        <v>75</v>
      </c>
      <c r="AN66">
        <v>120</v>
      </c>
      <c r="AO66">
        <v>80</v>
      </c>
      <c r="AP66">
        <v>81</v>
      </c>
      <c r="AQ66">
        <v>85</v>
      </c>
      <c r="AR66">
        <v>88</v>
      </c>
      <c r="AS66">
        <v>137</v>
      </c>
      <c r="AT66">
        <v>39</v>
      </c>
      <c r="AU66">
        <v>93</v>
      </c>
      <c r="AV66" s="19">
        <f t="shared" si="0"/>
        <v>71.969772727272726</v>
      </c>
    </row>
    <row r="67" spans="1:48" x14ac:dyDescent="0.3">
      <c r="A67" t="s">
        <v>429</v>
      </c>
      <c r="B67" s="42" t="s">
        <v>48</v>
      </c>
      <c r="C67" t="s">
        <v>245</v>
      </c>
      <c r="D67">
        <v>50</v>
      </c>
      <c r="E67">
        <v>150</v>
      </c>
      <c r="F67">
        <v>136</v>
      </c>
      <c r="G67">
        <v>184</v>
      </c>
      <c r="H67">
        <v>245</v>
      </c>
      <c r="I67">
        <v>165</v>
      </c>
      <c r="J67">
        <v>333</v>
      </c>
      <c r="K67">
        <v>263</v>
      </c>
      <c r="L67">
        <v>77</v>
      </c>
      <c r="M67">
        <v>319</v>
      </c>
      <c r="N67">
        <v>35</v>
      </c>
      <c r="O67">
        <v>244</v>
      </c>
      <c r="P67">
        <v>150</v>
      </c>
      <c r="Q67">
        <v>222</v>
      </c>
      <c r="R67">
        <v>286</v>
      </c>
      <c r="S67">
        <v>109</v>
      </c>
      <c r="T67">
        <v>208</v>
      </c>
      <c r="U67">
        <v>620</v>
      </c>
      <c r="V67">
        <v>138</v>
      </c>
      <c r="W67">
        <v>243</v>
      </c>
      <c r="X67">
        <v>73</v>
      </c>
      <c r="Y67">
        <v>236</v>
      </c>
      <c r="Z67">
        <v>140</v>
      </c>
      <c r="AA67">
        <v>116</v>
      </c>
      <c r="AB67">
        <v>315</v>
      </c>
      <c r="AC67">
        <v>171</v>
      </c>
      <c r="AD67">
        <v>185</v>
      </c>
      <c r="AE67">
        <v>206</v>
      </c>
      <c r="AF67">
        <v>495</v>
      </c>
      <c r="AG67">
        <v>180</v>
      </c>
      <c r="AH67">
        <v>367</v>
      </c>
      <c r="AI67">
        <v>163</v>
      </c>
      <c r="AJ67">
        <v>192</v>
      </c>
      <c r="AK67">
        <v>177</v>
      </c>
      <c r="AL67">
        <v>64</v>
      </c>
      <c r="AM67">
        <v>197</v>
      </c>
      <c r="AN67">
        <v>270</v>
      </c>
      <c r="AO67">
        <v>249</v>
      </c>
      <c r="AP67">
        <v>159</v>
      </c>
      <c r="AQ67">
        <v>188</v>
      </c>
      <c r="AR67">
        <v>174</v>
      </c>
      <c r="AS67">
        <v>281</v>
      </c>
      <c r="AT67">
        <v>121</v>
      </c>
      <c r="AU67">
        <v>207</v>
      </c>
      <c r="AV67" s="19">
        <f t="shared" si="0"/>
        <v>206.88636363636363</v>
      </c>
    </row>
    <row r="68" spans="1:48" x14ac:dyDescent="0.3">
      <c r="A68" t="s">
        <v>429</v>
      </c>
      <c r="B68" s="42" t="s">
        <v>37</v>
      </c>
      <c r="C68" t="s">
        <v>223</v>
      </c>
      <c r="D68">
        <v>20</v>
      </c>
      <c r="E68">
        <v>41</v>
      </c>
      <c r="F68">
        <v>47</v>
      </c>
      <c r="G68">
        <v>69</v>
      </c>
      <c r="H68">
        <v>82</v>
      </c>
      <c r="I68">
        <v>28</v>
      </c>
      <c r="J68">
        <v>111</v>
      </c>
      <c r="K68">
        <v>108</v>
      </c>
      <c r="L68">
        <v>41</v>
      </c>
      <c r="M68">
        <v>81</v>
      </c>
      <c r="N68">
        <v>14</v>
      </c>
      <c r="O68">
        <v>93</v>
      </c>
      <c r="P68">
        <v>26</v>
      </c>
      <c r="Q68">
        <v>109</v>
      </c>
      <c r="R68">
        <v>73</v>
      </c>
      <c r="S68">
        <v>39</v>
      </c>
      <c r="T68">
        <v>67</v>
      </c>
      <c r="U68">
        <v>95</v>
      </c>
      <c r="V68">
        <v>35</v>
      </c>
      <c r="W68">
        <v>74</v>
      </c>
      <c r="X68">
        <v>26</v>
      </c>
      <c r="Y68">
        <v>88</v>
      </c>
      <c r="Z68">
        <v>67</v>
      </c>
      <c r="AA68">
        <v>37</v>
      </c>
      <c r="AB68">
        <v>87</v>
      </c>
      <c r="AC68">
        <v>47</v>
      </c>
      <c r="AD68">
        <v>53</v>
      </c>
      <c r="AE68">
        <v>56</v>
      </c>
      <c r="AF68">
        <v>140</v>
      </c>
      <c r="AG68">
        <v>40</v>
      </c>
      <c r="AH68">
        <v>117</v>
      </c>
      <c r="AI68">
        <v>80</v>
      </c>
      <c r="AJ68">
        <v>38</v>
      </c>
      <c r="AK68">
        <v>70</v>
      </c>
      <c r="AL68">
        <v>43</v>
      </c>
      <c r="AM68">
        <v>82</v>
      </c>
      <c r="AN68">
        <v>50</v>
      </c>
      <c r="AO68">
        <v>62</v>
      </c>
      <c r="AP68">
        <v>49</v>
      </c>
      <c r="AQ68">
        <v>40</v>
      </c>
      <c r="AR68">
        <v>75</v>
      </c>
      <c r="AS68">
        <v>107</v>
      </c>
      <c r="AT68">
        <v>47</v>
      </c>
      <c r="AU68">
        <v>63</v>
      </c>
      <c r="AV68" s="19">
        <f t="shared" si="0"/>
        <v>64.022727272727266</v>
      </c>
    </row>
    <row r="69" spans="1:48" x14ac:dyDescent="0.3">
      <c r="A69" t="s">
        <v>429</v>
      </c>
      <c r="B69" s="42" t="s">
        <v>2</v>
      </c>
      <c r="C69" t="s">
        <v>143</v>
      </c>
      <c r="D69">
        <v>86</v>
      </c>
      <c r="E69">
        <v>37</v>
      </c>
      <c r="F69">
        <v>56</v>
      </c>
      <c r="G69">
        <v>35</v>
      </c>
      <c r="H69">
        <v>32</v>
      </c>
      <c r="I69">
        <v>22</v>
      </c>
      <c r="J69">
        <v>59</v>
      </c>
      <c r="K69">
        <v>19</v>
      </c>
      <c r="L69">
        <v>14</v>
      </c>
      <c r="M69">
        <v>35</v>
      </c>
      <c r="N69">
        <v>14</v>
      </c>
      <c r="O69">
        <v>33</v>
      </c>
      <c r="P69">
        <v>30</v>
      </c>
      <c r="Q69">
        <v>97</v>
      </c>
      <c r="R69">
        <v>72</v>
      </c>
      <c r="S69">
        <v>19</v>
      </c>
      <c r="T69">
        <v>78</v>
      </c>
      <c r="U69">
        <v>308</v>
      </c>
      <c r="V69">
        <v>25</v>
      </c>
      <c r="W69">
        <v>307</v>
      </c>
      <c r="X69">
        <v>24</v>
      </c>
      <c r="Y69">
        <v>42</v>
      </c>
      <c r="Z69">
        <v>48</v>
      </c>
      <c r="AA69">
        <v>15</v>
      </c>
      <c r="AB69">
        <v>234</v>
      </c>
      <c r="AC69">
        <v>145</v>
      </c>
      <c r="AD69">
        <v>96</v>
      </c>
      <c r="AE69">
        <v>77</v>
      </c>
      <c r="AF69">
        <v>684</v>
      </c>
      <c r="AG69">
        <v>34</v>
      </c>
      <c r="AH69">
        <v>104</v>
      </c>
      <c r="AI69">
        <v>19</v>
      </c>
      <c r="AJ69">
        <v>32</v>
      </c>
      <c r="AK69">
        <v>68</v>
      </c>
      <c r="AL69">
        <v>11.07</v>
      </c>
      <c r="AM69">
        <v>38</v>
      </c>
      <c r="AN69">
        <v>38</v>
      </c>
      <c r="AO69">
        <v>93</v>
      </c>
      <c r="AP69">
        <v>29</v>
      </c>
      <c r="AQ69">
        <v>31</v>
      </c>
      <c r="AR69">
        <v>29</v>
      </c>
      <c r="AS69">
        <v>163</v>
      </c>
      <c r="AT69">
        <v>19</v>
      </c>
      <c r="AU69">
        <v>21.65</v>
      </c>
      <c r="AV69" s="19">
        <f t="shared" si="0"/>
        <v>78.925454545454556</v>
      </c>
    </row>
    <row r="70" spans="1:48" x14ac:dyDescent="0.3">
      <c r="A70" t="s">
        <v>429</v>
      </c>
      <c r="B70" s="42" t="s">
        <v>45</v>
      </c>
      <c r="C70" t="s">
        <v>239</v>
      </c>
      <c r="D70">
        <v>239</v>
      </c>
      <c r="E70">
        <v>467</v>
      </c>
      <c r="F70">
        <v>689</v>
      </c>
      <c r="G70">
        <v>504</v>
      </c>
      <c r="H70">
        <v>748</v>
      </c>
      <c r="I70">
        <v>448</v>
      </c>
      <c r="J70">
        <v>565</v>
      </c>
      <c r="K70">
        <v>708</v>
      </c>
      <c r="L70">
        <v>507</v>
      </c>
      <c r="M70">
        <v>503</v>
      </c>
      <c r="N70">
        <v>160</v>
      </c>
      <c r="O70">
        <v>1311</v>
      </c>
      <c r="P70">
        <v>233</v>
      </c>
      <c r="Q70">
        <v>1225</v>
      </c>
      <c r="R70">
        <v>504</v>
      </c>
      <c r="S70">
        <v>272</v>
      </c>
      <c r="T70">
        <v>1239</v>
      </c>
      <c r="U70">
        <v>690</v>
      </c>
      <c r="V70">
        <v>278</v>
      </c>
      <c r="W70">
        <v>776</v>
      </c>
      <c r="X70">
        <v>343</v>
      </c>
      <c r="Y70">
        <v>1048</v>
      </c>
      <c r="Z70">
        <v>412</v>
      </c>
      <c r="AA70">
        <v>286</v>
      </c>
      <c r="AB70">
        <v>693</v>
      </c>
      <c r="AC70">
        <v>187</v>
      </c>
      <c r="AD70">
        <v>249</v>
      </c>
      <c r="AE70">
        <v>472</v>
      </c>
      <c r="AF70">
        <v>1191</v>
      </c>
      <c r="AG70">
        <v>217</v>
      </c>
      <c r="AH70">
        <v>627</v>
      </c>
      <c r="AI70">
        <v>358</v>
      </c>
      <c r="AJ70">
        <v>389</v>
      </c>
      <c r="AK70">
        <v>257</v>
      </c>
      <c r="AL70">
        <v>112</v>
      </c>
      <c r="AM70">
        <v>657</v>
      </c>
      <c r="AN70">
        <v>685</v>
      </c>
      <c r="AO70">
        <v>408</v>
      </c>
      <c r="AP70">
        <v>806</v>
      </c>
      <c r="AQ70">
        <v>897</v>
      </c>
      <c r="AR70">
        <v>602</v>
      </c>
      <c r="AS70">
        <v>999</v>
      </c>
      <c r="AT70">
        <v>822</v>
      </c>
      <c r="AU70">
        <v>874</v>
      </c>
      <c r="AV70" s="19">
        <f t="shared" si="0"/>
        <v>583.11363636363637</v>
      </c>
    </row>
    <row r="71" spans="1:48" x14ac:dyDescent="0.3">
      <c r="A71" t="s">
        <v>429</v>
      </c>
      <c r="B71" s="42" t="s">
        <v>47</v>
      </c>
      <c r="C71" t="s">
        <v>243</v>
      </c>
      <c r="D71">
        <v>19</v>
      </c>
      <c r="E71">
        <v>63</v>
      </c>
      <c r="F71">
        <v>58</v>
      </c>
      <c r="G71">
        <v>68</v>
      </c>
      <c r="H71">
        <v>61</v>
      </c>
      <c r="I71">
        <v>48</v>
      </c>
      <c r="J71">
        <v>95</v>
      </c>
      <c r="K71">
        <v>80</v>
      </c>
      <c r="L71">
        <v>35</v>
      </c>
      <c r="M71">
        <v>67</v>
      </c>
      <c r="N71">
        <v>18</v>
      </c>
      <c r="O71">
        <v>97</v>
      </c>
      <c r="P71">
        <v>31</v>
      </c>
      <c r="Q71">
        <v>69</v>
      </c>
      <c r="R71">
        <v>60</v>
      </c>
      <c r="S71">
        <v>50</v>
      </c>
      <c r="T71">
        <v>64</v>
      </c>
      <c r="U71">
        <v>93</v>
      </c>
      <c r="V71">
        <v>49</v>
      </c>
      <c r="W71">
        <v>94</v>
      </c>
      <c r="X71">
        <v>41</v>
      </c>
      <c r="Y71">
        <v>73</v>
      </c>
      <c r="Z71">
        <v>76</v>
      </c>
      <c r="AA71">
        <v>23</v>
      </c>
      <c r="AB71">
        <v>72</v>
      </c>
      <c r="AC71">
        <v>48</v>
      </c>
      <c r="AD71">
        <v>41</v>
      </c>
      <c r="AE71">
        <v>51</v>
      </c>
      <c r="AF71">
        <v>89</v>
      </c>
      <c r="AG71">
        <v>47</v>
      </c>
      <c r="AH71">
        <v>73</v>
      </c>
      <c r="AI71">
        <v>83</v>
      </c>
      <c r="AJ71">
        <v>56</v>
      </c>
      <c r="AK71">
        <v>54</v>
      </c>
      <c r="AL71">
        <v>15</v>
      </c>
      <c r="AM71">
        <v>87</v>
      </c>
      <c r="AN71">
        <v>96</v>
      </c>
      <c r="AO71">
        <v>68</v>
      </c>
      <c r="AP71">
        <v>66</v>
      </c>
      <c r="AQ71">
        <v>77</v>
      </c>
      <c r="AR71">
        <v>51</v>
      </c>
      <c r="AS71">
        <v>92</v>
      </c>
      <c r="AT71">
        <v>32</v>
      </c>
      <c r="AU71">
        <v>75</v>
      </c>
      <c r="AV71" s="19">
        <f t="shared" ref="AV71:AV89" si="1">AVERAGE(D71:AU71)</f>
        <v>61.477272727272727</v>
      </c>
    </row>
    <row r="72" spans="1:48" x14ac:dyDescent="0.3">
      <c r="A72" t="s">
        <v>429</v>
      </c>
      <c r="B72" s="42" t="s">
        <v>53</v>
      </c>
      <c r="C72" t="s">
        <v>257</v>
      </c>
      <c r="D72">
        <v>19</v>
      </c>
      <c r="E72">
        <v>30</v>
      </c>
      <c r="F72">
        <v>15</v>
      </c>
      <c r="G72">
        <v>30</v>
      </c>
      <c r="H72">
        <v>13</v>
      </c>
      <c r="I72">
        <v>23</v>
      </c>
      <c r="J72">
        <v>27</v>
      </c>
      <c r="K72">
        <v>31</v>
      </c>
      <c r="L72">
        <v>26</v>
      </c>
      <c r="M72">
        <v>21</v>
      </c>
      <c r="N72">
        <v>9.67</v>
      </c>
      <c r="O72">
        <v>31</v>
      </c>
      <c r="P72">
        <v>17.649999999999999</v>
      </c>
      <c r="Q72">
        <v>37</v>
      </c>
      <c r="R72">
        <v>20</v>
      </c>
      <c r="S72">
        <v>26</v>
      </c>
      <c r="T72">
        <v>41</v>
      </c>
      <c r="U72">
        <v>51</v>
      </c>
      <c r="V72">
        <v>25</v>
      </c>
      <c r="W72">
        <v>44</v>
      </c>
      <c r="X72">
        <v>45</v>
      </c>
      <c r="Y72">
        <v>63</v>
      </c>
      <c r="Z72">
        <v>66</v>
      </c>
      <c r="AA72">
        <v>31</v>
      </c>
      <c r="AB72">
        <v>45</v>
      </c>
      <c r="AC72">
        <v>11.56</v>
      </c>
      <c r="AD72">
        <v>48</v>
      </c>
      <c r="AE72">
        <v>32</v>
      </c>
      <c r="AF72">
        <v>57</v>
      </c>
      <c r="AG72">
        <v>18</v>
      </c>
      <c r="AH72">
        <v>55</v>
      </c>
      <c r="AI72">
        <v>16</v>
      </c>
      <c r="AJ72">
        <v>33</v>
      </c>
      <c r="AK72">
        <v>30</v>
      </c>
      <c r="AL72">
        <v>13</v>
      </c>
      <c r="AM72">
        <v>34</v>
      </c>
      <c r="AN72">
        <v>63</v>
      </c>
      <c r="AO72">
        <v>18</v>
      </c>
      <c r="AP72">
        <v>27</v>
      </c>
      <c r="AQ72">
        <v>27</v>
      </c>
      <c r="AR72">
        <v>24</v>
      </c>
      <c r="AS72">
        <v>24</v>
      </c>
      <c r="AT72">
        <v>23</v>
      </c>
      <c r="AU72">
        <v>27</v>
      </c>
      <c r="AV72" s="19">
        <f t="shared" si="1"/>
        <v>31.088181818181816</v>
      </c>
    </row>
    <row r="73" spans="1:48" x14ac:dyDescent="0.3">
      <c r="A73" t="s">
        <v>429</v>
      </c>
      <c r="B73" s="42" t="s">
        <v>46</v>
      </c>
      <c r="C73" t="s">
        <v>241</v>
      </c>
      <c r="D73">
        <v>93</v>
      </c>
      <c r="E73">
        <v>162</v>
      </c>
      <c r="F73">
        <v>331</v>
      </c>
      <c r="G73">
        <v>220</v>
      </c>
      <c r="H73">
        <v>518</v>
      </c>
      <c r="I73">
        <v>311</v>
      </c>
      <c r="J73">
        <v>1080</v>
      </c>
      <c r="K73">
        <v>370</v>
      </c>
      <c r="L73">
        <v>168</v>
      </c>
      <c r="M73">
        <v>699</v>
      </c>
      <c r="N73">
        <v>51</v>
      </c>
      <c r="O73">
        <v>462</v>
      </c>
      <c r="P73">
        <v>422</v>
      </c>
      <c r="Q73">
        <v>469</v>
      </c>
      <c r="R73">
        <v>738</v>
      </c>
      <c r="S73">
        <v>342</v>
      </c>
      <c r="T73">
        <v>458</v>
      </c>
      <c r="U73">
        <v>1206</v>
      </c>
      <c r="V73">
        <v>428</v>
      </c>
      <c r="W73">
        <v>696</v>
      </c>
      <c r="X73">
        <v>67</v>
      </c>
      <c r="Y73">
        <v>434</v>
      </c>
      <c r="Z73">
        <v>324</v>
      </c>
      <c r="AA73">
        <v>633</v>
      </c>
      <c r="AB73">
        <v>673</v>
      </c>
      <c r="AC73">
        <v>410</v>
      </c>
      <c r="AD73">
        <v>441</v>
      </c>
      <c r="AE73">
        <v>958</v>
      </c>
      <c r="AF73">
        <v>2232</v>
      </c>
      <c r="AG73">
        <v>297</v>
      </c>
      <c r="AH73">
        <v>487</v>
      </c>
      <c r="AI73">
        <v>179</v>
      </c>
      <c r="AJ73">
        <v>352</v>
      </c>
      <c r="AK73">
        <v>347</v>
      </c>
      <c r="AL73">
        <v>147</v>
      </c>
      <c r="AM73">
        <v>385</v>
      </c>
      <c r="AN73">
        <v>1896</v>
      </c>
      <c r="AO73">
        <v>912</v>
      </c>
      <c r="AP73">
        <v>278</v>
      </c>
      <c r="AQ73">
        <v>479</v>
      </c>
      <c r="AR73">
        <v>203</v>
      </c>
      <c r="AS73">
        <v>730</v>
      </c>
      <c r="AT73">
        <v>353</v>
      </c>
      <c r="AU73">
        <v>418</v>
      </c>
      <c r="AV73" s="19">
        <f t="shared" si="1"/>
        <v>519.52272727272725</v>
      </c>
    </row>
    <row r="74" spans="1:48" x14ac:dyDescent="0.3">
      <c r="A74" t="s">
        <v>429</v>
      </c>
      <c r="B74" s="42" t="s">
        <v>22</v>
      </c>
      <c r="C74" t="s">
        <v>193</v>
      </c>
      <c r="D74">
        <v>302</v>
      </c>
      <c r="E74">
        <v>411</v>
      </c>
      <c r="F74">
        <v>771</v>
      </c>
      <c r="G74">
        <v>364</v>
      </c>
      <c r="H74">
        <v>749</v>
      </c>
      <c r="I74">
        <v>1004</v>
      </c>
      <c r="J74">
        <v>2268</v>
      </c>
      <c r="K74">
        <v>449</v>
      </c>
      <c r="L74">
        <v>255</v>
      </c>
      <c r="M74">
        <v>2223</v>
      </c>
      <c r="N74">
        <v>206</v>
      </c>
      <c r="O74">
        <v>372</v>
      </c>
      <c r="P74">
        <v>1301</v>
      </c>
      <c r="Q74">
        <v>828</v>
      </c>
      <c r="R74">
        <v>1580</v>
      </c>
      <c r="S74">
        <v>551</v>
      </c>
      <c r="T74">
        <v>1275</v>
      </c>
      <c r="U74">
        <v>2551</v>
      </c>
      <c r="V74">
        <v>552</v>
      </c>
      <c r="W74">
        <v>2150</v>
      </c>
      <c r="X74">
        <v>109</v>
      </c>
      <c r="Y74">
        <v>744</v>
      </c>
      <c r="Z74">
        <v>466</v>
      </c>
      <c r="AA74">
        <v>1412</v>
      </c>
      <c r="AB74">
        <v>1686</v>
      </c>
      <c r="AC74">
        <v>1117</v>
      </c>
      <c r="AD74">
        <v>1385</v>
      </c>
      <c r="AE74">
        <v>2319</v>
      </c>
      <c r="AF74">
        <v>7525</v>
      </c>
      <c r="AG74">
        <v>633</v>
      </c>
      <c r="AH74">
        <v>1270</v>
      </c>
      <c r="AI74">
        <v>189</v>
      </c>
      <c r="AJ74">
        <v>545</v>
      </c>
      <c r="AK74">
        <v>585</v>
      </c>
      <c r="AL74">
        <v>265</v>
      </c>
      <c r="AM74">
        <v>267</v>
      </c>
      <c r="AN74">
        <v>3792</v>
      </c>
      <c r="AO74">
        <v>1695</v>
      </c>
      <c r="AP74">
        <v>451</v>
      </c>
      <c r="AQ74">
        <v>663</v>
      </c>
      <c r="AR74">
        <v>277</v>
      </c>
      <c r="AS74">
        <v>758</v>
      </c>
      <c r="AT74">
        <v>290</v>
      </c>
      <c r="AU74">
        <v>486</v>
      </c>
      <c r="AV74" s="19">
        <f t="shared" si="1"/>
        <v>1115.7045454545455</v>
      </c>
    </row>
    <row r="75" spans="1:48" x14ac:dyDescent="0.3">
      <c r="A75" t="s">
        <v>429</v>
      </c>
      <c r="B75" s="42" t="s">
        <v>20</v>
      </c>
      <c r="C75" t="s">
        <v>189</v>
      </c>
      <c r="D75">
        <v>406</v>
      </c>
      <c r="E75">
        <v>607</v>
      </c>
      <c r="F75">
        <v>1181</v>
      </c>
      <c r="G75">
        <v>410</v>
      </c>
      <c r="H75">
        <v>852</v>
      </c>
      <c r="I75">
        <v>904</v>
      </c>
      <c r="J75">
        <v>2265</v>
      </c>
      <c r="K75">
        <v>583</v>
      </c>
      <c r="L75">
        <v>276</v>
      </c>
      <c r="M75">
        <v>1938</v>
      </c>
      <c r="N75">
        <v>263</v>
      </c>
      <c r="O75">
        <v>508</v>
      </c>
      <c r="P75">
        <v>1174</v>
      </c>
      <c r="Q75">
        <v>1398</v>
      </c>
      <c r="R75">
        <v>1892</v>
      </c>
      <c r="S75">
        <v>850</v>
      </c>
      <c r="T75">
        <v>1236</v>
      </c>
      <c r="U75">
        <v>5366</v>
      </c>
      <c r="V75">
        <v>929</v>
      </c>
      <c r="W75">
        <v>3185</v>
      </c>
      <c r="X75">
        <v>90</v>
      </c>
      <c r="Y75">
        <v>989</v>
      </c>
      <c r="Z75">
        <v>609</v>
      </c>
      <c r="AA75">
        <v>769</v>
      </c>
      <c r="AB75">
        <v>2846</v>
      </c>
      <c r="AC75">
        <v>1585</v>
      </c>
      <c r="AD75">
        <v>2014</v>
      </c>
      <c r="AE75">
        <v>2129</v>
      </c>
      <c r="AF75">
        <v>10219</v>
      </c>
      <c r="AG75">
        <v>682</v>
      </c>
      <c r="AH75">
        <v>1231</v>
      </c>
      <c r="AI75">
        <v>227</v>
      </c>
      <c r="AJ75">
        <v>774</v>
      </c>
      <c r="AK75">
        <v>746</v>
      </c>
      <c r="AL75">
        <v>308</v>
      </c>
      <c r="AM75">
        <v>533</v>
      </c>
      <c r="AN75">
        <v>2540</v>
      </c>
      <c r="AO75">
        <v>2049</v>
      </c>
      <c r="AP75">
        <v>626</v>
      </c>
      <c r="AQ75">
        <v>1029</v>
      </c>
      <c r="AR75">
        <v>371</v>
      </c>
      <c r="AS75">
        <v>1439</v>
      </c>
      <c r="AT75">
        <v>548</v>
      </c>
      <c r="AU75">
        <v>600</v>
      </c>
      <c r="AV75" s="19">
        <f t="shared" si="1"/>
        <v>1390.3636363636363</v>
      </c>
    </row>
    <row r="76" spans="1:48" x14ac:dyDescent="0.3">
      <c r="A76" t="s">
        <v>429</v>
      </c>
      <c r="B76" s="42" t="s">
        <v>23</v>
      </c>
      <c r="C76" t="s">
        <v>195</v>
      </c>
      <c r="D76">
        <v>16</v>
      </c>
      <c r="E76">
        <v>29</v>
      </c>
      <c r="F76">
        <v>28</v>
      </c>
      <c r="G76">
        <v>28</v>
      </c>
      <c r="H76">
        <v>20</v>
      </c>
      <c r="I76">
        <v>28</v>
      </c>
      <c r="J76">
        <v>47</v>
      </c>
      <c r="K76">
        <v>43</v>
      </c>
      <c r="L76">
        <v>35</v>
      </c>
      <c r="M76">
        <v>44</v>
      </c>
      <c r="N76">
        <v>9.67</v>
      </c>
      <c r="O76">
        <v>93</v>
      </c>
      <c r="P76">
        <v>43</v>
      </c>
      <c r="Q76">
        <v>46</v>
      </c>
      <c r="R76">
        <v>42</v>
      </c>
      <c r="S76">
        <v>23</v>
      </c>
      <c r="T76">
        <v>33</v>
      </c>
      <c r="U76">
        <v>53</v>
      </c>
      <c r="V76">
        <v>41</v>
      </c>
      <c r="W76">
        <v>36</v>
      </c>
      <c r="X76">
        <v>21</v>
      </c>
      <c r="Y76">
        <v>40</v>
      </c>
      <c r="Z76">
        <v>46</v>
      </c>
      <c r="AA76">
        <v>13.04</v>
      </c>
      <c r="AB76">
        <v>65</v>
      </c>
      <c r="AC76">
        <v>23</v>
      </c>
      <c r="AD76">
        <v>31</v>
      </c>
      <c r="AE76">
        <v>47</v>
      </c>
      <c r="AF76">
        <v>47</v>
      </c>
      <c r="AG76">
        <v>28</v>
      </c>
      <c r="AH76">
        <v>36</v>
      </c>
      <c r="AI76">
        <v>51</v>
      </c>
      <c r="AJ76">
        <v>32</v>
      </c>
      <c r="AK76">
        <v>31</v>
      </c>
      <c r="AL76">
        <v>20</v>
      </c>
      <c r="AM76">
        <v>37</v>
      </c>
      <c r="AN76">
        <v>51</v>
      </c>
      <c r="AO76">
        <v>37</v>
      </c>
      <c r="AP76">
        <v>34</v>
      </c>
      <c r="AQ76">
        <v>40</v>
      </c>
      <c r="AR76">
        <v>26</v>
      </c>
      <c r="AS76">
        <v>61</v>
      </c>
      <c r="AT76">
        <v>26</v>
      </c>
      <c r="AU76">
        <v>45</v>
      </c>
      <c r="AV76" s="19">
        <f t="shared" si="1"/>
        <v>36.947954545454543</v>
      </c>
    </row>
    <row r="77" spans="1:48" x14ac:dyDescent="0.3">
      <c r="A77" t="s">
        <v>429</v>
      </c>
      <c r="B77" s="42" t="s">
        <v>33</v>
      </c>
      <c r="C77" t="s">
        <v>215</v>
      </c>
      <c r="D77">
        <v>82</v>
      </c>
      <c r="E77">
        <v>98</v>
      </c>
      <c r="F77">
        <v>248</v>
      </c>
      <c r="G77">
        <v>140</v>
      </c>
      <c r="H77">
        <v>180</v>
      </c>
      <c r="I77">
        <v>161</v>
      </c>
      <c r="J77">
        <v>508</v>
      </c>
      <c r="K77">
        <v>225</v>
      </c>
      <c r="L77">
        <v>72</v>
      </c>
      <c r="M77">
        <v>389</v>
      </c>
      <c r="N77">
        <v>220</v>
      </c>
      <c r="O77">
        <v>143</v>
      </c>
      <c r="P77">
        <v>138</v>
      </c>
      <c r="Q77">
        <v>318</v>
      </c>
      <c r="R77">
        <v>284</v>
      </c>
      <c r="S77">
        <v>167</v>
      </c>
      <c r="T77">
        <v>199</v>
      </c>
      <c r="U77">
        <v>1053</v>
      </c>
      <c r="V77">
        <v>145</v>
      </c>
      <c r="W77">
        <v>451</v>
      </c>
      <c r="X77">
        <v>43</v>
      </c>
      <c r="Y77">
        <v>312</v>
      </c>
      <c r="Z77">
        <v>141</v>
      </c>
      <c r="AA77">
        <v>163</v>
      </c>
      <c r="AB77">
        <v>424</v>
      </c>
      <c r="AC77">
        <v>375</v>
      </c>
      <c r="AD77">
        <v>372</v>
      </c>
      <c r="AE77">
        <v>303</v>
      </c>
      <c r="AF77">
        <v>1931</v>
      </c>
      <c r="AG77">
        <v>206</v>
      </c>
      <c r="AH77">
        <v>359</v>
      </c>
      <c r="AI77">
        <v>105</v>
      </c>
      <c r="AJ77">
        <v>209</v>
      </c>
      <c r="AK77">
        <v>202</v>
      </c>
      <c r="AL77">
        <v>36</v>
      </c>
      <c r="AM77">
        <v>154</v>
      </c>
      <c r="AN77">
        <v>440</v>
      </c>
      <c r="AO77">
        <v>275</v>
      </c>
      <c r="AP77">
        <v>158</v>
      </c>
      <c r="AQ77">
        <v>223</v>
      </c>
      <c r="AR77">
        <v>118</v>
      </c>
      <c r="AS77">
        <v>289</v>
      </c>
      <c r="AT77">
        <v>163</v>
      </c>
      <c r="AU77">
        <v>202</v>
      </c>
      <c r="AV77" s="19">
        <f t="shared" si="1"/>
        <v>282.36363636363637</v>
      </c>
    </row>
    <row r="78" spans="1:48" x14ac:dyDescent="0.3">
      <c r="A78" t="s">
        <v>429</v>
      </c>
      <c r="B78" s="42" t="s">
        <v>13</v>
      </c>
      <c r="C78" t="s">
        <v>165</v>
      </c>
      <c r="D78">
        <v>43</v>
      </c>
      <c r="E78">
        <v>87</v>
      </c>
      <c r="F78">
        <v>117</v>
      </c>
      <c r="G78">
        <v>116</v>
      </c>
      <c r="H78">
        <v>99</v>
      </c>
      <c r="I78">
        <v>128</v>
      </c>
      <c r="J78">
        <v>138</v>
      </c>
      <c r="K78">
        <v>86</v>
      </c>
      <c r="L78">
        <v>78</v>
      </c>
      <c r="M78">
        <v>117</v>
      </c>
      <c r="N78">
        <v>14</v>
      </c>
      <c r="O78">
        <v>201</v>
      </c>
      <c r="P78">
        <v>109</v>
      </c>
      <c r="Q78">
        <v>124</v>
      </c>
      <c r="R78">
        <v>139</v>
      </c>
      <c r="S78">
        <v>119</v>
      </c>
      <c r="T78">
        <v>149</v>
      </c>
      <c r="U78">
        <v>166</v>
      </c>
      <c r="V78">
        <v>181</v>
      </c>
      <c r="W78">
        <v>178</v>
      </c>
      <c r="X78">
        <v>70</v>
      </c>
      <c r="Y78">
        <v>115</v>
      </c>
      <c r="Z78">
        <v>153</v>
      </c>
      <c r="AA78">
        <v>94</v>
      </c>
      <c r="AB78">
        <v>198</v>
      </c>
      <c r="AC78">
        <v>115</v>
      </c>
      <c r="AD78">
        <v>84</v>
      </c>
      <c r="AE78">
        <v>108</v>
      </c>
      <c r="AF78">
        <v>168</v>
      </c>
      <c r="AG78">
        <v>110</v>
      </c>
      <c r="AH78">
        <v>130</v>
      </c>
      <c r="AI78">
        <v>138</v>
      </c>
      <c r="AJ78">
        <v>136</v>
      </c>
      <c r="AK78">
        <v>140</v>
      </c>
      <c r="AL78">
        <v>31</v>
      </c>
      <c r="AM78">
        <v>148</v>
      </c>
      <c r="AN78">
        <v>219</v>
      </c>
      <c r="AO78">
        <v>195</v>
      </c>
      <c r="AP78">
        <v>165</v>
      </c>
      <c r="AQ78">
        <v>205</v>
      </c>
      <c r="AR78">
        <v>141</v>
      </c>
      <c r="AS78">
        <v>207</v>
      </c>
      <c r="AT78">
        <v>89</v>
      </c>
      <c r="AU78">
        <v>142</v>
      </c>
      <c r="AV78" s="19">
        <f t="shared" si="1"/>
        <v>129.31818181818181</v>
      </c>
    </row>
    <row r="79" spans="1:48" x14ac:dyDescent="0.3">
      <c r="A79" t="s">
        <v>429</v>
      </c>
      <c r="B79" s="42" t="s">
        <v>11</v>
      </c>
      <c r="C79" t="s">
        <v>161</v>
      </c>
      <c r="D79">
        <v>55</v>
      </c>
      <c r="E79">
        <v>129</v>
      </c>
      <c r="F79">
        <v>373</v>
      </c>
      <c r="G79">
        <v>553</v>
      </c>
      <c r="H79">
        <v>509</v>
      </c>
      <c r="I79">
        <v>413</v>
      </c>
      <c r="J79">
        <v>603</v>
      </c>
      <c r="K79">
        <v>518</v>
      </c>
      <c r="L79">
        <v>259</v>
      </c>
      <c r="M79">
        <v>563</v>
      </c>
      <c r="N79">
        <v>44</v>
      </c>
      <c r="O79">
        <v>721</v>
      </c>
      <c r="P79">
        <v>378</v>
      </c>
      <c r="Q79">
        <v>626</v>
      </c>
      <c r="R79">
        <v>745</v>
      </c>
      <c r="S79">
        <v>194</v>
      </c>
      <c r="T79">
        <v>687</v>
      </c>
      <c r="U79">
        <v>377</v>
      </c>
      <c r="V79">
        <v>506</v>
      </c>
      <c r="W79">
        <v>351</v>
      </c>
      <c r="X79">
        <v>140</v>
      </c>
      <c r="Y79">
        <v>464</v>
      </c>
      <c r="Z79">
        <v>297</v>
      </c>
      <c r="AA79">
        <v>414</v>
      </c>
      <c r="AB79">
        <v>652</v>
      </c>
      <c r="AC79">
        <v>369</v>
      </c>
      <c r="AD79">
        <v>555</v>
      </c>
      <c r="AE79">
        <v>762</v>
      </c>
      <c r="AF79">
        <v>770</v>
      </c>
      <c r="AG79">
        <v>246</v>
      </c>
      <c r="AH79">
        <v>941</v>
      </c>
      <c r="AI79">
        <v>331</v>
      </c>
      <c r="AJ79">
        <v>270</v>
      </c>
      <c r="AK79">
        <v>504</v>
      </c>
      <c r="AL79">
        <v>132</v>
      </c>
      <c r="AM79">
        <v>561</v>
      </c>
      <c r="AN79">
        <v>884</v>
      </c>
      <c r="AO79">
        <v>654</v>
      </c>
      <c r="AP79">
        <v>445</v>
      </c>
      <c r="AQ79">
        <v>541</v>
      </c>
      <c r="AR79">
        <v>420</v>
      </c>
      <c r="AS79">
        <v>728</v>
      </c>
      <c r="AT79">
        <v>548</v>
      </c>
      <c r="AU79">
        <v>553</v>
      </c>
      <c r="AV79" s="19">
        <f t="shared" si="1"/>
        <v>472.38636363636363</v>
      </c>
    </row>
    <row r="80" spans="1:48" x14ac:dyDescent="0.3">
      <c r="A80" t="s">
        <v>429</v>
      </c>
      <c r="B80" s="42" t="s">
        <v>32</v>
      </c>
      <c r="C80" t="s">
        <v>213</v>
      </c>
      <c r="D80">
        <v>25</v>
      </c>
      <c r="E80">
        <v>56</v>
      </c>
      <c r="F80">
        <v>88</v>
      </c>
      <c r="G80">
        <v>81</v>
      </c>
      <c r="H80">
        <v>75</v>
      </c>
      <c r="I80">
        <v>77</v>
      </c>
      <c r="J80">
        <v>90</v>
      </c>
      <c r="K80">
        <v>59</v>
      </c>
      <c r="L80">
        <v>41</v>
      </c>
      <c r="M80">
        <v>84</v>
      </c>
      <c r="N80">
        <v>18</v>
      </c>
      <c r="O80">
        <v>93</v>
      </c>
      <c r="P80">
        <v>61</v>
      </c>
      <c r="Q80">
        <v>73</v>
      </c>
      <c r="R80">
        <v>66</v>
      </c>
      <c r="S80">
        <v>57</v>
      </c>
      <c r="T80">
        <v>58</v>
      </c>
      <c r="U80">
        <v>95</v>
      </c>
      <c r="V80">
        <v>90</v>
      </c>
      <c r="W80">
        <v>97</v>
      </c>
      <c r="X80">
        <v>38</v>
      </c>
      <c r="Y80">
        <v>77</v>
      </c>
      <c r="Z80">
        <v>97</v>
      </c>
      <c r="AA80">
        <v>39</v>
      </c>
      <c r="AB80">
        <v>100</v>
      </c>
      <c r="AC80">
        <v>64</v>
      </c>
      <c r="AD80">
        <v>51</v>
      </c>
      <c r="AE80">
        <v>70</v>
      </c>
      <c r="AF80">
        <v>114</v>
      </c>
      <c r="AG80">
        <v>72</v>
      </c>
      <c r="AH80">
        <v>89</v>
      </c>
      <c r="AI80">
        <v>78</v>
      </c>
      <c r="AJ80">
        <v>65</v>
      </c>
      <c r="AK80">
        <v>50</v>
      </c>
      <c r="AL80">
        <v>16</v>
      </c>
      <c r="AM80">
        <v>86</v>
      </c>
      <c r="AN80">
        <v>103</v>
      </c>
      <c r="AO80">
        <v>87</v>
      </c>
      <c r="AP80">
        <v>60</v>
      </c>
      <c r="AQ80">
        <v>91</v>
      </c>
      <c r="AR80">
        <v>81</v>
      </c>
      <c r="AS80">
        <v>150</v>
      </c>
      <c r="AT80">
        <v>24</v>
      </c>
      <c r="AU80">
        <v>125</v>
      </c>
      <c r="AV80" s="19">
        <f t="shared" si="1"/>
        <v>72.977272727272734</v>
      </c>
    </row>
    <row r="81" spans="1:48" x14ac:dyDescent="0.3">
      <c r="A81" t="s">
        <v>429</v>
      </c>
      <c r="B81" s="42" t="s">
        <v>27</v>
      </c>
      <c r="C81" t="s">
        <v>203</v>
      </c>
      <c r="D81">
        <v>14</v>
      </c>
      <c r="E81">
        <v>27</v>
      </c>
      <c r="F81">
        <v>31</v>
      </c>
      <c r="G81">
        <v>47</v>
      </c>
      <c r="H81">
        <v>37</v>
      </c>
      <c r="I81">
        <v>30</v>
      </c>
      <c r="J81">
        <v>37</v>
      </c>
      <c r="K81">
        <v>50</v>
      </c>
      <c r="L81">
        <v>32</v>
      </c>
      <c r="M81">
        <v>31</v>
      </c>
      <c r="N81">
        <v>9.67</v>
      </c>
      <c r="O81">
        <v>107</v>
      </c>
      <c r="P81">
        <v>39</v>
      </c>
      <c r="Q81">
        <v>81</v>
      </c>
      <c r="R81">
        <v>52</v>
      </c>
      <c r="S81">
        <v>20</v>
      </c>
      <c r="T81">
        <v>82</v>
      </c>
      <c r="U81">
        <v>90</v>
      </c>
      <c r="V81">
        <v>39</v>
      </c>
      <c r="W81">
        <v>58</v>
      </c>
      <c r="X81">
        <v>22</v>
      </c>
      <c r="Y81">
        <v>48</v>
      </c>
      <c r="Z81">
        <v>30</v>
      </c>
      <c r="AA81">
        <v>22</v>
      </c>
      <c r="AB81">
        <v>88</v>
      </c>
      <c r="AC81">
        <v>35</v>
      </c>
      <c r="AD81">
        <v>55</v>
      </c>
      <c r="AE81">
        <v>21</v>
      </c>
      <c r="AF81">
        <v>81</v>
      </c>
      <c r="AG81">
        <v>22</v>
      </c>
      <c r="AH81">
        <v>91</v>
      </c>
      <c r="AI81">
        <v>74</v>
      </c>
      <c r="AJ81">
        <v>30</v>
      </c>
      <c r="AK81">
        <v>46</v>
      </c>
      <c r="AL81">
        <v>12</v>
      </c>
      <c r="AM81">
        <v>70</v>
      </c>
      <c r="AN81">
        <v>44</v>
      </c>
      <c r="AO81">
        <v>77</v>
      </c>
      <c r="AP81">
        <v>52</v>
      </c>
      <c r="AQ81">
        <v>50</v>
      </c>
      <c r="AR81">
        <v>67</v>
      </c>
      <c r="AS81">
        <v>102</v>
      </c>
      <c r="AT81">
        <v>61</v>
      </c>
      <c r="AU81">
        <v>62</v>
      </c>
      <c r="AV81" s="19">
        <f t="shared" si="1"/>
        <v>49.447045454545453</v>
      </c>
    </row>
    <row r="82" spans="1:48" x14ac:dyDescent="0.3">
      <c r="A82" t="s">
        <v>429</v>
      </c>
      <c r="B82" s="42" t="s">
        <v>29</v>
      </c>
      <c r="C82" t="s">
        <v>207</v>
      </c>
      <c r="D82">
        <v>32</v>
      </c>
      <c r="E82">
        <v>69</v>
      </c>
      <c r="F82">
        <v>120</v>
      </c>
      <c r="G82">
        <v>150</v>
      </c>
      <c r="H82">
        <v>157</v>
      </c>
      <c r="I82">
        <v>146</v>
      </c>
      <c r="J82">
        <v>176</v>
      </c>
      <c r="K82">
        <v>185</v>
      </c>
      <c r="L82">
        <v>129</v>
      </c>
      <c r="M82">
        <v>147</v>
      </c>
      <c r="N82">
        <v>9.67</v>
      </c>
      <c r="O82">
        <v>306</v>
      </c>
      <c r="P82">
        <v>109</v>
      </c>
      <c r="Q82">
        <v>188</v>
      </c>
      <c r="R82">
        <v>185</v>
      </c>
      <c r="S82">
        <v>74</v>
      </c>
      <c r="T82">
        <v>234</v>
      </c>
      <c r="U82">
        <v>171</v>
      </c>
      <c r="V82">
        <v>150</v>
      </c>
      <c r="W82">
        <v>151</v>
      </c>
      <c r="X82">
        <v>60</v>
      </c>
      <c r="Y82">
        <v>244</v>
      </c>
      <c r="Z82">
        <v>155</v>
      </c>
      <c r="AA82">
        <v>143</v>
      </c>
      <c r="AB82">
        <v>214</v>
      </c>
      <c r="AC82">
        <v>101</v>
      </c>
      <c r="AD82">
        <v>167</v>
      </c>
      <c r="AE82">
        <v>191</v>
      </c>
      <c r="AF82">
        <v>299</v>
      </c>
      <c r="AG82">
        <v>82</v>
      </c>
      <c r="AH82">
        <v>339</v>
      </c>
      <c r="AI82">
        <v>126</v>
      </c>
      <c r="AJ82">
        <v>112</v>
      </c>
      <c r="AK82">
        <v>155</v>
      </c>
      <c r="AL82">
        <v>50</v>
      </c>
      <c r="AM82">
        <v>244</v>
      </c>
      <c r="AN82">
        <v>312</v>
      </c>
      <c r="AO82">
        <v>225</v>
      </c>
      <c r="AP82">
        <v>220</v>
      </c>
      <c r="AQ82">
        <v>187</v>
      </c>
      <c r="AR82">
        <v>224</v>
      </c>
      <c r="AS82">
        <v>443</v>
      </c>
      <c r="AT82">
        <v>115</v>
      </c>
      <c r="AU82">
        <v>228</v>
      </c>
      <c r="AV82" s="19">
        <f t="shared" si="1"/>
        <v>171.01522727272729</v>
      </c>
    </row>
    <row r="83" spans="1:48" x14ac:dyDescent="0.3">
      <c r="A83" t="s">
        <v>429</v>
      </c>
      <c r="B83" s="42" t="s">
        <v>4</v>
      </c>
      <c r="C83" t="s">
        <v>147</v>
      </c>
      <c r="D83">
        <v>92</v>
      </c>
      <c r="E83">
        <v>107</v>
      </c>
      <c r="F83">
        <v>258</v>
      </c>
      <c r="G83">
        <v>316</v>
      </c>
      <c r="H83">
        <v>289</v>
      </c>
      <c r="I83">
        <v>199</v>
      </c>
      <c r="J83">
        <v>337</v>
      </c>
      <c r="K83">
        <v>327</v>
      </c>
      <c r="L83">
        <v>175</v>
      </c>
      <c r="M83">
        <v>323</v>
      </c>
      <c r="N83">
        <v>127</v>
      </c>
      <c r="O83">
        <v>468</v>
      </c>
      <c r="P83">
        <v>217</v>
      </c>
      <c r="Q83">
        <v>367</v>
      </c>
      <c r="R83">
        <v>389</v>
      </c>
      <c r="S83">
        <v>120</v>
      </c>
      <c r="T83">
        <v>392</v>
      </c>
      <c r="U83">
        <v>257</v>
      </c>
      <c r="V83">
        <v>271</v>
      </c>
      <c r="W83">
        <v>309</v>
      </c>
      <c r="X83">
        <v>95</v>
      </c>
      <c r="Y83">
        <v>338</v>
      </c>
      <c r="Z83">
        <v>217</v>
      </c>
      <c r="AA83">
        <v>236</v>
      </c>
      <c r="AB83">
        <v>327</v>
      </c>
      <c r="AC83">
        <v>261</v>
      </c>
      <c r="AD83">
        <v>291</v>
      </c>
      <c r="AE83">
        <v>327</v>
      </c>
      <c r="AF83">
        <v>491</v>
      </c>
      <c r="AG83">
        <v>153</v>
      </c>
      <c r="AH83">
        <v>370</v>
      </c>
      <c r="AI83">
        <v>267</v>
      </c>
      <c r="AJ83">
        <v>182</v>
      </c>
      <c r="AK83">
        <v>265</v>
      </c>
      <c r="AL83">
        <v>71</v>
      </c>
      <c r="AM83">
        <v>410</v>
      </c>
      <c r="AN83">
        <v>515</v>
      </c>
      <c r="AO83">
        <v>440</v>
      </c>
      <c r="AP83">
        <v>262</v>
      </c>
      <c r="AQ83">
        <v>257</v>
      </c>
      <c r="AR83">
        <v>308</v>
      </c>
      <c r="AS83">
        <v>433</v>
      </c>
      <c r="AT83">
        <v>299</v>
      </c>
      <c r="AU83">
        <v>363</v>
      </c>
      <c r="AV83" s="19">
        <f t="shared" si="1"/>
        <v>284.5</v>
      </c>
    </row>
    <row r="84" spans="1:48" x14ac:dyDescent="0.3">
      <c r="A84" t="s">
        <v>429</v>
      </c>
      <c r="B84" s="42" t="s">
        <v>31</v>
      </c>
      <c r="C84" t="s">
        <v>211</v>
      </c>
      <c r="D84">
        <v>52</v>
      </c>
      <c r="E84">
        <v>74</v>
      </c>
      <c r="F84">
        <v>64</v>
      </c>
      <c r="G84">
        <v>64</v>
      </c>
      <c r="H84">
        <v>90</v>
      </c>
      <c r="I84">
        <v>58</v>
      </c>
      <c r="J84">
        <v>156</v>
      </c>
      <c r="K84">
        <v>90</v>
      </c>
      <c r="L84">
        <v>63</v>
      </c>
      <c r="M84">
        <v>101</v>
      </c>
      <c r="N84">
        <v>14</v>
      </c>
      <c r="O84">
        <v>142</v>
      </c>
      <c r="P84">
        <v>37</v>
      </c>
      <c r="Q84">
        <v>110</v>
      </c>
      <c r="R84">
        <v>92</v>
      </c>
      <c r="S84">
        <v>53</v>
      </c>
      <c r="T84">
        <v>85</v>
      </c>
      <c r="U84">
        <v>109</v>
      </c>
      <c r="V84">
        <v>40</v>
      </c>
      <c r="W84">
        <v>118</v>
      </c>
      <c r="X84">
        <v>78</v>
      </c>
      <c r="Y84">
        <v>80</v>
      </c>
      <c r="Z84">
        <v>87</v>
      </c>
      <c r="AA84">
        <v>40</v>
      </c>
      <c r="AB84">
        <v>94</v>
      </c>
      <c r="AC84">
        <v>41</v>
      </c>
      <c r="AD84">
        <v>57</v>
      </c>
      <c r="AE84">
        <v>49</v>
      </c>
      <c r="AF84">
        <v>115</v>
      </c>
      <c r="AG84">
        <v>50</v>
      </c>
      <c r="AH84">
        <v>112</v>
      </c>
      <c r="AI84">
        <v>98</v>
      </c>
      <c r="AJ84">
        <v>77</v>
      </c>
      <c r="AK84">
        <v>64</v>
      </c>
      <c r="AL84">
        <v>23</v>
      </c>
      <c r="AM84">
        <v>98</v>
      </c>
      <c r="AN84">
        <v>95</v>
      </c>
      <c r="AO84">
        <v>59</v>
      </c>
      <c r="AP84">
        <v>72</v>
      </c>
      <c r="AQ84">
        <v>84</v>
      </c>
      <c r="AR84">
        <v>81</v>
      </c>
      <c r="AS84">
        <v>122</v>
      </c>
      <c r="AT84">
        <v>36</v>
      </c>
      <c r="AU84">
        <v>89</v>
      </c>
      <c r="AV84" s="19">
        <f t="shared" si="1"/>
        <v>77.568181818181813</v>
      </c>
    </row>
    <row r="85" spans="1:48" x14ac:dyDescent="0.3">
      <c r="A85" t="s">
        <v>429</v>
      </c>
      <c r="B85" s="42" t="s">
        <v>44</v>
      </c>
      <c r="C85" t="s">
        <v>237</v>
      </c>
      <c r="D85">
        <v>16</v>
      </c>
      <c r="E85">
        <v>29</v>
      </c>
      <c r="F85">
        <v>24</v>
      </c>
      <c r="G85">
        <v>68</v>
      </c>
      <c r="H85">
        <v>72</v>
      </c>
      <c r="I85">
        <v>55</v>
      </c>
      <c r="J85">
        <v>169</v>
      </c>
      <c r="K85">
        <v>96</v>
      </c>
      <c r="L85">
        <v>29</v>
      </c>
      <c r="M85">
        <v>122</v>
      </c>
      <c r="N85">
        <v>15</v>
      </c>
      <c r="O85">
        <v>117</v>
      </c>
      <c r="P85">
        <v>46</v>
      </c>
      <c r="Q85">
        <v>74</v>
      </c>
      <c r="R85">
        <v>92</v>
      </c>
      <c r="S85">
        <v>54</v>
      </c>
      <c r="T85">
        <v>124</v>
      </c>
      <c r="U85">
        <v>72</v>
      </c>
      <c r="V85">
        <v>52</v>
      </c>
      <c r="W85">
        <v>63</v>
      </c>
      <c r="X85">
        <v>17</v>
      </c>
      <c r="Y85">
        <v>60</v>
      </c>
      <c r="Z85">
        <v>36</v>
      </c>
      <c r="AA85">
        <v>74</v>
      </c>
      <c r="AB85">
        <v>78</v>
      </c>
      <c r="AC85">
        <v>59</v>
      </c>
      <c r="AD85">
        <v>52</v>
      </c>
      <c r="AE85">
        <v>96</v>
      </c>
      <c r="AF85">
        <v>147</v>
      </c>
      <c r="AG85">
        <v>49</v>
      </c>
      <c r="AH85">
        <v>157</v>
      </c>
      <c r="AI85">
        <v>23</v>
      </c>
      <c r="AJ85">
        <v>84</v>
      </c>
      <c r="AK85">
        <v>77</v>
      </c>
      <c r="AL85">
        <v>22</v>
      </c>
      <c r="AM85">
        <v>68</v>
      </c>
      <c r="AN85">
        <v>113</v>
      </c>
      <c r="AO85">
        <v>93</v>
      </c>
      <c r="AP85">
        <v>41</v>
      </c>
      <c r="AQ85">
        <v>102</v>
      </c>
      <c r="AR85">
        <v>98</v>
      </c>
      <c r="AS85">
        <v>107</v>
      </c>
      <c r="AT85">
        <v>158</v>
      </c>
      <c r="AU85">
        <v>110</v>
      </c>
      <c r="AV85" s="19">
        <f t="shared" si="1"/>
        <v>75.227272727272734</v>
      </c>
    </row>
    <row r="86" spans="1:48" x14ac:dyDescent="0.3">
      <c r="A86" t="s">
        <v>429</v>
      </c>
      <c r="B86" s="42" t="s">
        <v>16</v>
      </c>
      <c r="C86" t="s">
        <v>176</v>
      </c>
      <c r="D86">
        <v>74</v>
      </c>
      <c r="E86">
        <v>124</v>
      </c>
      <c r="F86">
        <v>75</v>
      </c>
      <c r="G86">
        <v>72</v>
      </c>
      <c r="H86">
        <v>111</v>
      </c>
      <c r="I86">
        <v>97</v>
      </c>
      <c r="J86">
        <v>260</v>
      </c>
      <c r="K86">
        <v>79</v>
      </c>
      <c r="L86">
        <v>46</v>
      </c>
      <c r="M86">
        <v>218</v>
      </c>
      <c r="N86">
        <v>20</v>
      </c>
      <c r="O86">
        <v>109</v>
      </c>
      <c r="P86">
        <v>61</v>
      </c>
      <c r="Q86">
        <v>169</v>
      </c>
      <c r="R86">
        <v>150</v>
      </c>
      <c r="S86">
        <v>96</v>
      </c>
      <c r="T86">
        <v>179</v>
      </c>
      <c r="U86">
        <v>85</v>
      </c>
      <c r="V86">
        <v>116</v>
      </c>
      <c r="W86">
        <v>98</v>
      </c>
      <c r="X86">
        <v>61</v>
      </c>
      <c r="Y86">
        <v>95</v>
      </c>
      <c r="Z86">
        <v>63</v>
      </c>
      <c r="AA86">
        <v>64</v>
      </c>
      <c r="AB86">
        <v>109</v>
      </c>
      <c r="AC86">
        <v>55</v>
      </c>
      <c r="AD86">
        <v>71</v>
      </c>
      <c r="AE86">
        <v>90</v>
      </c>
      <c r="AF86">
        <v>191</v>
      </c>
      <c r="AG86">
        <v>46</v>
      </c>
      <c r="AH86">
        <v>101</v>
      </c>
      <c r="AI86">
        <v>80</v>
      </c>
      <c r="AJ86">
        <v>83</v>
      </c>
      <c r="AK86">
        <v>107</v>
      </c>
      <c r="AL86">
        <v>34</v>
      </c>
      <c r="AM86">
        <v>109</v>
      </c>
      <c r="AN86">
        <v>127</v>
      </c>
      <c r="AO86">
        <v>104</v>
      </c>
      <c r="AP86">
        <v>77</v>
      </c>
      <c r="AQ86">
        <v>130</v>
      </c>
      <c r="AR86">
        <v>104</v>
      </c>
      <c r="AS86">
        <v>113</v>
      </c>
      <c r="AT86">
        <v>66</v>
      </c>
      <c r="AU86">
        <v>87</v>
      </c>
      <c r="AV86" s="19">
        <f t="shared" si="1"/>
        <v>100.13636363636364</v>
      </c>
    </row>
    <row r="87" spans="1:48" x14ac:dyDescent="0.3">
      <c r="A87" t="s">
        <v>429</v>
      </c>
      <c r="B87" s="42" t="s">
        <v>12</v>
      </c>
      <c r="C87" t="s">
        <v>163</v>
      </c>
      <c r="D87">
        <v>361</v>
      </c>
      <c r="E87">
        <v>1116</v>
      </c>
      <c r="F87">
        <v>1698</v>
      </c>
      <c r="G87">
        <v>1691</v>
      </c>
      <c r="H87">
        <v>2737</v>
      </c>
      <c r="I87">
        <v>1178</v>
      </c>
      <c r="J87">
        <v>3782</v>
      </c>
      <c r="K87">
        <v>2142</v>
      </c>
      <c r="L87">
        <v>1250</v>
      </c>
      <c r="M87">
        <v>3340</v>
      </c>
      <c r="N87">
        <v>406</v>
      </c>
      <c r="O87">
        <v>3571</v>
      </c>
      <c r="P87">
        <v>1587</v>
      </c>
      <c r="Q87">
        <v>4080</v>
      </c>
      <c r="R87">
        <v>2443</v>
      </c>
      <c r="S87">
        <v>1122</v>
      </c>
      <c r="T87">
        <v>3307</v>
      </c>
      <c r="U87">
        <v>2714</v>
      </c>
      <c r="V87">
        <v>2037</v>
      </c>
      <c r="W87">
        <v>1955</v>
      </c>
      <c r="X87">
        <v>708</v>
      </c>
      <c r="Y87">
        <v>2622</v>
      </c>
      <c r="Z87">
        <v>1338</v>
      </c>
      <c r="AA87">
        <v>1426</v>
      </c>
      <c r="AB87">
        <v>2789</v>
      </c>
      <c r="AC87">
        <v>1683</v>
      </c>
      <c r="AD87">
        <v>2330</v>
      </c>
      <c r="AE87">
        <v>3104</v>
      </c>
      <c r="AF87">
        <v>4902</v>
      </c>
      <c r="AG87">
        <v>1033</v>
      </c>
      <c r="AH87">
        <v>3768</v>
      </c>
      <c r="AI87">
        <v>1794</v>
      </c>
      <c r="AJ87">
        <v>1624</v>
      </c>
      <c r="AK87">
        <v>2154</v>
      </c>
      <c r="AL87">
        <v>499</v>
      </c>
      <c r="AM87">
        <v>3370</v>
      </c>
      <c r="AN87">
        <v>2795</v>
      </c>
      <c r="AO87">
        <v>2660</v>
      </c>
      <c r="AP87">
        <v>2177</v>
      </c>
      <c r="AQ87">
        <v>2988</v>
      </c>
      <c r="AR87">
        <v>1973</v>
      </c>
      <c r="AS87">
        <v>3638</v>
      </c>
      <c r="AT87">
        <v>3719</v>
      </c>
      <c r="AU87">
        <v>2920</v>
      </c>
      <c r="AV87" s="19">
        <f t="shared" si="1"/>
        <v>2284.7954545454545</v>
      </c>
    </row>
    <row r="88" spans="1:48" x14ac:dyDescent="0.3">
      <c r="A88" t="s">
        <v>429</v>
      </c>
      <c r="B88" s="42" t="s">
        <v>9</v>
      </c>
      <c r="C88" t="s">
        <v>157</v>
      </c>
      <c r="D88">
        <v>65</v>
      </c>
      <c r="E88">
        <v>134</v>
      </c>
      <c r="F88">
        <v>142</v>
      </c>
      <c r="G88">
        <v>252</v>
      </c>
      <c r="H88">
        <v>333</v>
      </c>
      <c r="I88">
        <v>103</v>
      </c>
      <c r="J88">
        <v>323</v>
      </c>
      <c r="K88">
        <v>246</v>
      </c>
      <c r="L88">
        <v>124</v>
      </c>
      <c r="M88">
        <v>238</v>
      </c>
      <c r="N88">
        <v>37</v>
      </c>
      <c r="O88">
        <v>426</v>
      </c>
      <c r="P88">
        <v>91</v>
      </c>
      <c r="Q88">
        <v>354</v>
      </c>
      <c r="R88">
        <v>286</v>
      </c>
      <c r="S88">
        <v>130</v>
      </c>
      <c r="T88">
        <v>275</v>
      </c>
      <c r="U88">
        <v>388</v>
      </c>
      <c r="V88">
        <v>117</v>
      </c>
      <c r="W88">
        <v>233</v>
      </c>
      <c r="X88">
        <v>76</v>
      </c>
      <c r="Y88">
        <v>255</v>
      </c>
      <c r="Z88">
        <v>229</v>
      </c>
      <c r="AA88">
        <v>147</v>
      </c>
      <c r="AB88">
        <v>380</v>
      </c>
      <c r="AC88">
        <v>162</v>
      </c>
      <c r="AD88">
        <v>212</v>
      </c>
      <c r="AE88">
        <v>134</v>
      </c>
      <c r="AF88">
        <v>360</v>
      </c>
      <c r="AG88">
        <v>93</v>
      </c>
      <c r="AH88">
        <v>448</v>
      </c>
      <c r="AI88">
        <v>209</v>
      </c>
      <c r="AJ88">
        <v>146</v>
      </c>
      <c r="AK88">
        <v>277</v>
      </c>
      <c r="AL88">
        <v>58</v>
      </c>
      <c r="AM88">
        <v>324</v>
      </c>
      <c r="AN88">
        <v>267</v>
      </c>
      <c r="AO88">
        <v>385</v>
      </c>
      <c r="AP88">
        <v>241</v>
      </c>
      <c r="AQ88">
        <v>207</v>
      </c>
      <c r="AR88">
        <v>249</v>
      </c>
      <c r="AS88">
        <v>417</v>
      </c>
      <c r="AT88">
        <v>201</v>
      </c>
      <c r="AU88">
        <v>343</v>
      </c>
      <c r="AV88" s="19">
        <f t="shared" si="1"/>
        <v>229.93181818181819</v>
      </c>
    </row>
    <row r="89" spans="1:48" x14ac:dyDescent="0.3">
      <c r="A89" t="s">
        <v>429</v>
      </c>
      <c r="B89" s="42" t="s">
        <v>18</v>
      </c>
      <c r="C89" t="s">
        <v>180</v>
      </c>
      <c r="D89">
        <v>239</v>
      </c>
      <c r="E89">
        <v>486</v>
      </c>
      <c r="F89">
        <v>203</v>
      </c>
      <c r="G89">
        <v>315</v>
      </c>
      <c r="H89">
        <v>575</v>
      </c>
      <c r="I89">
        <v>184</v>
      </c>
      <c r="J89">
        <v>613</v>
      </c>
      <c r="K89">
        <v>391</v>
      </c>
      <c r="L89">
        <v>178</v>
      </c>
      <c r="M89">
        <v>488</v>
      </c>
      <c r="N89">
        <v>57</v>
      </c>
      <c r="O89">
        <v>487</v>
      </c>
      <c r="P89">
        <v>107</v>
      </c>
      <c r="Q89">
        <v>525</v>
      </c>
      <c r="R89">
        <v>307</v>
      </c>
      <c r="S89">
        <v>172</v>
      </c>
      <c r="T89">
        <v>420</v>
      </c>
      <c r="U89">
        <v>367</v>
      </c>
      <c r="V89">
        <v>155</v>
      </c>
      <c r="W89">
        <v>428</v>
      </c>
      <c r="X89">
        <v>222</v>
      </c>
      <c r="Y89">
        <v>302</v>
      </c>
      <c r="Z89">
        <v>292</v>
      </c>
      <c r="AA89">
        <v>129</v>
      </c>
      <c r="AB89">
        <v>258</v>
      </c>
      <c r="AC89">
        <v>209</v>
      </c>
      <c r="AD89">
        <v>244</v>
      </c>
      <c r="AE89">
        <v>212</v>
      </c>
      <c r="AF89">
        <v>436</v>
      </c>
      <c r="AG89">
        <v>159</v>
      </c>
      <c r="AH89">
        <v>513</v>
      </c>
      <c r="AI89">
        <v>321</v>
      </c>
      <c r="AJ89">
        <v>195</v>
      </c>
      <c r="AK89">
        <v>295</v>
      </c>
      <c r="AL89">
        <v>90</v>
      </c>
      <c r="AM89">
        <v>400</v>
      </c>
      <c r="AN89">
        <v>239</v>
      </c>
      <c r="AO89">
        <v>255</v>
      </c>
      <c r="AP89">
        <v>257</v>
      </c>
      <c r="AQ89">
        <v>295</v>
      </c>
      <c r="AR89">
        <v>322</v>
      </c>
      <c r="AS89">
        <v>439</v>
      </c>
      <c r="AT89">
        <v>204</v>
      </c>
      <c r="AU89">
        <v>296</v>
      </c>
      <c r="AV89" s="19">
        <f t="shared" si="1"/>
        <v>301.84090909090907</v>
      </c>
    </row>
  </sheetData>
  <pageMargins left="0.7" right="0.7" top="0.75" bottom="0.75" header="0.3" footer="0.3"/>
  <pageSetup orientation="portrait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91E3BC-27B0-4F8C-BC27-5A794446619B}">
  <dimension ref="A1:BO89"/>
  <sheetViews>
    <sheetView topLeftCell="A31" workbookViewId="0">
      <selection activeCell="C46" sqref="C46"/>
    </sheetView>
  </sheetViews>
  <sheetFormatPr defaultRowHeight="14.4" x14ac:dyDescent="0.3"/>
  <cols>
    <col min="1" max="1" width="12.6640625" customWidth="1"/>
    <col min="2" max="2" width="9.88671875" customWidth="1"/>
    <col min="3" max="3" width="21.5546875" customWidth="1"/>
    <col min="64" max="64" width="11" customWidth="1"/>
  </cols>
  <sheetData>
    <row r="1" spans="1:67" x14ac:dyDescent="0.3">
      <c r="A1" s="22" t="s">
        <v>434</v>
      </c>
      <c r="BL1" s="22"/>
    </row>
    <row r="2" spans="1:67" x14ac:dyDescent="0.3">
      <c r="A2" s="31" t="s">
        <v>359</v>
      </c>
      <c r="B2" s="31"/>
      <c r="C2" s="31"/>
      <c r="D2" s="31">
        <v>1</v>
      </c>
      <c r="E2" s="31">
        <v>2</v>
      </c>
      <c r="F2" s="31">
        <v>3</v>
      </c>
      <c r="G2" s="31">
        <v>4</v>
      </c>
      <c r="H2" s="31">
        <v>5</v>
      </c>
      <c r="I2" s="31">
        <v>6</v>
      </c>
      <c r="J2" s="31">
        <v>7</v>
      </c>
      <c r="K2" s="31">
        <v>8</v>
      </c>
      <c r="L2" s="31">
        <v>9</v>
      </c>
      <c r="M2" s="31">
        <v>10</v>
      </c>
      <c r="N2" s="31">
        <v>11</v>
      </c>
      <c r="O2" s="31">
        <v>12</v>
      </c>
      <c r="P2" s="31">
        <v>13</v>
      </c>
      <c r="Q2" s="31">
        <v>14</v>
      </c>
      <c r="R2" s="31">
        <v>15</v>
      </c>
      <c r="S2" s="31">
        <v>16</v>
      </c>
      <c r="T2" s="31">
        <v>17</v>
      </c>
      <c r="U2" s="31">
        <v>18</v>
      </c>
      <c r="V2" s="31">
        <v>19</v>
      </c>
      <c r="W2" s="31">
        <v>20</v>
      </c>
      <c r="X2" s="31">
        <v>21</v>
      </c>
      <c r="Y2" s="31">
        <v>22</v>
      </c>
      <c r="Z2" s="31">
        <v>23</v>
      </c>
      <c r="AA2" s="31">
        <v>24</v>
      </c>
      <c r="AB2" s="31">
        <v>25</v>
      </c>
      <c r="AC2" s="31">
        <v>26</v>
      </c>
      <c r="AD2" s="31">
        <v>27</v>
      </c>
      <c r="AE2" s="31">
        <v>28</v>
      </c>
      <c r="AF2" s="31">
        <v>29</v>
      </c>
      <c r="AG2" s="31">
        <v>30</v>
      </c>
      <c r="AH2" s="31">
        <v>31</v>
      </c>
      <c r="AI2" s="31">
        <v>32</v>
      </c>
      <c r="AJ2" s="31">
        <v>33</v>
      </c>
      <c r="AK2" s="31">
        <v>34</v>
      </c>
      <c r="AL2" s="31">
        <v>35</v>
      </c>
      <c r="AM2" s="31">
        <v>36</v>
      </c>
      <c r="AN2" s="31">
        <v>37</v>
      </c>
      <c r="AO2" s="31">
        <v>38</v>
      </c>
      <c r="AP2" s="31">
        <v>39</v>
      </c>
      <c r="AQ2" s="31">
        <v>40</v>
      </c>
      <c r="AR2" s="31">
        <v>41</v>
      </c>
      <c r="AS2" s="31">
        <v>42</v>
      </c>
      <c r="AT2" s="31">
        <v>43</v>
      </c>
      <c r="AU2" s="31">
        <v>44</v>
      </c>
      <c r="AV2" s="31">
        <v>45</v>
      </c>
      <c r="AW2" s="31">
        <v>46</v>
      </c>
      <c r="AX2" s="31">
        <v>47</v>
      </c>
      <c r="AY2" s="31">
        <v>48</v>
      </c>
      <c r="AZ2" s="31">
        <v>49</v>
      </c>
      <c r="BA2" s="31">
        <v>50</v>
      </c>
      <c r="BB2" s="31">
        <v>51</v>
      </c>
      <c r="BC2" s="31">
        <v>52</v>
      </c>
      <c r="BD2" s="31">
        <v>53</v>
      </c>
      <c r="BE2" s="31">
        <v>54</v>
      </c>
      <c r="BF2" s="31">
        <v>55</v>
      </c>
      <c r="BG2" s="31">
        <v>56</v>
      </c>
      <c r="BH2" s="31">
        <v>57</v>
      </c>
      <c r="BI2" s="31">
        <v>58</v>
      </c>
      <c r="BJ2" s="31">
        <v>59</v>
      </c>
      <c r="BK2" s="31">
        <v>60</v>
      </c>
      <c r="BL2" s="22" t="s">
        <v>389</v>
      </c>
      <c r="BM2" s="31" t="s">
        <v>390</v>
      </c>
    </row>
    <row r="3" spans="1:67" x14ac:dyDescent="0.3">
      <c r="A3" t="s">
        <v>391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0.6</v>
      </c>
      <c r="O3">
        <v>1.4</v>
      </c>
      <c r="P3">
        <v>2.4</v>
      </c>
      <c r="Q3">
        <v>2.7</v>
      </c>
      <c r="R3">
        <v>4.4000000000000004</v>
      </c>
      <c r="S3">
        <v>4.8</v>
      </c>
      <c r="T3">
        <v>6.4</v>
      </c>
      <c r="U3">
        <v>6.5</v>
      </c>
      <c r="V3">
        <v>7.5</v>
      </c>
      <c r="W3">
        <v>8.6999999999999993</v>
      </c>
      <c r="X3">
        <v>10.1</v>
      </c>
      <c r="Y3">
        <v>11.2</v>
      </c>
      <c r="Z3">
        <v>12.5</v>
      </c>
      <c r="AA3">
        <v>14.6</v>
      </c>
      <c r="AB3">
        <v>16.3</v>
      </c>
      <c r="AC3">
        <v>16.600000000000001</v>
      </c>
      <c r="AD3">
        <v>17.600000000000001</v>
      </c>
      <c r="AE3">
        <v>21.9</v>
      </c>
      <c r="AF3">
        <v>24.7</v>
      </c>
      <c r="AG3">
        <v>28.7</v>
      </c>
      <c r="AH3">
        <v>30.3</v>
      </c>
      <c r="AI3">
        <v>31.2</v>
      </c>
      <c r="AJ3">
        <v>32.5</v>
      </c>
      <c r="AK3">
        <v>38.200000000000003</v>
      </c>
      <c r="AL3">
        <v>39</v>
      </c>
      <c r="AM3">
        <v>40.9</v>
      </c>
      <c r="AN3">
        <v>41.8</v>
      </c>
      <c r="AO3">
        <v>43.7</v>
      </c>
      <c r="AP3">
        <v>46.4</v>
      </c>
      <c r="AQ3">
        <v>48.6</v>
      </c>
      <c r="AR3">
        <v>50.1</v>
      </c>
      <c r="AS3">
        <v>54.6</v>
      </c>
      <c r="AT3">
        <v>57.8</v>
      </c>
      <c r="AU3">
        <v>59.8</v>
      </c>
      <c r="AV3">
        <v>64.2</v>
      </c>
      <c r="AW3">
        <v>68</v>
      </c>
      <c r="AX3">
        <v>69.8</v>
      </c>
      <c r="AY3">
        <v>71.5</v>
      </c>
      <c r="AZ3">
        <v>74.900000000000006</v>
      </c>
      <c r="BA3">
        <v>78.400000000000006</v>
      </c>
      <c r="BB3">
        <v>80.400000000000006</v>
      </c>
      <c r="BC3">
        <v>81.099999999999994</v>
      </c>
      <c r="BD3">
        <v>84</v>
      </c>
      <c r="BE3">
        <v>87.1</v>
      </c>
      <c r="BF3">
        <v>88.7</v>
      </c>
      <c r="BG3">
        <v>90.1</v>
      </c>
      <c r="BH3">
        <v>93</v>
      </c>
      <c r="BI3">
        <v>94.6</v>
      </c>
      <c r="BJ3">
        <v>96.1</v>
      </c>
      <c r="BK3">
        <v>96.7</v>
      </c>
      <c r="BM3" s="33" t="s">
        <v>392</v>
      </c>
    </row>
    <row r="4" spans="1:67" x14ac:dyDescent="0.3">
      <c r="A4" t="s">
        <v>393</v>
      </c>
      <c r="D4">
        <v>194</v>
      </c>
      <c r="E4">
        <v>194</v>
      </c>
      <c r="F4">
        <v>194</v>
      </c>
      <c r="G4">
        <v>194</v>
      </c>
      <c r="H4">
        <v>194</v>
      </c>
      <c r="I4">
        <v>194</v>
      </c>
      <c r="J4">
        <v>194</v>
      </c>
      <c r="K4">
        <v>194</v>
      </c>
      <c r="L4">
        <v>194</v>
      </c>
      <c r="M4">
        <v>194</v>
      </c>
      <c r="N4">
        <v>194</v>
      </c>
      <c r="O4">
        <v>194</v>
      </c>
      <c r="P4">
        <v>194</v>
      </c>
      <c r="Q4">
        <v>194</v>
      </c>
      <c r="R4">
        <v>194</v>
      </c>
      <c r="S4">
        <v>194</v>
      </c>
      <c r="T4">
        <v>194</v>
      </c>
      <c r="U4">
        <v>194</v>
      </c>
      <c r="V4">
        <v>194</v>
      </c>
      <c r="W4">
        <v>194</v>
      </c>
      <c r="X4">
        <v>194</v>
      </c>
      <c r="Y4">
        <v>194</v>
      </c>
      <c r="Z4">
        <v>194</v>
      </c>
      <c r="AA4">
        <v>194</v>
      </c>
      <c r="AB4">
        <v>194</v>
      </c>
      <c r="AC4">
        <v>194</v>
      </c>
      <c r="AD4">
        <v>194</v>
      </c>
      <c r="AE4">
        <v>194</v>
      </c>
      <c r="AF4">
        <v>194</v>
      </c>
      <c r="AG4">
        <v>194</v>
      </c>
      <c r="AH4">
        <v>194</v>
      </c>
      <c r="AI4">
        <v>194</v>
      </c>
      <c r="AJ4">
        <v>194</v>
      </c>
      <c r="AK4">
        <v>194</v>
      </c>
      <c r="AL4">
        <v>194</v>
      </c>
      <c r="AM4">
        <v>194</v>
      </c>
      <c r="AN4">
        <v>194</v>
      </c>
      <c r="AO4">
        <v>194</v>
      </c>
      <c r="AP4">
        <v>194</v>
      </c>
      <c r="AQ4">
        <v>194</v>
      </c>
      <c r="AR4">
        <v>194</v>
      </c>
      <c r="AS4">
        <v>194</v>
      </c>
      <c r="AT4">
        <v>194</v>
      </c>
      <c r="AU4">
        <v>194</v>
      </c>
      <c r="AV4">
        <v>194</v>
      </c>
      <c r="AW4">
        <v>194</v>
      </c>
      <c r="AX4">
        <v>194</v>
      </c>
      <c r="AY4">
        <v>194</v>
      </c>
      <c r="AZ4">
        <v>194</v>
      </c>
      <c r="BA4">
        <v>194</v>
      </c>
      <c r="BB4">
        <v>194</v>
      </c>
      <c r="BC4">
        <v>194</v>
      </c>
      <c r="BD4">
        <v>194</v>
      </c>
      <c r="BE4">
        <v>194</v>
      </c>
      <c r="BF4">
        <v>194</v>
      </c>
      <c r="BG4">
        <v>194</v>
      </c>
      <c r="BH4">
        <v>194</v>
      </c>
      <c r="BI4">
        <v>194</v>
      </c>
      <c r="BJ4">
        <v>194</v>
      </c>
      <c r="BK4">
        <v>194</v>
      </c>
      <c r="BM4" s="33">
        <f>GEOMEAN(BL13:BL20)</f>
        <v>12.669593883901893</v>
      </c>
    </row>
    <row r="5" spans="1:67" x14ac:dyDescent="0.3">
      <c r="A5" t="s">
        <v>394</v>
      </c>
      <c r="D5">
        <v>193</v>
      </c>
      <c r="E5">
        <v>194</v>
      </c>
      <c r="F5">
        <v>194</v>
      </c>
      <c r="G5">
        <v>193</v>
      </c>
      <c r="H5">
        <v>193</v>
      </c>
      <c r="I5">
        <v>194</v>
      </c>
      <c r="J5">
        <v>194</v>
      </c>
      <c r="K5">
        <v>193</v>
      </c>
      <c r="L5">
        <v>194</v>
      </c>
      <c r="M5">
        <v>194</v>
      </c>
      <c r="N5">
        <v>194</v>
      </c>
      <c r="O5">
        <v>194</v>
      </c>
      <c r="P5">
        <v>168</v>
      </c>
      <c r="Q5">
        <v>155</v>
      </c>
      <c r="R5">
        <v>194</v>
      </c>
      <c r="S5">
        <v>194</v>
      </c>
      <c r="T5">
        <v>194</v>
      </c>
      <c r="U5">
        <v>146</v>
      </c>
      <c r="V5">
        <v>194</v>
      </c>
      <c r="W5">
        <v>194</v>
      </c>
      <c r="X5">
        <v>193</v>
      </c>
      <c r="Y5">
        <v>194</v>
      </c>
      <c r="Z5">
        <v>194</v>
      </c>
      <c r="AA5">
        <v>193</v>
      </c>
      <c r="AB5">
        <v>194</v>
      </c>
      <c r="AC5">
        <v>194</v>
      </c>
      <c r="AD5">
        <v>194</v>
      </c>
      <c r="AE5">
        <v>193</v>
      </c>
      <c r="AF5">
        <v>194</v>
      </c>
      <c r="AG5">
        <v>194</v>
      </c>
      <c r="AH5">
        <v>193</v>
      </c>
      <c r="AI5">
        <v>194</v>
      </c>
      <c r="AJ5">
        <v>194</v>
      </c>
      <c r="AK5">
        <v>194</v>
      </c>
      <c r="AL5">
        <v>193</v>
      </c>
      <c r="AM5">
        <v>194</v>
      </c>
      <c r="AN5">
        <v>165</v>
      </c>
      <c r="AO5">
        <v>192</v>
      </c>
      <c r="AP5">
        <v>194</v>
      </c>
      <c r="AQ5">
        <v>194</v>
      </c>
      <c r="AR5">
        <v>157</v>
      </c>
      <c r="AS5">
        <v>193</v>
      </c>
      <c r="AT5">
        <v>194</v>
      </c>
      <c r="AU5">
        <v>194</v>
      </c>
      <c r="AV5">
        <v>164</v>
      </c>
      <c r="AW5">
        <v>194</v>
      </c>
      <c r="AX5">
        <v>193</v>
      </c>
      <c r="AY5">
        <v>175</v>
      </c>
      <c r="AZ5">
        <v>194</v>
      </c>
      <c r="BA5">
        <v>174</v>
      </c>
      <c r="BB5">
        <v>194</v>
      </c>
      <c r="BC5">
        <v>194</v>
      </c>
      <c r="BD5">
        <v>194</v>
      </c>
      <c r="BE5">
        <v>157</v>
      </c>
      <c r="BF5">
        <v>194</v>
      </c>
      <c r="BG5">
        <v>194</v>
      </c>
      <c r="BH5">
        <v>194</v>
      </c>
      <c r="BI5">
        <v>194</v>
      </c>
      <c r="BJ5">
        <v>194</v>
      </c>
      <c r="BK5">
        <v>194</v>
      </c>
      <c r="BM5" s="33" t="s">
        <v>395</v>
      </c>
    </row>
    <row r="6" spans="1:67" x14ac:dyDescent="0.3">
      <c r="A6" t="s">
        <v>396</v>
      </c>
      <c r="D6">
        <v>0.31</v>
      </c>
      <c r="E6">
        <v>0.36</v>
      </c>
      <c r="F6">
        <v>0.69</v>
      </c>
      <c r="G6">
        <v>0.32</v>
      </c>
      <c r="H6">
        <v>0.25</v>
      </c>
      <c r="I6">
        <v>0.64</v>
      </c>
      <c r="J6">
        <v>0.13</v>
      </c>
      <c r="K6">
        <v>0.36</v>
      </c>
      <c r="L6">
        <v>0.34</v>
      </c>
      <c r="M6">
        <v>0.61</v>
      </c>
      <c r="N6">
        <v>0.71</v>
      </c>
      <c r="O6">
        <v>0.22</v>
      </c>
      <c r="P6">
        <v>0.66</v>
      </c>
      <c r="Q6">
        <v>0.66</v>
      </c>
      <c r="R6">
        <v>0.21</v>
      </c>
      <c r="S6">
        <v>0.25</v>
      </c>
      <c r="T6">
        <v>0.14000000000000001</v>
      </c>
      <c r="U6">
        <v>0.1</v>
      </c>
      <c r="V6">
        <v>0.18</v>
      </c>
      <c r="W6">
        <v>0.13</v>
      </c>
      <c r="X6">
        <v>0.28999999999999998</v>
      </c>
      <c r="Y6">
        <v>0.18</v>
      </c>
      <c r="Z6">
        <v>0.1</v>
      </c>
      <c r="AA6">
        <v>0.17</v>
      </c>
      <c r="AB6">
        <v>0.81</v>
      </c>
      <c r="AC6">
        <v>0.43</v>
      </c>
      <c r="AD6">
        <v>0.27</v>
      </c>
      <c r="AE6">
        <v>0.65</v>
      </c>
      <c r="AF6">
        <v>0.51</v>
      </c>
      <c r="AG6">
        <v>0.36</v>
      </c>
      <c r="AH6">
        <v>0.53</v>
      </c>
      <c r="AI6">
        <v>0.92</v>
      </c>
      <c r="AJ6">
        <v>0.2</v>
      </c>
      <c r="AK6">
        <v>0.19</v>
      </c>
      <c r="AL6">
        <v>0.9</v>
      </c>
      <c r="AM6">
        <v>0.3</v>
      </c>
      <c r="AN6">
        <v>0.37</v>
      </c>
      <c r="AO6">
        <v>0.82</v>
      </c>
      <c r="AP6">
        <v>0.67</v>
      </c>
      <c r="AQ6">
        <v>0.6</v>
      </c>
      <c r="AR6">
        <v>0.27</v>
      </c>
      <c r="AS6">
        <v>0.38</v>
      </c>
      <c r="AT6">
        <v>0.21</v>
      </c>
      <c r="AU6">
        <v>0.98</v>
      </c>
      <c r="AV6">
        <v>0.66</v>
      </c>
      <c r="AW6">
        <v>0.37</v>
      </c>
      <c r="AX6">
        <v>0.18</v>
      </c>
      <c r="AY6">
        <v>0.11</v>
      </c>
      <c r="AZ6">
        <v>0.91</v>
      </c>
      <c r="BA6">
        <v>0.47</v>
      </c>
      <c r="BB6">
        <v>0.48</v>
      </c>
      <c r="BC6">
        <v>0.74</v>
      </c>
      <c r="BD6">
        <v>0.37</v>
      </c>
      <c r="BE6">
        <v>0.73</v>
      </c>
      <c r="BF6">
        <v>0.1</v>
      </c>
      <c r="BG6">
        <v>0.4</v>
      </c>
      <c r="BH6">
        <v>0.56999999999999995</v>
      </c>
      <c r="BI6">
        <v>1.33</v>
      </c>
      <c r="BJ6">
        <v>0.8</v>
      </c>
      <c r="BK6">
        <v>0.85</v>
      </c>
      <c r="BL6" s="33" t="s">
        <v>349</v>
      </c>
      <c r="BM6" s="33">
        <f>STDEV(BL13:BL20)</f>
        <v>8.9719600126312393</v>
      </c>
    </row>
    <row r="7" spans="1:67" x14ac:dyDescent="0.3">
      <c r="A7" t="s">
        <v>397</v>
      </c>
      <c r="B7" t="s">
        <v>398</v>
      </c>
      <c r="C7" t="s">
        <v>399</v>
      </c>
      <c r="D7">
        <v>9414</v>
      </c>
      <c r="E7">
        <v>26681</v>
      </c>
      <c r="F7">
        <v>17812</v>
      </c>
      <c r="G7">
        <v>16479</v>
      </c>
      <c r="H7">
        <v>4980</v>
      </c>
      <c r="I7">
        <v>15095</v>
      </c>
      <c r="J7">
        <v>26715</v>
      </c>
      <c r="K7">
        <v>18040</v>
      </c>
      <c r="L7">
        <v>17981</v>
      </c>
      <c r="M7">
        <v>16658</v>
      </c>
      <c r="N7">
        <v>20522</v>
      </c>
      <c r="O7">
        <v>15985</v>
      </c>
      <c r="P7">
        <v>14680</v>
      </c>
      <c r="Q7">
        <v>14612</v>
      </c>
      <c r="R7">
        <v>28408</v>
      </c>
      <c r="S7">
        <v>11945</v>
      </c>
      <c r="T7">
        <v>17828</v>
      </c>
      <c r="U7">
        <v>5488</v>
      </c>
      <c r="V7">
        <v>10558</v>
      </c>
      <c r="W7">
        <v>15481</v>
      </c>
      <c r="X7">
        <v>13803</v>
      </c>
      <c r="Y7">
        <v>21337</v>
      </c>
      <c r="Z7">
        <v>29782</v>
      </c>
      <c r="AA7">
        <v>7445</v>
      </c>
      <c r="AB7">
        <v>19022</v>
      </c>
      <c r="AC7">
        <v>26236</v>
      </c>
      <c r="AD7">
        <v>25694</v>
      </c>
      <c r="AE7">
        <v>15073</v>
      </c>
      <c r="AF7">
        <v>17332</v>
      </c>
      <c r="AG7">
        <v>23135</v>
      </c>
      <c r="AH7">
        <v>26361</v>
      </c>
      <c r="AI7">
        <v>22346</v>
      </c>
      <c r="AJ7">
        <v>24070</v>
      </c>
      <c r="AK7">
        <v>10863</v>
      </c>
      <c r="AL7">
        <v>22579</v>
      </c>
      <c r="AM7">
        <v>8642</v>
      </c>
      <c r="AN7">
        <v>17201</v>
      </c>
      <c r="AO7">
        <v>20657</v>
      </c>
      <c r="AP7">
        <v>15702</v>
      </c>
      <c r="AQ7">
        <v>23408</v>
      </c>
      <c r="AR7">
        <v>16863</v>
      </c>
      <c r="AS7">
        <v>16452</v>
      </c>
      <c r="AT7">
        <v>16301</v>
      </c>
      <c r="AU7">
        <v>20173</v>
      </c>
      <c r="AV7">
        <v>22461</v>
      </c>
      <c r="AW7">
        <v>13232</v>
      </c>
      <c r="AX7">
        <v>5367</v>
      </c>
      <c r="AY7">
        <v>6918</v>
      </c>
      <c r="AZ7">
        <v>20756</v>
      </c>
      <c r="BA7">
        <v>20619</v>
      </c>
      <c r="BB7">
        <v>16568</v>
      </c>
      <c r="BC7">
        <v>17313</v>
      </c>
      <c r="BD7">
        <v>17302</v>
      </c>
      <c r="BE7">
        <v>19990</v>
      </c>
      <c r="BF7">
        <v>2438</v>
      </c>
      <c r="BG7">
        <v>25816</v>
      </c>
      <c r="BH7">
        <v>16242</v>
      </c>
      <c r="BI7">
        <v>17356</v>
      </c>
      <c r="BJ7">
        <v>16120</v>
      </c>
      <c r="BK7">
        <v>29780</v>
      </c>
      <c r="BL7" s="19">
        <f t="shared" ref="BL7:BL70" si="0">AVERAGE(D7:BK7)</f>
        <v>17568.616666666665</v>
      </c>
      <c r="BM7" s="33" t="s">
        <v>400</v>
      </c>
    </row>
    <row r="8" spans="1:67" x14ac:dyDescent="0.3">
      <c r="A8" t="s">
        <v>397</v>
      </c>
      <c r="B8" t="s">
        <v>401</v>
      </c>
      <c r="C8" t="s">
        <v>402</v>
      </c>
      <c r="D8">
        <v>4183</v>
      </c>
      <c r="E8">
        <v>11778</v>
      </c>
      <c r="F8">
        <v>7978</v>
      </c>
      <c r="G8">
        <v>7862</v>
      </c>
      <c r="H8">
        <v>2662</v>
      </c>
      <c r="I8">
        <v>7243</v>
      </c>
      <c r="J8">
        <v>12042</v>
      </c>
      <c r="K8">
        <v>9051</v>
      </c>
      <c r="L8">
        <v>8116</v>
      </c>
      <c r="M8">
        <v>6732</v>
      </c>
      <c r="N8">
        <v>9336</v>
      </c>
      <c r="O8">
        <v>7563</v>
      </c>
      <c r="P8">
        <v>6157</v>
      </c>
      <c r="Q8">
        <v>6545</v>
      </c>
      <c r="R8">
        <v>12058</v>
      </c>
      <c r="S8">
        <v>5355</v>
      </c>
      <c r="T8">
        <v>7810</v>
      </c>
      <c r="U8">
        <v>2214</v>
      </c>
      <c r="V8">
        <v>4537</v>
      </c>
      <c r="W8">
        <v>6936</v>
      </c>
      <c r="X8">
        <v>5496</v>
      </c>
      <c r="Y8">
        <v>8491</v>
      </c>
      <c r="Z8">
        <v>11289</v>
      </c>
      <c r="AA8">
        <v>3319</v>
      </c>
      <c r="AB8">
        <v>7861</v>
      </c>
      <c r="AC8">
        <v>12029</v>
      </c>
      <c r="AD8">
        <v>11319</v>
      </c>
      <c r="AE8">
        <v>5824</v>
      </c>
      <c r="AF8">
        <v>7307</v>
      </c>
      <c r="AG8">
        <v>9468</v>
      </c>
      <c r="AH8">
        <v>9886</v>
      </c>
      <c r="AI8">
        <v>8645</v>
      </c>
      <c r="AJ8">
        <v>9715</v>
      </c>
      <c r="AK8">
        <v>3933</v>
      </c>
      <c r="AL8">
        <v>9604</v>
      </c>
      <c r="AM8">
        <v>2363</v>
      </c>
      <c r="AN8">
        <v>6855</v>
      </c>
      <c r="AO8">
        <v>8336</v>
      </c>
      <c r="AP8">
        <v>6526</v>
      </c>
      <c r="AQ8">
        <v>8848</v>
      </c>
      <c r="AR8">
        <v>5692</v>
      </c>
      <c r="AS8">
        <v>6826</v>
      </c>
      <c r="AT8">
        <v>6118</v>
      </c>
      <c r="AU8">
        <v>7968</v>
      </c>
      <c r="AV8">
        <v>9672</v>
      </c>
      <c r="AW8">
        <v>5009</v>
      </c>
      <c r="AX8">
        <v>1867</v>
      </c>
      <c r="AY8">
        <v>2266</v>
      </c>
      <c r="AZ8">
        <v>8125</v>
      </c>
      <c r="BA8">
        <v>7779</v>
      </c>
      <c r="BB8">
        <v>6514</v>
      </c>
      <c r="BC8">
        <v>6527</v>
      </c>
      <c r="BD8">
        <v>6207</v>
      </c>
      <c r="BE8">
        <v>7690</v>
      </c>
      <c r="BF8">
        <v>961</v>
      </c>
      <c r="BG8">
        <v>10480</v>
      </c>
      <c r="BH8">
        <v>5997</v>
      </c>
      <c r="BI8">
        <v>6793</v>
      </c>
      <c r="BJ8">
        <v>6250</v>
      </c>
      <c r="BK8">
        <v>11095</v>
      </c>
      <c r="BL8" s="19">
        <f t="shared" si="0"/>
        <v>7218.4666666666662</v>
      </c>
      <c r="BM8" s="33">
        <f>BM4+(BM6*2)</f>
        <v>30.613513909164372</v>
      </c>
    </row>
    <row r="9" spans="1:67" x14ac:dyDescent="0.3">
      <c r="A9" t="s">
        <v>397</v>
      </c>
      <c r="B9" t="s">
        <v>403</v>
      </c>
      <c r="C9" t="s">
        <v>404</v>
      </c>
      <c r="D9">
        <v>1251</v>
      </c>
      <c r="E9">
        <v>3498</v>
      </c>
      <c r="F9">
        <v>2371</v>
      </c>
      <c r="G9">
        <v>2195</v>
      </c>
      <c r="H9">
        <v>742</v>
      </c>
      <c r="I9">
        <v>2112</v>
      </c>
      <c r="J9">
        <v>3646</v>
      </c>
      <c r="K9">
        <v>2671</v>
      </c>
      <c r="L9">
        <v>2488</v>
      </c>
      <c r="M9">
        <v>1911</v>
      </c>
      <c r="N9">
        <v>2682</v>
      </c>
      <c r="O9">
        <v>2322</v>
      </c>
      <c r="P9">
        <v>1741</v>
      </c>
      <c r="Q9">
        <v>1996</v>
      </c>
      <c r="R9">
        <v>3538</v>
      </c>
      <c r="S9">
        <v>1466</v>
      </c>
      <c r="T9">
        <v>2405</v>
      </c>
      <c r="U9">
        <v>697</v>
      </c>
      <c r="V9">
        <v>1371</v>
      </c>
      <c r="W9">
        <v>2090</v>
      </c>
      <c r="X9">
        <v>1663</v>
      </c>
      <c r="Y9">
        <v>2586</v>
      </c>
      <c r="Z9">
        <v>3443</v>
      </c>
      <c r="AA9">
        <v>984</v>
      </c>
      <c r="AB9">
        <v>2264</v>
      </c>
      <c r="AC9">
        <v>3470</v>
      </c>
      <c r="AD9">
        <v>3496</v>
      </c>
      <c r="AE9">
        <v>1790</v>
      </c>
      <c r="AF9">
        <v>2190</v>
      </c>
      <c r="AG9">
        <v>2630</v>
      </c>
      <c r="AH9">
        <v>2910</v>
      </c>
      <c r="AI9">
        <v>2441</v>
      </c>
      <c r="AJ9">
        <v>2806</v>
      </c>
      <c r="AK9">
        <v>1191</v>
      </c>
      <c r="AL9">
        <v>2623</v>
      </c>
      <c r="AM9">
        <v>720</v>
      </c>
      <c r="AN9">
        <v>2080</v>
      </c>
      <c r="AO9">
        <v>2458</v>
      </c>
      <c r="AP9">
        <v>1834</v>
      </c>
      <c r="AQ9">
        <v>2619</v>
      </c>
      <c r="AR9">
        <v>1818</v>
      </c>
      <c r="AS9">
        <v>2029</v>
      </c>
      <c r="AT9">
        <v>1807</v>
      </c>
      <c r="AU9">
        <v>2377</v>
      </c>
      <c r="AV9">
        <v>2743</v>
      </c>
      <c r="AW9">
        <v>1722</v>
      </c>
      <c r="AX9">
        <v>577</v>
      </c>
      <c r="AY9">
        <v>673</v>
      </c>
      <c r="AZ9">
        <v>2423</v>
      </c>
      <c r="BA9">
        <v>2295</v>
      </c>
      <c r="BB9">
        <v>2012</v>
      </c>
      <c r="BC9">
        <v>1936</v>
      </c>
      <c r="BD9">
        <v>1809</v>
      </c>
      <c r="BE9">
        <v>2317</v>
      </c>
      <c r="BF9">
        <v>279</v>
      </c>
      <c r="BG9">
        <v>3188</v>
      </c>
      <c r="BH9">
        <v>1862</v>
      </c>
      <c r="BI9">
        <v>1997</v>
      </c>
      <c r="BJ9">
        <v>1849</v>
      </c>
      <c r="BK9">
        <v>3271</v>
      </c>
      <c r="BL9" s="19">
        <f t="shared" si="0"/>
        <v>2139.5833333333335</v>
      </c>
    </row>
    <row r="10" spans="1:67" x14ac:dyDescent="0.3">
      <c r="A10" t="s">
        <v>397</v>
      </c>
      <c r="B10" t="s">
        <v>405</v>
      </c>
      <c r="C10" t="s">
        <v>406</v>
      </c>
      <c r="D10">
        <v>268</v>
      </c>
      <c r="E10">
        <v>769</v>
      </c>
      <c r="F10">
        <v>544</v>
      </c>
      <c r="G10">
        <v>443</v>
      </c>
      <c r="H10">
        <v>153</v>
      </c>
      <c r="I10">
        <v>508</v>
      </c>
      <c r="J10">
        <v>776</v>
      </c>
      <c r="K10">
        <v>594</v>
      </c>
      <c r="L10">
        <v>511</v>
      </c>
      <c r="M10">
        <v>463</v>
      </c>
      <c r="N10">
        <v>583</v>
      </c>
      <c r="O10">
        <v>479</v>
      </c>
      <c r="P10">
        <v>421</v>
      </c>
      <c r="Q10">
        <v>437</v>
      </c>
      <c r="R10">
        <v>745</v>
      </c>
      <c r="S10">
        <v>333</v>
      </c>
      <c r="T10">
        <v>476</v>
      </c>
      <c r="U10">
        <v>148</v>
      </c>
      <c r="V10">
        <v>295</v>
      </c>
      <c r="W10">
        <v>408</v>
      </c>
      <c r="X10">
        <v>328</v>
      </c>
      <c r="Y10">
        <v>542</v>
      </c>
      <c r="Z10">
        <v>767</v>
      </c>
      <c r="AA10">
        <v>233</v>
      </c>
      <c r="AB10">
        <v>524</v>
      </c>
      <c r="AC10">
        <v>744</v>
      </c>
      <c r="AD10">
        <v>683</v>
      </c>
      <c r="AE10">
        <v>424</v>
      </c>
      <c r="AF10">
        <v>505</v>
      </c>
      <c r="AG10">
        <v>564</v>
      </c>
      <c r="AH10">
        <v>673</v>
      </c>
      <c r="AI10">
        <v>603</v>
      </c>
      <c r="AJ10">
        <v>644</v>
      </c>
      <c r="AK10">
        <v>265</v>
      </c>
      <c r="AL10">
        <v>615</v>
      </c>
      <c r="AM10">
        <v>182</v>
      </c>
      <c r="AN10">
        <v>497</v>
      </c>
      <c r="AO10">
        <v>594</v>
      </c>
      <c r="AP10">
        <v>423</v>
      </c>
      <c r="AQ10">
        <v>595</v>
      </c>
      <c r="AR10">
        <v>427</v>
      </c>
      <c r="AS10">
        <v>461</v>
      </c>
      <c r="AT10">
        <v>412</v>
      </c>
      <c r="AU10">
        <v>563</v>
      </c>
      <c r="AV10">
        <v>614</v>
      </c>
      <c r="AW10">
        <v>342</v>
      </c>
      <c r="AX10">
        <v>126</v>
      </c>
      <c r="AY10">
        <v>164</v>
      </c>
      <c r="AZ10">
        <v>564</v>
      </c>
      <c r="BA10">
        <v>504</v>
      </c>
      <c r="BB10">
        <v>476</v>
      </c>
      <c r="BC10">
        <v>466</v>
      </c>
      <c r="BD10">
        <v>418</v>
      </c>
      <c r="BE10">
        <v>551</v>
      </c>
      <c r="BF10">
        <v>63</v>
      </c>
      <c r="BG10">
        <v>718</v>
      </c>
      <c r="BH10">
        <v>420</v>
      </c>
      <c r="BI10">
        <v>480</v>
      </c>
      <c r="BJ10">
        <v>449</v>
      </c>
      <c r="BK10">
        <v>757</v>
      </c>
      <c r="BL10" s="19">
        <f t="shared" si="0"/>
        <v>478.9</v>
      </c>
    </row>
    <row r="11" spans="1:67" x14ac:dyDescent="0.3">
      <c r="A11" t="s">
        <v>397</v>
      </c>
      <c r="B11" t="s">
        <v>407</v>
      </c>
      <c r="C11" t="s">
        <v>408</v>
      </c>
      <c r="D11">
        <v>44</v>
      </c>
      <c r="E11">
        <v>106</v>
      </c>
      <c r="F11">
        <v>89</v>
      </c>
      <c r="G11">
        <v>81</v>
      </c>
      <c r="H11">
        <v>29</v>
      </c>
      <c r="I11">
        <v>69</v>
      </c>
      <c r="J11">
        <v>123</v>
      </c>
      <c r="K11">
        <v>86</v>
      </c>
      <c r="L11">
        <v>71</v>
      </c>
      <c r="M11">
        <v>56</v>
      </c>
      <c r="N11">
        <v>96</v>
      </c>
      <c r="O11">
        <v>84</v>
      </c>
      <c r="P11">
        <v>68</v>
      </c>
      <c r="Q11">
        <v>76</v>
      </c>
      <c r="R11">
        <v>127</v>
      </c>
      <c r="S11">
        <v>57</v>
      </c>
      <c r="T11">
        <v>65</v>
      </c>
      <c r="U11">
        <v>28</v>
      </c>
      <c r="V11">
        <v>54</v>
      </c>
      <c r="W11">
        <v>66</v>
      </c>
      <c r="X11">
        <v>66</v>
      </c>
      <c r="Y11">
        <v>73</v>
      </c>
      <c r="Z11">
        <v>112</v>
      </c>
      <c r="AA11">
        <v>30</v>
      </c>
      <c r="AB11">
        <v>110</v>
      </c>
      <c r="AC11">
        <v>118</v>
      </c>
      <c r="AD11">
        <v>109</v>
      </c>
      <c r="AE11">
        <v>65</v>
      </c>
      <c r="AF11">
        <v>78</v>
      </c>
      <c r="AG11">
        <v>95</v>
      </c>
      <c r="AH11">
        <v>111</v>
      </c>
      <c r="AI11">
        <v>105</v>
      </c>
      <c r="AJ11">
        <v>95</v>
      </c>
      <c r="AK11">
        <v>45</v>
      </c>
      <c r="AL11">
        <v>99</v>
      </c>
      <c r="AM11">
        <v>43</v>
      </c>
      <c r="AN11">
        <v>90</v>
      </c>
      <c r="AO11">
        <v>90</v>
      </c>
      <c r="AP11">
        <v>67</v>
      </c>
      <c r="AQ11">
        <v>86</v>
      </c>
      <c r="AR11">
        <v>88</v>
      </c>
      <c r="AS11">
        <v>71</v>
      </c>
      <c r="AT11">
        <v>62</v>
      </c>
      <c r="AU11">
        <v>95</v>
      </c>
      <c r="AV11">
        <v>83</v>
      </c>
      <c r="AW11">
        <v>70</v>
      </c>
      <c r="AX11">
        <v>25</v>
      </c>
      <c r="AY11">
        <v>29</v>
      </c>
      <c r="AZ11">
        <v>107</v>
      </c>
      <c r="BA11">
        <v>83</v>
      </c>
      <c r="BB11">
        <v>58</v>
      </c>
      <c r="BC11">
        <v>70</v>
      </c>
      <c r="BD11">
        <v>61</v>
      </c>
      <c r="BE11">
        <v>85</v>
      </c>
      <c r="BF11">
        <v>13</v>
      </c>
      <c r="BG11">
        <v>126</v>
      </c>
      <c r="BH11">
        <v>84</v>
      </c>
      <c r="BI11">
        <v>86</v>
      </c>
      <c r="BJ11">
        <v>85</v>
      </c>
      <c r="BK11">
        <v>122</v>
      </c>
      <c r="BL11" s="19">
        <f t="shared" si="0"/>
        <v>77.75</v>
      </c>
    </row>
    <row r="12" spans="1:67" x14ac:dyDescent="0.3">
      <c r="A12" t="s">
        <v>397</v>
      </c>
      <c r="B12" t="s">
        <v>409</v>
      </c>
      <c r="C12" t="s">
        <v>410</v>
      </c>
      <c r="D12">
        <v>28</v>
      </c>
      <c r="E12">
        <v>67</v>
      </c>
      <c r="F12">
        <v>46</v>
      </c>
      <c r="G12">
        <v>50</v>
      </c>
      <c r="H12">
        <v>14</v>
      </c>
      <c r="I12">
        <v>49</v>
      </c>
      <c r="J12">
        <v>109</v>
      </c>
      <c r="K12">
        <v>72</v>
      </c>
      <c r="L12">
        <v>64</v>
      </c>
      <c r="M12">
        <v>50</v>
      </c>
      <c r="N12">
        <v>53</v>
      </c>
      <c r="O12">
        <v>45</v>
      </c>
      <c r="P12">
        <v>40</v>
      </c>
      <c r="Q12">
        <v>51</v>
      </c>
      <c r="R12">
        <v>76</v>
      </c>
      <c r="S12">
        <v>41</v>
      </c>
      <c r="T12">
        <v>60</v>
      </c>
      <c r="U12">
        <v>11</v>
      </c>
      <c r="V12">
        <v>35</v>
      </c>
      <c r="W12">
        <v>44</v>
      </c>
      <c r="X12">
        <v>30</v>
      </c>
      <c r="Y12">
        <v>54</v>
      </c>
      <c r="Z12">
        <v>99</v>
      </c>
      <c r="AA12">
        <v>26</v>
      </c>
      <c r="AB12">
        <v>57</v>
      </c>
      <c r="AC12">
        <v>82</v>
      </c>
      <c r="AD12">
        <v>87</v>
      </c>
      <c r="AE12">
        <v>43</v>
      </c>
      <c r="AF12">
        <v>37</v>
      </c>
      <c r="AG12">
        <v>71</v>
      </c>
      <c r="AH12">
        <v>88</v>
      </c>
      <c r="AI12">
        <v>40</v>
      </c>
      <c r="AJ12">
        <v>54</v>
      </c>
      <c r="AK12">
        <v>38</v>
      </c>
      <c r="AL12">
        <v>39</v>
      </c>
      <c r="AM12">
        <v>38</v>
      </c>
      <c r="AN12">
        <v>55</v>
      </c>
      <c r="AO12">
        <v>65</v>
      </c>
      <c r="AP12">
        <v>57</v>
      </c>
      <c r="AQ12">
        <v>70</v>
      </c>
      <c r="AR12">
        <v>49</v>
      </c>
      <c r="AS12">
        <v>53</v>
      </c>
      <c r="AT12">
        <v>24</v>
      </c>
      <c r="AU12">
        <v>35</v>
      </c>
      <c r="AV12">
        <v>72</v>
      </c>
      <c r="AW12">
        <v>42</v>
      </c>
      <c r="AX12">
        <v>17</v>
      </c>
      <c r="AY12">
        <v>9</v>
      </c>
      <c r="AZ12">
        <v>60</v>
      </c>
      <c r="BA12">
        <v>75</v>
      </c>
      <c r="BB12">
        <v>33</v>
      </c>
      <c r="BC12">
        <v>58</v>
      </c>
      <c r="BD12">
        <v>39</v>
      </c>
      <c r="BE12">
        <v>62</v>
      </c>
      <c r="BF12">
        <v>8</v>
      </c>
      <c r="BG12">
        <v>82</v>
      </c>
      <c r="BH12">
        <v>60</v>
      </c>
      <c r="BI12">
        <v>52</v>
      </c>
      <c r="BJ12">
        <v>46</v>
      </c>
      <c r="BK12">
        <v>84</v>
      </c>
      <c r="BL12" s="19">
        <f t="shared" si="0"/>
        <v>51.583333333333336</v>
      </c>
    </row>
    <row r="13" spans="1:67" x14ac:dyDescent="0.3">
      <c r="A13" t="s">
        <v>411</v>
      </c>
      <c r="B13" t="s">
        <v>412</v>
      </c>
      <c r="C13" t="s">
        <v>413</v>
      </c>
      <c r="D13">
        <v>2</v>
      </c>
      <c r="E13">
        <v>13</v>
      </c>
      <c r="F13">
        <v>14</v>
      </c>
      <c r="G13">
        <v>13</v>
      </c>
      <c r="H13">
        <v>3</v>
      </c>
      <c r="I13">
        <v>22</v>
      </c>
      <c r="J13">
        <v>21</v>
      </c>
      <c r="K13">
        <v>19</v>
      </c>
      <c r="L13">
        <v>11</v>
      </c>
      <c r="M13">
        <v>17</v>
      </c>
      <c r="N13">
        <v>12</v>
      </c>
      <c r="O13">
        <v>10</v>
      </c>
      <c r="P13">
        <v>14</v>
      </c>
      <c r="Q13">
        <v>13</v>
      </c>
      <c r="R13">
        <v>17</v>
      </c>
      <c r="S13">
        <v>1</v>
      </c>
      <c r="T13">
        <v>11</v>
      </c>
      <c r="U13">
        <v>7</v>
      </c>
      <c r="V13">
        <v>16</v>
      </c>
      <c r="W13">
        <v>7</v>
      </c>
      <c r="X13">
        <v>9</v>
      </c>
      <c r="Y13">
        <v>15</v>
      </c>
      <c r="Z13">
        <v>12</v>
      </c>
      <c r="AA13">
        <v>2</v>
      </c>
      <c r="AB13">
        <v>15</v>
      </c>
      <c r="AC13">
        <v>14</v>
      </c>
      <c r="AD13">
        <v>10</v>
      </c>
      <c r="AE13">
        <v>10</v>
      </c>
      <c r="AF13">
        <v>3</v>
      </c>
      <c r="AG13">
        <v>12</v>
      </c>
      <c r="AH13">
        <v>11</v>
      </c>
      <c r="AI13">
        <v>18</v>
      </c>
      <c r="AJ13">
        <v>8</v>
      </c>
      <c r="AK13">
        <v>7</v>
      </c>
      <c r="AL13">
        <v>4</v>
      </c>
      <c r="AM13">
        <v>21</v>
      </c>
      <c r="AN13">
        <v>10</v>
      </c>
      <c r="AO13">
        <v>17</v>
      </c>
      <c r="AP13">
        <v>16</v>
      </c>
      <c r="AQ13">
        <v>9</v>
      </c>
      <c r="AR13">
        <v>16</v>
      </c>
      <c r="AS13">
        <v>20</v>
      </c>
      <c r="AT13">
        <v>2</v>
      </c>
      <c r="AU13">
        <v>8</v>
      </c>
      <c r="AV13">
        <v>19</v>
      </c>
      <c r="AW13">
        <v>4</v>
      </c>
      <c r="AX13">
        <v>8</v>
      </c>
      <c r="AY13">
        <v>3</v>
      </c>
      <c r="AZ13">
        <v>9</v>
      </c>
      <c r="BA13">
        <v>10</v>
      </c>
      <c r="BB13">
        <v>14</v>
      </c>
      <c r="BC13">
        <v>10</v>
      </c>
      <c r="BD13">
        <v>9</v>
      </c>
      <c r="BE13">
        <v>12</v>
      </c>
      <c r="BF13">
        <v>2</v>
      </c>
      <c r="BG13">
        <v>19</v>
      </c>
      <c r="BH13">
        <v>13</v>
      </c>
      <c r="BI13">
        <v>4</v>
      </c>
      <c r="BJ13">
        <v>13</v>
      </c>
      <c r="BK13">
        <v>9</v>
      </c>
      <c r="BL13" s="19">
        <f t="shared" si="0"/>
        <v>11.166666666666666</v>
      </c>
    </row>
    <row r="14" spans="1:67" x14ac:dyDescent="0.3">
      <c r="A14" t="s">
        <v>411</v>
      </c>
      <c r="B14" t="s">
        <v>414</v>
      </c>
      <c r="C14" t="s">
        <v>415</v>
      </c>
      <c r="D14">
        <v>31</v>
      </c>
      <c r="E14">
        <v>29</v>
      </c>
      <c r="F14">
        <v>33</v>
      </c>
      <c r="G14">
        <v>22</v>
      </c>
      <c r="H14">
        <v>39</v>
      </c>
      <c r="I14">
        <v>49</v>
      </c>
      <c r="J14">
        <v>30</v>
      </c>
      <c r="K14">
        <v>28</v>
      </c>
      <c r="L14">
        <v>21</v>
      </c>
      <c r="M14">
        <v>60</v>
      </c>
      <c r="N14">
        <v>69</v>
      </c>
      <c r="O14">
        <v>20</v>
      </c>
      <c r="P14">
        <v>22</v>
      </c>
      <c r="Q14">
        <v>46</v>
      </c>
      <c r="R14">
        <v>31</v>
      </c>
      <c r="S14">
        <v>4</v>
      </c>
      <c r="T14">
        <v>16</v>
      </c>
      <c r="U14">
        <v>4</v>
      </c>
      <c r="V14">
        <v>17</v>
      </c>
      <c r="W14">
        <v>14</v>
      </c>
      <c r="X14">
        <v>16</v>
      </c>
      <c r="Y14">
        <v>18</v>
      </c>
      <c r="Z14">
        <v>22</v>
      </c>
      <c r="AA14">
        <v>11</v>
      </c>
      <c r="AB14">
        <v>68</v>
      </c>
      <c r="AC14">
        <v>38</v>
      </c>
      <c r="AD14">
        <v>28</v>
      </c>
      <c r="AE14">
        <v>46</v>
      </c>
      <c r="AF14">
        <v>26</v>
      </c>
      <c r="AG14">
        <v>33</v>
      </c>
      <c r="AH14">
        <v>23</v>
      </c>
      <c r="AI14">
        <v>18</v>
      </c>
      <c r="AJ14">
        <v>10</v>
      </c>
      <c r="AK14">
        <v>17</v>
      </c>
      <c r="AL14">
        <v>20</v>
      </c>
      <c r="AM14">
        <v>32</v>
      </c>
      <c r="AN14">
        <v>21</v>
      </c>
      <c r="AO14">
        <v>61</v>
      </c>
      <c r="AP14">
        <v>36</v>
      </c>
      <c r="AQ14">
        <v>51</v>
      </c>
      <c r="AR14">
        <v>15</v>
      </c>
      <c r="AS14">
        <v>18</v>
      </c>
      <c r="AT14">
        <v>5</v>
      </c>
      <c r="AU14">
        <v>67</v>
      </c>
      <c r="AV14">
        <v>71</v>
      </c>
      <c r="AW14">
        <v>34</v>
      </c>
      <c r="AX14">
        <v>27</v>
      </c>
      <c r="AY14">
        <v>1</v>
      </c>
      <c r="AZ14">
        <v>58</v>
      </c>
      <c r="BA14">
        <v>33</v>
      </c>
      <c r="BB14">
        <v>39</v>
      </c>
      <c r="BC14">
        <v>39</v>
      </c>
      <c r="BD14">
        <v>21</v>
      </c>
      <c r="BE14">
        <v>47</v>
      </c>
      <c r="BF14">
        <v>5</v>
      </c>
      <c r="BG14">
        <v>46</v>
      </c>
      <c r="BH14">
        <v>33</v>
      </c>
      <c r="BI14">
        <v>59</v>
      </c>
      <c r="BJ14">
        <v>78</v>
      </c>
      <c r="BK14">
        <v>69</v>
      </c>
      <c r="BL14" s="19">
        <f t="shared" si="0"/>
        <v>32.416666666666664</v>
      </c>
      <c r="BO14" s="43"/>
    </row>
    <row r="15" spans="1:67" x14ac:dyDescent="0.3">
      <c r="A15" t="s">
        <v>411</v>
      </c>
      <c r="B15" t="s">
        <v>416</v>
      </c>
      <c r="C15" t="s">
        <v>417</v>
      </c>
      <c r="D15">
        <v>3</v>
      </c>
      <c r="E15">
        <v>7</v>
      </c>
      <c r="F15">
        <v>7</v>
      </c>
      <c r="G15">
        <v>3</v>
      </c>
      <c r="H15">
        <v>3</v>
      </c>
      <c r="I15">
        <v>4</v>
      </c>
      <c r="J15">
        <v>8</v>
      </c>
      <c r="K15">
        <v>9</v>
      </c>
      <c r="L15">
        <v>6</v>
      </c>
      <c r="M15">
        <v>5</v>
      </c>
      <c r="N15">
        <v>10</v>
      </c>
      <c r="O15">
        <v>3</v>
      </c>
      <c r="P15">
        <v>1</v>
      </c>
      <c r="Q15">
        <v>6</v>
      </c>
      <c r="R15">
        <v>3</v>
      </c>
      <c r="S15">
        <v>1</v>
      </c>
      <c r="T15">
        <v>4</v>
      </c>
      <c r="U15">
        <v>1</v>
      </c>
      <c r="V15">
        <v>3</v>
      </c>
      <c r="W15">
        <v>4</v>
      </c>
      <c r="X15">
        <v>2</v>
      </c>
      <c r="Y15">
        <v>5</v>
      </c>
      <c r="Z15">
        <v>6</v>
      </c>
      <c r="AA15">
        <v>1</v>
      </c>
      <c r="AB15">
        <v>7</v>
      </c>
      <c r="AC15">
        <v>9</v>
      </c>
      <c r="AD15">
        <v>4</v>
      </c>
      <c r="AE15">
        <v>4</v>
      </c>
      <c r="AF15">
        <v>5</v>
      </c>
      <c r="AG15">
        <v>5</v>
      </c>
      <c r="AH15">
        <v>3</v>
      </c>
      <c r="AI15">
        <v>3</v>
      </c>
      <c r="AJ15">
        <v>1</v>
      </c>
      <c r="AK15">
        <v>8</v>
      </c>
      <c r="AL15">
        <v>3</v>
      </c>
      <c r="AM15">
        <v>10</v>
      </c>
      <c r="AN15">
        <v>2</v>
      </c>
      <c r="AO15">
        <v>8</v>
      </c>
      <c r="AP15">
        <v>9</v>
      </c>
      <c r="AQ15">
        <v>6</v>
      </c>
      <c r="AR15">
        <v>3</v>
      </c>
      <c r="AS15">
        <v>4</v>
      </c>
      <c r="AT15">
        <v>1</v>
      </c>
      <c r="AU15">
        <v>1</v>
      </c>
      <c r="AV15">
        <v>9</v>
      </c>
      <c r="AW15">
        <v>2</v>
      </c>
      <c r="AX15">
        <v>10</v>
      </c>
      <c r="AY15">
        <v>1</v>
      </c>
      <c r="AZ15">
        <v>4</v>
      </c>
      <c r="BA15">
        <v>7</v>
      </c>
      <c r="BB15">
        <v>1</v>
      </c>
      <c r="BC15">
        <v>5</v>
      </c>
      <c r="BD15">
        <v>3</v>
      </c>
      <c r="BE15">
        <v>5</v>
      </c>
      <c r="BF15">
        <v>1</v>
      </c>
      <c r="BG15">
        <v>3</v>
      </c>
      <c r="BH15">
        <v>2</v>
      </c>
      <c r="BI15">
        <v>4</v>
      </c>
      <c r="BJ15">
        <v>2</v>
      </c>
      <c r="BK15">
        <v>5</v>
      </c>
      <c r="BL15" s="19">
        <f t="shared" si="0"/>
        <v>4.416666666666667</v>
      </c>
      <c r="BM15" s="33"/>
    </row>
    <row r="16" spans="1:67" x14ac:dyDescent="0.3">
      <c r="A16" t="s">
        <v>411</v>
      </c>
      <c r="B16" t="s">
        <v>418</v>
      </c>
      <c r="C16" t="s">
        <v>419</v>
      </c>
      <c r="D16">
        <v>2</v>
      </c>
      <c r="E16">
        <v>10</v>
      </c>
      <c r="F16">
        <v>25</v>
      </c>
      <c r="G16">
        <v>7</v>
      </c>
      <c r="H16">
        <v>7</v>
      </c>
      <c r="I16">
        <v>9</v>
      </c>
      <c r="J16">
        <v>15</v>
      </c>
      <c r="K16">
        <v>14</v>
      </c>
      <c r="L16">
        <v>7</v>
      </c>
      <c r="M16">
        <v>12</v>
      </c>
      <c r="N16">
        <v>17</v>
      </c>
      <c r="O16">
        <v>8</v>
      </c>
      <c r="P16">
        <v>16</v>
      </c>
      <c r="Q16">
        <v>10</v>
      </c>
      <c r="R16">
        <v>12</v>
      </c>
      <c r="S16">
        <v>9</v>
      </c>
      <c r="T16">
        <v>6</v>
      </c>
      <c r="U16">
        <v>1</v>
      </c>
      <c r="V16">
        <v>8</v>
      </c>
      <c r="W16">
        <v>6</v>
      </c>
      <c r="X16">
        <v>5</v>
      </c>
      <c r="Y16">
        <v>4</v>
      </c>
      <c r="Z16">
        <v>8</v>
      </c>
      <c r="AA16">
        <v>3</v>
      </c>
      <c r="AB16">
        <v>16</v>
      </c>
      <c r="AC16">
        <v>17</v>
      </c>
      <c r="AD16">
        <v>12</v>
      </c>
      <c r="AE16">
        <v>16</v>
      </c>
      <c r="AF16">
        <v>12</v>
      </c>
      <c r="AG16">
        <v>9</v>
      </c>
      <c r="AH16">
        <v>7</v>
      </c>
      <c r="AI16">
        <v>9</v>
      </c>
      <c r="AJ16">
        <v>5</v>
      </c>
      <c r="AK16">
        <v>9</v>
      </c>
      <c r="AL16">
        <v>15</v>
      </c>
      <c r="AM16">
        <v>20</v>
      </c>
      <c r="AN16">
        <v>9</v>
      </c>
      <c r="AO16">
        <v>21</v>
      </c>
      <c r="AP16">
        <v>11</v>
      </c>
      <c r="AQ16">
        <v>9</v>
      </c>
      <c r="AR16">
        <v>4</v>
      </c>
      <c r="AS16">
        <v>5</v>
      </c>
      <c r="AT16">
        <v>6</v>
      </c>
      <c r="AU16">
        <v>3</v>
      </c>
      <c r="AV16">
        <v>18</v>
      </c>
      <c r="AW16">
        <v>10</v>
      </c>
      <c r="AX16">
        <v>15</v>
      </c>
      <c r="AY16">
        <v>2</v>
      </c>
      <c r="AZ16">
        <v>16</v>
      </c>
      <c r="BA16">
        <v>14</v>
      </c>
      <c r="BB16">
        <v>14</v>
      </c>
      <c r="BC16">
        <v>12</v>
      </c>
      <c r="BD16">
        <v>8</v>
      </c>
      <c r="BE16">
        <v>10</v>
      </c>
      <c r="BF16">
        <v>2</v>
      </c>
      <c r="BG16">
        <v>19</v>
      </c>
      <c r="BH16">
        <v>12</v>
      </c>
      <c r="BI16">
        <v>9</v>
      </c>
      <c r="BJ16">
        <v>12</v>
      </c>
      <c r="BK16">
        <v>9</v>
      </c>
      <c r="BL16" s="19">
        <f t="shared" si="0"/>
        <v>10.3</v>
      </c>
    </row>
    <row r="17" spans="1:65" x14ac:dyDescent="0.3">
      <c r="A17" t="s">
        <v>411</v>
      </c>
      <c r="B17" t="s">
        <v>420</v>
      </c>
      <c r="C17" t="s">
        <v>421</v>
      </c>
      <c r="D17">
        <v>5</v>
      </c>
      <c r="E17">
        <v>12</v>
      </c>
      <c r="F17">
        <v>16</v>
      </c>
      <c r="G17">
        <v>8</v>
      </c>
      <c r="H17">
        <v>5</v>
      </c>
      <c r="I17">
        <v>18</v>
      </c>
      <c r="J17">
        <v>10</v>
      </c>
      <c r="K17">
        <v>10</v>
      </c>
      <c r="L17">
        <v>4</v>
      </c>
      <c r="M17">
        <v>19</v>
      </c>
      <c r="N17">
        <v>23</v>
      </c>
      <c r="O17">
        <v>7</v>
      </c>
      <c r="P17">
        <v>7</v>
      </c>
      <c r="Q17">
        <v>9</v>
      </c>
      <c r="R17">
        <v>16</v>
      </c>
      <c r="S17">
        <v>2</v>
      </c>
      <c r="T17">
        <v>13</v>
      </c>
      <c r="U17">
        <v>2</v>
      </c>
      <c r="V17">
        <v>8</v>
      </c>
      <c r="W17">
        <v>6</v>
      </c>
      <c r="X17">
        <v>6</v>
      </c>
      <c r="Y17">
        <v>15</v>
      </c>
      <c r="Z17">
        <v>15</v>
      </c>
      <c r="AA17">
        <v>6</v>
      </c>
      <c r="AB17">
        <v>17</v>
      </c>
      <c r="AC17">
        <v>15</v>
      </c>
      <c r="AD17">
        <v>18</v>
      </c>
      <c r="AE17">
        <v>9</v>
      </c>
      <c r="AF17">
        <v>11</v>
      </c>
      <c r="AG17">
        <v>16</v>
      </c>
      <c r="AH17">
        <v>15</v>
      </c>
      <c r="AI17">
        <v>7</v>
      </c>
      <c r="AJ17">
        <v>7</v>
      </c>
      <c r="AK17">
        <v>7</v>
      </c>
      <c r="AL17">
        <v>8</v>
      </c>
      <c r="AM17">
        <v>27</v>
      </c>
      <c r="AN17">
        <v>13</v>
      </c>
      <c r="AO17">
        <v>12</v>
      </c>
      <c r="AP17">
        <v>12</v>
      </c>
      <c r="AQ17">
        <v>10</v>
      </c>
      <c r="AR17">
        <v>14</v>
      </c>
      <c r="AS17">
        <v>12</v>
      </c>
      <c r="AT17">
        <v>5</v>
      </c>
      <c r="AU17">
        <v>13</v>
      </c>
      <c r="AV17">
        <v>18</v>
      </c>
      <c r="AW17">
        <v>5</v>
      </c>
      <c r="AX17">
        <v>10</v>
      </c>
      <c r="AY17">
        <v>1</v>
      </c>
      <c r="AZ17">
        <v>22</v>
      </c>
      <c r="BA17">
        <v>9</v>
      </c>
      <c r="BB17">
        <v>8</v>
      </c>
      <c r="BC17">
        <v>13</v>
      </c>
      <c r="BD17">
        <v>8</v>
      </c>
      <c r="BE17">
        <v>11</v>
      </c>
      <c r="BF17">
        <v>3</v>
      </c>
      <c r="BG17">
        <v>22</v>
      </c>
      <c r="BH17">
        <v>17</v>
      </c>
      <c r="BI17">
        <v>14</v>
      </c>
      <c r="BJ17">
        <v>14</v>
      </c>
      <c r="BK17">
        <v>17</v>
      </c>
      <c r="BL17" s="19">
        <f t="shared" si="0"/>
        <v>11.366666666666667</v>
      </c>
    </row>
    <row r="18" spans="1:65" x14ac:dyDescent="0.3">
      <c r="A18" t="s">
        <v>411</v>
      </c>
      <c r="B18" t="s">
        <v>422</v>
      </c>
      <c r="C18" t="s">
        <v>423</v>
      </c>
      <c r="D18">
        <v>16</v>
      </c>
      <c r="E18">
        <v>25</v>
      </c>
      <c r="F18">
        <v>28</v>
      </c>
      <c r="G18">
        <v>25</v>
      </c>
      <c r="H18">
        <v>27</v>
      </c>
      <c r="I18">
        <v>45</v>
      </c>
      <c r="J18">
        <v>31</v>
      </c>
      <c r="K18">
        <v>46</v>
      </c>
      <c r="L18">
        <v>25</v>
      </c>
      <c r="M18">
        <v>32</v>
      </c>
      <c r="N18">
        <v>39</v>
      </c>
      <c r="O18">
        <v>20</v>
      </c>
      <c r="P18">
        <v>14</v>
      </c>
      <c r="Q18">
        <v>26</v>
      </c>
      <c r="R18">
        <v>34</v>
      </c>
      <c r="S18">
        <v>10</v>
      </c>
      <c r="T18">
        <v>24</v>
      </c>
      <c r="U18">
        <v>6</v>
      </c>
      <c r="V18">
        <v>21</v>
      </c>
      <c r="W18">
        <v>20</v>
      </c>
      <c r="X18">
        <v>16</v>
      </c>
      <c r="Y18">
        <v>19</v>
      </c>
      <c r="Z18">
        <v>24</v>
      </c>
      <c r="AA18">
        <v>4</v>
      </c>
      <c r="AB18">
        <v>44</v>
      </c>
      <c r="AC18">
        <v>46</v>
      </c>
      <c r="AD18">
        <v>32</v>
      </c>
      <c r="AE18">
        <v>22</v>
      </c>
      <c r="AF18">
        <v>21</v>
      </c>
      <c r="AG18">
        <v>31</v>
      </c>
      <c r="AH18">
        <v>23</v>
      </c>
      <c r="AI18">
        <v>21</v>
      </c>
      <c r="AJ18">
        <v>13</v>
      </c>
      <c r="AK18">
        <v>15</v>
      </c>
      <c r="AL18">
        <v>21</v>
      </c>
      <c r="AM18">
        <v>23</v>
      </c>
      <c r="AN18">
        <v>20</v>
      </c>
      <c r="AO18">
        <v>28</v>
      </c>
      <c r="AP18">
        <v>33</v>
      </c>
      <c r="AQ18">
        <v>25</v>
      </c>
      <c r="AR18">
        <v>16</v>
      </c>
      <c r="AS18">
        <v>14</v>
      </c>
      <c r="AT18">
        <v>14</v>
      </c>
      <c r="AU18">
        <v>38</v>
      </c>
      <c r="AV18">
        <v>31</v>
      </c>
      <c r="AW18">
        <v>17</v>
      </c>
      <c r="AX18">
        <v>10</v>
      </c>
      <c r="AY18">
        <v>2</v>
      </c>
      <c r="AZ18">
        <v>42</v>
      </c>
      <c r="BA18">
        <v>20</v>
      </c>
      <c r="BB18">
        <v>29</v>
      </c>
      <c r="BC18">
        <v>29</v>
      </c>
      <c r="BD18">
        <v>17</v>
      </c>
      <c r="BE18">
        <v>18</v>
      </c>
      <c r="BF18">
        <v>6</v>
      </c>
      <c r="BG18">
        <v>33</v>
      </c>
      <c r="BH18">
        <v>25</v>
      </c>
      <c r="BI18">
        <v>28</v>
      </c>
      <c r="BJ18">
        <v>30</v>
      </c>
      <c r="BK18">
        <v>30</v>
      </c>
      <c r="BL18" s="19">
        <f t="shared" si="0"/>
        <v>24.066666666666666</v>
      </c>
      <c r="BM18" s="33"/>
    </row>
    <row r="19" spans="1:65" x14ac:dyDescent="0.3">
      <c r="A19" t="s">
        <v>411</v>
      </c>
      <c r="B19" t="s">
        <v>424</v>
      </c>
      <c r="C19" t="s">
        <v>425</v>
      </c>
      <c r="D19">
        <v>6</v>
      </c>
      <c r="E19">
        <v>14</v>
      </c>
      <c r="F19">
        <v>29</v>
      </c>
      <c r="G19">
        <v>16</v>
      </c>
      <c r="H19">
        <v>2</v>
      </c>
      <c r="I19">
        <v>25</v>
      </c>
      <c r="J19">
        <v>2</v>
      </c>
      <c r="K19">
        <v>15</v>
      </c>
      <c r="L19">
        <v>14</v>
      </c>
      <c r="M19">
        <v>16</v>
      </c>
      <c r="N19">
        <v>24</v>
      </c>
      <c r="O19">
        <v>10</v>
      </c>
      <c r="P19">
        <v>15</v>
      </c>
      <c r="Q19">
        <v>15</v>
      </c>
      <c r="R19">
        <v>7</v>
      </c>
      <c r="S19">
        <v>4</v>
      </c>
      <c r="T19">
        <v>5</v>
      </c>
      <c r="U19">
        <v>3</v>
      </c>
      <c r="V19">
        <v>5</v>
      </c>
      <c r="W19">
        <v>2</v>
      </c>
      <c r="X19">
        <v>9</v>
      </c>
      <c r="Y19">
        <v>10</v>
      </c>
      <c r="Z19">
        <v>2</v>
      </c>
      <c r="AA19">
        <v>6</v>
      </c>
      <c r="AB19">
        <v>26</v>
      </c>
      <c r="AC19">
        <v>18</v>
      </c>
      <c r="AD19">
        <v>8</v>
      </c>
      <c r="AE19">
        <v>17</v>
      </c>
      <c r="AF19">
        <v>11</v>
      </c>
      <c r="AG19">
        <v>10</v>
      </c>
      <c r="AH19">
        <v>13</v>
      </c>
      <c r="AI19">
        <v>11</v>
      </c>
      <c r="AJ19">
        <v>4</v>
      </c>
      <c r="AK19">
        <v>11</v>
      </c>
      <c r="AL19">
        <v>5</v>
      </c>
      <c r="AM19">
        <v>7</v>
      </c>
      <c r="AN19">
        <v>7</v>
      </c>
      <c r="AO19">
        <v>36</v>
      </c>
      <c r="AP19">
        <v>19</v>
      </c>
      <c r="AQ19">
        <v>14</v>
      </c>
      <c r="AR19">
        <v>6</v>
      </c>
      <c r="AS19">
        <v>11</v>
      </c>
      <c r="AT19">
        <v>2</v>
      </c>
      <c r="AU19">
        <v>30</v>
      </c>
      <c r="AV19">
        <v>13</v>
      </c>
      <c r="AW19">
        <v>8</v>
      </c>
      <c r="AX19">
        <v>12</v>
      </c>
      <c r="AY19">
        <v>2</v>
      </c>
      <c r="AZ19">
        <v>18</v>
      </c>
      <c r="BA19">
        <v>5</v>
      </c>
      <c r="BB19">
        <v>7</v>
      </c>
      <c r="BC19">
        <v>25</v>
      </c>
      <c r="BD19">
        <v>13</v>
      </c>
      <c r="BE19">
        <v>13</v>
      </c>
      <c r="BF19">
        <v>3</v>
      </c>
      <c r="BG19">
        <v>16</v>
      </c>
      <c r="BH19">
        <v>9</v>
      </c>
      <c r="BI19">
        <v>23</v>
      </c>
      <c r="BJ19">
        <v>8</v>
      </c>
      <c r="BK19">
        <v>19</v>
      </c>
      <c r="BL19" s="19">
        <f t="shared" si="0"/>
        <v>11.933333333333334</v>
      </c>
    </row>
    <row r="20" spans="1:65" x14ac:dyDescent="0.3">
      <c r="A20" t="s">
        <v>411</v>
      </c>
      <c r="B20" t="s">
        <v>426</v>
      </c>
      <c r="C20" t="s">
        <v>427</v>
      </c>
      <c r="D20">
        <v>11</v>
      </c>
      <c r="E20">
        <v>12</v>
      </c>
      <c r="F20">
        <v>10</v>
      </c>
      <c r="G20">
        <v>14</v>
      </c>
      <c r="H20">
        <v>7</v>
      </c>
      <c r="I20">
        <v>14</v>
      </c>
      <c r="J20">
        <v>3</v>
      </c>
      <c r="K20">
        <v>17</v>
      </c>
      <c r="L20">
        <v>12</v>
      </c>
      <c r="M20">
        <v>19</v>
      </c>
      <c r="N20">
        <v>9</v>
      </c>
      <c r="O20">
        <v>15</v>
      </c>
      <c r="P20">
        <v>17</v>
      </c>
      <c r="Q20">
        <v>29</v>
      </c>
      <c r="R20">
        <v>9</v>
      </c>
      <c r="S20">
        <v>3</v>
      </c>
      <c r="T20">
        <v>3</v>
      </c>
      <c r="U20">
        <v>3</v>
      </c>
      <c r="V20">
        <v>4</v>
      </c>
      <c r="W20">
        <v>6</v>
      </c>
      <c r="X20">
        <v>8</v>
      </c>
      <c r="Y20">
        <v>10</v>
      </c>
      <c r="Z20">
        <v>4</v>
      </c>
      <c r="AA20">
        <v>7</v>
      </c>
      <c r="AB20">
        <v>22</v>
      </c>
      <c r="AC20">
        <v>10</v>
      </c>
      <c r="AD20">
        <v>6</v>
      </c>
      <c r="AE20">
        <v>18</v>
      </c>
      <c r="AF20">
        <v>13</v>
      </c>
      <c r="AG20">
        <v>5</v>
      </c>
      <c r="AH20">
        <v>24</v>
      </c>
      <c r="AI20">
        <v>9</v>
      </c>
      <c r="AJ20">
        <v>5</v>
      </c>
      <c r="AK20">
        <v>11</v>
      </c>
      <c r="AL20">
        <v>12</v>
      </c>
      <c r="AM20">
        <v>14</v>
      </c>
      <c r="AN20">
        <v>14</v>
      </c>
      <c r="AO20">
        <v>28</v>
      </c>
      <c r="AP20">
        <v>20</v>
      </c>
      <c r="AQ20">
        <v>14</v>
      </c>
      <c r="AR20">
        <v>3</v>
      </c>
      <c r="AS20">
        <v>11</v>
      </c>
      <c r="AT20">
        <v>1</v>
      </c>
      <c r="AU20">
        <v>20</v>
      </c>
      <c r="AV20">
        <v>8</v>
      </c>
      <c r="AW20">
        <v>12</v>
      </c>
      <c r="AX20">
        <v>12</v>
      </c>
      <c r="AY20">
        <v>1</v>
      </c>
      <c r="AZ20">
        <v>23</v>
      </c>
      <c r="BA20">
        <v>12</v>
      </c>
      <c r="BB20">
        <v>12</v>
      </c>
      <c r="BC20">
        <v>14</v>
      </c>
      <c r="BD20">
        <v>14</v>
      </c>
      <c r="BE20">
        <v>11</v>
      </c>
      <c r="BF20">
        <v>1</v>
      </c>
      <c r="BG20">
        <v>17</v>
      </c>
      <c r="BH20">
        <v>19</v>
      </c>
      <c r="BI20">
        <v>27</v>
      </c>
      <c r="BJ20">
        <v>30</v>
      </c>
      <c r="BK20">
        <v>22</v>
      </c>
      <c r="BL20" s="19">
        <f t="shared" si="0"/>
        <v>12.35</v>
      </c>
    </row>
    <row r="21" spans="1:65" x14ac:dyDescent="0.3">
      <c r="A21" t="s">
        <v>428</v>
      </c>
      <c r="B21" s="42" t="s">
        <v>252</v>
      </c>
      <c r="C21" t="s">
        <v>253</v>
      </c>
      <c r="D21">
        <v>6.12</v>
      </c>
      <c r="E21">
        <v>13.82</v>
      </c>
      <c r="F21">
        <v>17.89</v>
      </c>
      <c r="G21">
        <v>21</v>
      </c>
      <c r="H21">
        <v>6.81</v>
      </c>
      <c r="I21">
        <v>18</v>
      </c>
      <c r="J21">
        <v>10.44</v>
      </c>
      <c r="K21">
        <v>20</v>
      </c>
      <c r="L21">
        <v>26</v>
      </c>
      <c r="M21">
        <v>18.059999999999999</v>
      </c>
      <c r="N21">
        <v>20.16</v>
      </c>
      <c r="O21">
        <v>15</v>
      </c>
      <c r="P21">
        <v>10.26</v>
      </c>
      <c r="Q21">
        <v>17</v>
      </c>
      <c r="R21">
        <v>12.64</v>
      </c>
      <c r="S21">
        <v>6</v>
      </c>
      <c r="T21">
        <v>8.17</v>
      </c>
      <c r="U21">
        <v>2.72</v>
      </c>
      <c r="V21">
        <v>8.27</v>
      </c>
      <c r="W21">
        <v>6.55</v>
      </c>
      <c r="X21">
        <v>7.49</v>
      </c>
      <c r="Y21">
        <v>13</v>
      </c>
      <c r="Z21">
        <v>8.82</v>
      </c>
      <c r="AA21">
        <v>4.01</v>
      </c>
      <c r="AB21">
        <v>21.68</v>
      </c>
      <c r="AC21">
        <v>17.809999999999999</v>
      </c>
      <c r="AD21">
        <v>11.78</v>
      </c>
      <c r="AE21">
        <v>14.34</v>
      </c>
      <c r="AF21">
        <v>10.56</v>
      </c>
      <c r="AG21">
        <v>12.04</v>
      </c>
      <c r="AH21">
        <v>12.44</v>
      </c>
      <c r="AI21">
        <v>10.31</v>
      </c>
      <c r="AJ21">
        <v>5.4</v>
      </c>
      <c r="AK21">
        <v>13</v>
      </c>
      <c r="AL21">
        <v>9</v>
      </c>
      <c r="AM21">
        <v>20</v>
      </c>
      <c r="AN21">
        <v>9.9499999999999993</v>
      </c>
      <c r="AO21">
        <v>22.2</v>
      </c>
      <c r="AP21">
        <v>17.45</v>
      </c>
      <c r="AQ21">
        <v>13.66</v>
      </c>
      <c r="AR21">
        <v>7.64</v>
      </c>
      <c r="AS21">
        <v>10.49</v>
      </c>
      <c r="AT21">
        <v>3.09</v>
      </c>
      <c r="AU21">
        <v>14</v>
      </c>
      <c r="AV21">
        <v>18.32</v>
      </c>
      <c r="AW21">
        <v>8.2799999999999994</v>
      </c>
      <c r="AX21">
        <v>12.12</v>
      </c>
      <c r="AY21">
        <v>1.49</v>
      </c>
      <c r="AZ21">
        <v>18.34</v>
      </c>
      <c r="BA21">
        <v>11.69</v>
      </c>
      <c r="BB21">
        <v>10.51</v>
      </c>
      <c r="BC21">
        <v>15.35</v>
      </c>
      <c r="BD21">
        <v>10.15</v>
      </c>
      <c r="BE21">
        <v>12.97</v>
      </c>
      <c r="BF21">
        <v>2.39</v>
      </c>
      <c r="BG21">
        <v>17.75</v>
      </c>
      <c r="BH21">
        <v>12.86</v>
      </c>
      <c r="BI21">
        <v>14.6</v>
      </c>
      <c r="BJ21">
        <v>14.92</v>
      </c>
      <c r="BK21">
        <v>16.670000000000002</v>
      </c>
      <c r="BL21" s="19">
        <f t="shared" si="0"/>
        <v>12.558</v>
      </c>
    </row>
    <row r="22" spans="1:65" x14ac:dyDescent="0.3">
      <c r="A22" t="s">
        <v>428</v>
      </c>
      <c r="B22" s="42" t="s">
        <v>169</v>
      </c>
      <c r="C22" t="s">
        <v>170</v>
      </c>
      <c r="D22">
        <v>6.12</v>
      </c>
      <c r="E22">
        <v>20</v>
      </c>
      <c r="F22">
        <v>17.89</v>
      </c>
      <c r="G22">
        <v>32</v>
      </c>
      <c r="H22">
        <v>8</v>
      </c>
      <c r="I22">
        <v>20</v>
      </c>
      <c r="J22">
        <v>10.44</v>
      </c>
      <c r="K22">
        <v>30</v>
      </c>
      <c r="L22">
        <v>20</v>
      </c>
      <c r="M22">
        <v>18.059999999999999</v>
      </c>
      <c r="N22">
        <v>20.16</v>
      </c>
      <c r="O22">
        <v>17</v>
      </c>
      <c r="P22">
        <v>11</v>
      </c>
      <c r="Q22">
        <v>17</v>
      </c>
      <c r="R22">
        <v>14</v>
      </c>
      <c r="S22">
        <v>6</v>
      </c>
      <c r="T22">
        <v>9</v>
      </c>
      <c r="U22">
        <v>4</v>
      </c>
      <c r="V22">
        <v>8.27</v>
      </c>
      <c r="W22">
        <v>6.55</v>
      </c>
      <c r="X22">
        <v>7.49</v>
      </c>
      <c r="Y22">
        <v>11</v>
      </c>
      <c r="Z22">
        <v>8.82</v>
      </c>
      <c r="AA22">
        <v>19</v>
      </c>
      <c r="AB22">
        <v>21.68</v>
      </c>
      <c r="AC22">
        <v>33</v>
      </c>
      <c r="AD22">
        <v>11.78</v>
      </c>
      <c r="AE22">
        <v>14.34</v>
      </c>
      <c r="AF22">
        <v>10.56</v>
      </c>
      <c r="AG22">
        <v>12.04</v>
      </c>
      <c r="AH22">
        <v>20</v>
      </c>
      <c r="AI22">
        <v>13</v>
      </c>
      <c r="AJ22">
        <v>5.4</v>
      </c>
      <c r="AK22">
        <v>10.11</v>
      </c>
      <c r="AL22">
        <v>19</v>
      </c>
      <c r="AM22">
        <v>19</v>
      </c>
      <c r="AN22">
        <v>10</v>
      </c>
      <c r="AO22">
        <v>25</v>
      </c>
      <c r="AP22">
        <v>17.45</v>
      </c>
      <c r="AQ22">
        <v>13.66</v>
      </c>
      <c r="AR22">
        <v>11</v>
      </c>
      <c r="AS22">
        <v>33</v>
      </c>
      <c r="AT22">
        <v>3.09</v>
      </c>
      <c r="AU22">
        <v>12.16</v>
      </c>
      <c r="AV22">
        <v>18.32</v>
      </c>
      <c r="AW22">
        <v>8.2799999999999994</v>
      </c>
      <c r="AX22">
        <v>14</v>
      </c>
      <c r="AY22">
        <v>2</v>
      </c>
      <c r="AZ22">
        <v>18.34</v>
      </c>
      <c r="BA22">
        <v>12</v>
      </c>
      <c r="BB22">
        <v>12</v>
      </c>
      <c r="BC22">
        <v>15.35</v>
      </c>
      <c r="BD22">
        <v>10.15</v>
      </c>
      <c r="BE22">
        <v>17</v>
      </c>
      <c r="BF22">
        <v>2.39</v>
      </c>
      <c r="BG22">
        <v>17.75</v>
      </c>
      <c r="BH22">
        <v>20</v>
      </c>
      <c r="BI22">
        <v>14.6</v>
      </c>
      <c r="BJ22">
        <v>14.92</v>
      </c>
      <c r="BK22">
        <v>16.670000000000002</v>
      </c>
      <c r="BL22" s="19">
        <f t="shared" si="0"/>
        <v>14.513999999999999</v>
      </c>
    </row>
    <row r="23" spans="1:65" x14ac:dyDescent="0.3">
      <c r="A23" t="s">
        <v>428</v>
      </c>
      <c r="B23" s="42" t="s">
        <v>347</v>
      </c>
      <c r="C23" t="s">
        <v>172</v>
      </c>
      <c r="D23">
        <v>290</v>
      </c>
      <c r="E23">
        <v>1353</v>
      </c>
      <c r="F23">
        <v>415</v>
      </c>
      <c r="G23">
        <v>1289</v>
      </c>
      <c r="H23">
        <v>738</v>
      </c>
      <c r="I23">
        <v>1154</v>
      </c>
      <c r="J23">
        <v>180</v>
      </c>
      <c r="K23">
        <v>1382</v>
      </c>
      <c r="L23">
        <v>561</v>
      </c>
      <c r="M23">
        <v>804</v>
      </c>
      <c r="N23">
        <v>527</v>
      </c>
      <c r="O23">
        <v>1013</v>
      </c>
      <c r="P23">
        <v>379</v>
      </c>
      <c r="Q23">
        <v>546</v>
      </c>
      <c r="R23">
        <v>421</v>
      </c>
      <c r="S23">
        <v>366</v>
      </c>
      <c r="T23">
        <v>366</v>
      </c>
      <c r="U23">
        <v>84</v>
      </c>
      <c r="V23">
        <v>279</v>
      </c>
      <c r="W23">
        <v>156</v>
      </c>
      <c r="X23">
        <v>206</v>
      </c>
      <c r="Y23">
        <v>524</v>
      </c>
      <c r="Z23">
        <v>75</v>
      </c>
      <c r="AA23">
        <v>626</v>
      </c>
      <c r="AB23">
        <v>533</v>
      </c>
      <c r="AC23">
        <v>670</v>
      </c>
      <c r="AD23">
        <v>290</v>
      </c>
      <c r="AE23">
        <v>1213</v>
      </c>
      <c r="AF23">
        <v>862</v>
      </c>
      <c r="AG23">
        <v>486</v>
      </c>
      <c r="AH23">
        <v>1557</v>
      </c>
      <c r="AI23">
        <v>767</v>
      </c>
      <c r="AJ23">
        <v>267</v>
      </c>
      <c r="AK23">
        <v>1010</v>
      </c>
      <c r="AL23">
        <v>824</v>
      </c>
      <c r="AM23">
        <v>386</v>
      </c>
      <c r="AN23">
        <v>298</v>
      </c>
      <c r="AO23">
        <v>774</v>
      </c>
      <c r="AP23">
        <v>1125</v>
      </c>
      <c r="AQ23">
        <v>664</v>
      </c>
      <c r="AR23">
        <v>687</v>
      </c>
      <c r="AS23">
        <v>1261</v>
      </c>
      <c r="AT23">
        <v>271</v>
      </c>
      <c r="AU23">
        <v>626</v>
      </c>
      <c r="AV23">
        <v>1373</v>
      </c>
      <c r="AW23">
        <v>358</v>
      </c>
      <c r="AX23">
        <v>330</v>
      </c>
      <c r="AY23">
        <v>192</v>
      </c>
      <c r="AZ23">
        <v>595</v>
      </c>
      <c r="BA23">
        <v>935</v>
      </c>
      <c r="BB23">
        <v>612</v>
      </c>
      <c r="BC23">
        <v>490</v>
      </c>
      <c r="BD23">
        <v>480</v>
      </c>
      <c r="BE23">
        <v>1307</v>
      </c>
      <c r="BF23">
        <v>95</v>
      </c>
      <c r="BG23">
        <v>988</v>
      </c>
      <c r="BH23">
        <v>691</v>
      </c>
      <c r="BI23">
        <v>776</v>
      </c>
      <c r="BJ23">
        <v>684</v>
      </c>
      <c r="BK23">
        <v>667</v>
      </c>
      <c r="BL23" s="19">
        <f t="shared" si="0"/>
        <v>647.9666666666667</v>
      </c>
    </row>
    <row r="24" spans="1:65" x14ac:dyDescent="0.3">
      <c r="A24" t="s">
        <v>428</v>
      </c>
      <c r="B24" s="42" t="s">
        <v>186</v>
      </c>
      <c r="C24" t="s">
        <v>187</v>
      </c>
      <c r="D24">
        <v>77</v>
      </c>
      <c r="E24">
        <v>199</v>
      </c>
      <c r="F24">
        <v>193</v>
      </c>
      <c r="G24">
        <v>213</v>
      </c>
      <c r="H24">
        <v>122</v>
      </c>
      <c r="I24">
        <v>195</v>
      </c>
      <c r="J24">
        <v>47</v>
      </c>
      <c r="K24">
        <v>256</v>
      </c>
      <c r="L24">
        <v>130</v>
      </c>
      <c r="M24">
        <v>169</v>
      </c>
      <c r="N24">
        <v>223</v>
      </c>
      <c r="O24">
        <v>129</v>
      </c>
      <c r="P24">
        <v>136</v>
      </c>
      <c r="Q24">
        <v>179</v>
      </c>
      <c r="R24">
        <v>65</v>
      </c>
      <c r="S24">
        <v>79</v>
      </c>
      <c r="T24">
        <v>95</v>
      </c>
      <c r="U24">
        <v>30</v>
      </c>
      <c r="V24">
        <v>67</v>
      </c>
      <c r="W24">
        <v>22</v>
      </c>
      <c r="X24">
        <v>97</v>
      </c>
      <c r="Y24">
        <v>185</v>
      </c>
      <c r="Z24">
        <v>17</v>
      </c>
      <c r="AA24">
        <v>75</v>
      </c>
      <c r="AB24">
        <v>260</v>
      </c>
      <c r="AC24">
        <v>140</v>
      </c>
      <c r="AD24">
        <v>89</v>
      </c>
      <c r="AE24">
        <v>209</v>
      </c>
      <c r="AF24">
        <v>145</v>
      </c>
      <c r="AG24">
        <v>131</v>
      </c>
      <c r="AH24">
        <v>387</v>
      </c>
      <c r="AI24">
        <v>199</v>
      </c>
      <c r="AJ24">
        <v>71</v>
      </c>
      <c r="AK24">
        <v>93</v>
      </c>
      <c r="AL24">
        <v>197</v>
      </c>
      <c r="AM24">
        <v>78</v>
      </c>
      <c r="AN24">
        <v>91</v>
      </c>
      <c r="AO24">
        <v>236</v>
      </c>
      <c r="AP24">
        <v>133</v>
      </c>
      <c r="AQ24">
        <v>273</v>
      </c>
      <c r="AR24">
        <v>118</v>
      </c>
      <c r="AS24">
        <v>196</v>
      </c>
      <c r="AT24">
        <v>33</v>
      </c>
      <c r="AU24">
        <v>183</v>
      </c>
      <c r="AV24">
        <v>223</v>
      </c>
      <c r="AW24">
        <v>116</v>
      </c>
      <c r="AX24">
        <v>43</v>
      </c>
      <c r="AY24">
        <v>34</v>
      </c>
      <c r="AZ24">
        <v>236</v>
      </c>
      <c r="BA24">
        <v>206</v>
      </c>
      <c r="BB24">
        <v>170</v>
      </c>
      <c r="BC24">
        <v>170</v>
      </c>
      <c r="BD24">
        <v>104</v>
      </c>
      <c r="BE24">
        <v>259</v>
      </c>
      <c r="BF24">
        <v>23</v>
      </c>
      <c r="BG24">
        <v>271</v>
      </c>
      <c r="BH24">
        <v>239</v>
      </c>
      <c r="BI24">
        <v>212</v>
      </c>
      <c r="BJ24">
        <v>224</v>
      </c>
      <c r="BK24">
        <v>246</v>
      </c>
      <c r="BL24" s="19">
        <f t="shared" si="0"/>
        <v>150.63333333333333</v>
      </c>
    </row>
    <row r="25" spans="1:65" x14ac:dyDescent="0.3">
      <c r="A25" t="s">
        <v>429</v>
      </c>
      <c r="B25" s="10" t="s">
        <v>348</v>
      </c>
      <c r="C25" t="s">
        <v>133</v>
      </c>
      <c r="D25">
        <v>51682</v>
      </c>
      <c r="E25">
        <v>70509</v>
      </c>
      <c r="F25">
        <v>84298</v>
      </c>
      <c r="G25">
        <v>59931</v>
      </c>
      <c r="H25">
        <v>24786</v>
      </c>
      <c r="I25">
        <v>58227</v>
      </c>
      <c r="J25">
        <v>9987</v>
      </c>
      <c r="K25">
        <v>93565</v>
      </c>
      <c r="L25">
        <v>81341</v>
      </c>
      <c r="M25">
        <v>44700</v>
      </c>
      <c r="N25">
        <v>53272</v>
      </c>
      <c r="O25">
        <v>28789</v>
      </c>
      <c r="P25">
        <v>55057</v>
      </c>
      <c r="Q25">
        <v>91100</v>
      </c>
      <c r="R25">
        <v>19160</v>
      </c>
      <c r="S25">
        <v>32236</v>
      </c>
      <c r="T25">
        <v>12567</v>
      </c>
      <c r="U25">
        <v>7532</v>
      </c>
      <c r="V25">
        <v>21055</v>
      </c>
      <c r="W25">
        <v>12134</v>
      </c>
      <c r="X25">
        <v>22533</v>
      </c>
      <c r="Y25">
        <v>23231</v>
      </c>
      <c r="Z25">
        <v>3205</v>
      </c>
      <c r="AA25">
        <v>45017</v>
      </c>
      <c r="AB25">
        <v>93084</v>
      </c>
      <c r="AC25">
        <v>69786</v>
      </c>
      <c r="AD25">
        <v>15354</v>
      </c>
      <c r="AE25">
        <v>65678</v>
      </c>
      <c r="AF25">
        <v>72191</v>
      </c>
      <c r="AG25">
        <v>26346</v>
      </c>
      <c r="AH25">
        <v>103223</v>
      </c>
      <c r="AI25">
        <v>75156</v>
      </c>
      <c r="AJ25">
        <v>14460</v>
      </c>
      <c r="AK25">
        <v>8003</v>
      </c>
      <c r="AL25">
        <v>56636</v>
      </c>
      <c r="AM25">
        <v>22672</v>
      </c>
      <c r="AN25">
        <v>42949</v>
      </c>
      <c r="AO25">
        <v>97072</v>
      </c>
      <c r="AP25">
        <v>51342</v>
      </c>
      <c r="AQ25">
        <v>76210</v>
      </c>
      <c r="AR25">
        <v>28869</v>
      </c>
      <c r="AS25">
        <v>53946</v>
      </c>
      <c r="AT25">
        <v>13846</v>
      </c>
      <c r="AU25">
        <v>61162</v>
      </c>
      <c r="AV25">
        <v>27294</v>
      </c>
      <c r="AW25">
        <v>19951</v>
      </c>
      <c r="AX25">
        <v>26604</v>
      </c>
      <c r="AY25">
        <v>5796</v>
      </c>
      <c r="AZ25">
        <v>57664</v>
      </c>
      <c r="BA25">
        <v>58385</v>
      </c>
      <c r="BB25">
        <v>54316</v>
      </c>
      <c r="BC25">
        <v>107235</v>
      </c>
      <c r="BD25">
        <v>77578</v>
      </c>
      <c r="BE25">
        <v>49771</v>
      </c>
      <c r="BF25">
        <v>8344</v>
      </c>
      <c r="BG25">
        <v>55150</v>
      </c>
      <c r="BH25">
        <v>75673</v>
      </c>
      <c r="BI25">
        <v>116857</v>
      </c>
      <c r="BJ25">
        <v>61020</v>
      </c>
      <c r="BK25">
        <v>84854</v>
      </c>
      <c r="BL25" s="19">
        <f t="shared" si="0"/>
        <v>49006.51666666667</v>
      </c>
    </row>
    <row r="26" spans="1:65" x14ac:dyDescent="0.3">
      <c r="A26" t="s">
        <v>429</v>
      </c>
      <c r="B26" s="10" t="s">
        <v>342</v>
      </c>
      <c r="C26" t="s">
        <v>135</v>
      </c>
      <c r="D26">
        <v>120344</v>
      </c>
      <c r="E26">
        <v>94549</v>
      </c>
      <c r="F26">
        <v>249325</v>
      </c>
      <c r="G26">
        <v>92917</v>
      </c>
      <c r="H26">
        <v>77430</v>
      </c>
      <c r="I26">
        <v>264340</v>
      </c>
      <c r="J26">
        <v>27523</v>
      </c>
      <c r="K26">
        <v>58562</v>
      </c>
      <c r="L26">
        <v>95013</v>
      </c>
      <c r="M26">
        <v>239252</v>
      </c>
      <c r="N26">
        <v>259990</v>
      </c>
      <c r="O26">
        <v>61280</v>
      </c>
      <c r="P26">
        <v>182232</v>
      </c>
      <c r="Q26">
        <v>115834</v>
      </c>
      <c r="R26">
        <v>69703</v>
      </c>
      <c r="S26">
        <v>66205</v>
      </c>
      <c r="T26">
        <v>40813</v>
      </c>
      <c r="U26">
        <v>18776</v>
      </c>
      <c r="V26">
        <v>58640</v>
      </c>
      <c r="W26">
        <v>45361</v>
      </c>
      <c r="X26">
        <v>137603</v>
      </c>
      <c r="Y26">
        <v>41738</v>
      </c>
      <c r="Z26">
        <v>22875</v>
      </c>
      <c r="AA26">
        <v>58133</v>
      </c>
      <c r="AB26">
        <v>271157</v>
      </c>
      <c r="AC26">
        <v>140382</v>
      </c>
      <c r="AD26">
        <v>102497</v>
      </c>
      <c r="AE26">
        <v>202376</v>
      </c>
      <c r="AF26">
        <v>219553</v>
      </c>
      <c r="AG26">
        <v>152246</v>
      </c>
      <c r="AH26">
        <v>151520</v>
      </c>
      <c r="AI26">
        <v>306052</v>
      </c>
      <c r="AJ26">
        <v>42900</v>
      </c>
      <c r="AK26">
        <v>80629</v>
      </c>
      <c r="AL26">
        <v>316267</v>
      </c>
      <c r="AM26">
        <v>91324</v>
      </c>
      <c r="AN26">
        <v>102307</v>
      </c>
      <c r="AO26">
        <v>266574</v>
      </c>
      <c r="AP26">
        <v>287502</v>
      </c>
      <c r="AQ26">
        <v>222523</v>
      </c>
      <c r="AR26">
        <v>46077</v>
      </c>
      <c r="AS26">
        <v>106985</v>
      </c>
      <c r="AT26">
        <v>73757</v>
      </c>
      <c r="AU26">
        <v>364150</v>
      </c>
      <c r="AV26">
        <v>133233</v>
      </c>
      <c r="AW26">
        <v>115411</v>
      </c>
      <c r="AX26">
        <v>58132</v>
      </c>
      <c r="AY26">
        <v>27700</v>
      </c>
      <c r="AZ26">
        <v>317109</v>
      </c>
      <c r="BA26">
        <v>139132</v>
      </c>
      <c r="BB26">
        <v>189997</v>
      </c>
      <c r="BC26">
        <v>207979</v>
      </c>
      <c r="BD26">
        <v>121835</v>
      </c>
      <c r="BE26">
        <v>169790</v>
      </c>
      <c r="BF26">
        <v>43392</v>
      </c>
      <c r="BG26">
        <v>115893</v>
      </c>
      <c r="BH26">
        <v>197816</v>
      </c>
      <c r="BI26">
        <v>350375</v>
      </c>
      <c r="BJ26">
        <v>289044</v>
      </c>
      <c r="BK26">
        <v>293221</v>
      </c>
      <c r="BL26" s="19">
        <f t="shared" si="0"/>
        <v>146921.25</v>
      </c>
    </row>
    <row r="27" spans="1:65" x14ac:dyDescent="0.3">
      <c r="A27" t="s">
        <v>429</v>
      </c>
      <c r="B27" s="10" t="s">
        <v>343</v>
      </c>
      <c r="C27" t="s">
        <v>137</v>
      </c>
      <c r="D27">
        <v>56696</v>
      </c>
      <c r="E27">
        <v>61228</v>
      </c>
      <c r="F27">
        <v>91225</v>
      </c>
      <c r="G27">
        <v>51162</v>
      </c>
      <c r="H27">
        <v>85192</v>
      </c>
      <c r="I27">
        <v>101527</v>
      </c>
      <c r="J27">
        <v>16991</v>
      </c>
      <c r="K27">
        <v>44487</v>
      </c>
      <c r="L27">
        <v>32013</v>
      </c>
      <c r="M27">
        <v>119285</v>
      </c>
      <c r="N27">
        <v>127989</v>
      </c>
      <c r="O27">
        <v>26758</v>
      </c>
      <c r="P27">
        <v>64757</v>
      </c>
      <c r="Q27">
        <v>68658</v>
      </c>
      <c r="R27">
        <v>32049</v>
      </c>
      <c r="S27">
        <v>18376</v>
      </c>
      <c r="T27">
        <v>15535</v>
      </c>
      <c r="U27">
        <v>13260</v>
      </c>
      <c r="V27">
        <v>29523</v>
      </c>
      <c r="W27">
        <v>20103</v>
      </c>
      <c r="X27">
        <v>63113</v>
      </c>
      <c r="Y27">
        <v>28238</v>
      </c>
      <c r="Z27">
        <v>10221</v>
      </c>
      <c r="AA27">
        <v>20968</v>
      </c>
      <c r="AB27">
        <v>131072</v>
      </c>
      <c r="AC27">
        <v>61696</v>
      </c>
      <c r="AD27">
        <v>41680</v>
      </c>
      <c r="AE27">
        <v>152461</v>
      </c>
      <c r="AF27">
        <v>89146</v>
      </c>
      <c r="AG27">
        <v>68816</v>
      </c>
      <c r="AH27">
        <v>69958</v>
      </c>
      <c r="AI27">
        <v>108124</v>
      </c>
      <c r="AJ27">
        <v>14294</v>
      </c>
      <c r="AK27">
        <v>15169</v>
      </c>
      <c r="AL27">
        <v>90837</v>
      </c>
      <c r="AM27">
        <v>73457</v>
      </c>
      <c r="AN27">
        <v>43294</v>
      </c>
      <c r="AO27">
        <v>105992</v>
      </c>
      <c r="AP27">
        <v>90100</v>
      </c>
      <c r="AQ27">
        <v>92549</v>
      </c>
      <c r="AR27">
        <v>17789</v>
      </c>
      <c r="AS27">
        <v>38553</v>
      </c>
      <c r="AT27">
        <v>22498</v>
      </c>
      <c r="AU27">
        <v>188055</v>
      </c>
      <c r="AV27">
        <v>155317</v>
      </c>
      <c r="AW27">
        <v>95037</v>
      </c>
      <c r="AX27">
        <v>20736</v>
      </c>
      <c r="AY27">
        <v>6063</v>
      </c>
      <c r="AZ27">
        <v>121913</v>
      </c>
      <c r="BA27">
        <v>57771</v>
      </c>
      <c r="BB27">
        <v>91236</v>
      </c>
      <c r="BC27">
        <v>108652</v>
      </c>
      <c r="BD27">
        <v>59935</v>
      </c>
      <c r="BE27">
        <v>90302</v>
      </c>
      <c r="BF27">
        <v>23799</v>
      </c>
      <c r="BG27">
        <v>70406</v>
      </c>
      <c r="BH27">
        <v>118817</v>
      </c>
      <c r="BI27">
        <v>163542</v>
      </c>
      <c r="BJ27">
        <v>158365</v>
      </c>
      <c r="BK27">
        <v>158347</v>
      </c>
      <c r="BL27" s="19">
        <f t="shared" si="0"/>
        <v>70252.2</v>
      </c>
    </row>
    <row r="28" spans="1:65" x14ac:dyDescent="0.3">
      <c r="A28" t="s">
        <v>429</v>
      </c>
      <c r="B28" s="10" t="s">
        <v>344</v>
      </c>
      <c r="C28" t="s">
        <v>141</v>
      </c>
      <c r="D28">
        <v>2997</v>
      </c>
      <c r="E28">
        <v>3965</v>
      </c>
      <c r="F28">
        <v>4279</v>
      </c>
      <c r="G28">
        <v>3463</v>
      </c>
      <c r="H28">
        <v>3514</v>
      </c>
      <c r="I28">
        <v>3495</v>
      </c>
      <c r="J28">
        <v>713</v>
      </c>
      <c r="K28">
        <v>4360</v>
      </c>
      <c r="L28">
        <v>2495</v>
      </c>
      <c r="M28">
        <v>6084</v>
      </c>
      <c r="N28">
        <v>2292</v>
      </c>
      <c r="O28">
        <v>1164</v>
      </c>
      <c r="P28">
        <v>4104</v>
      </c>
      <c r="Q28">
        <v>4192</v>
      </c>
      <c r="R28">
        <v>1212</v>
      </c>
      <c r="S28">
        <v>1490</v>
      </c>
      <c r="T28">
        <v>891</v>
      </c>
      <c r="U28">
        <v>828</v>
      </c>
      <c r="V28">
        <v>1093</v>
      </c>
      <c r="W28">
        <v>764</v>
      </c>
      <c r="X28">
        <v>2170</v>
      </c>
      <c r="Y28">
        <v>2006</v>
      </c>
      <c r="Z28">
        <v>322</v>
      </c>
      <c r="AA28">
        <v>1770</v>
      </c>
      <c r="AB28">
        <v>5159</v>
      </c>
      <c r="AC28">
        <v>2223</v>
      </c>
      <c r="AD28">
        <v>1317</v>
      </c>
      <c r="AE28">
        <v>10330</v>
      </c>
      <c r="AF28">
        <v>7492</v>
      </c>
      <c r="AG28">
        <v>2854</v>
      </c>
      <c r="AH28">
        <v>6342</v>
      </c>
      <c r="AI28">
        <v>5915</v>
      </c>
      <c r="AJ28">
        <v>1093</v>
      </c>
      <c r="AK28">
        <v>424</v>
      </c>
      <c r="AL28">
        <v>3739</v>
      </c>
      <c r="AM28">
        <v>3263</v>
      </c>
      <c r="AN28">
        <v>2460</v>
      </c>
      <c r="AO28">
        <v>4456</v>
      </c>
      <c r="AP28">
        <v>3712</v>
      </c>
      <c r="AQ28">
        <v>4981</v>
      </c>
      <c r="AR28">
        <v>2002</v>
      </c>
      <c r="AS28">
        <v>3606</v>
      </c>
      <c r="AT28">
        <v>946</v>
      </c>
      <c r="AU28">
        <v>6306</v>
      </c>
      <c r="AV28">
        <v>4326</v>
      </c>
      <c r="AW28">
        <v>3154</v>
      </c>
      <c r="AX28">
        <v>780</v>
      </c>
      <c r="AY28">
        <v>649</v>
      </c>
      <c r="AZ28">
        <v>4523</v>
      </c>
      <c r="BA28">
        <v>3596</v>
      </c>
      <c r="BB28">
        <v>4264</v>
      </c>
      <c r="BC28">
        <v>6585</v>
      </c>
      <c r="BD28">
        <v>4521</v>
      </c>
      <c r="BE28">
        <v>4363</v>
      </c>
      <c r="BF28">
        <v>1041</v>
      </c>
      <c r="BG28">
        <v>3409</v>
      </c>
      <c r="BH28">
        <v>7743</v>
      </c>
      <c r="BI28">
        <v>6636</v>
      </c>
      <c r="BJ28">
        <v>8936</v>
      </c>
      <c r="BK28">
        <v>7644</v>
      </c>
      <c r="BL28" s="19">
        <f t="shared" si="0"/>
        <v>3507.55</v>
      </c>
    </row>
    <row r="29" spans="1:65" x14ac:dyDescent="0.3">
      <c r="A29" t="s">
        <v>429</v>
      </c>
      <c r="B29" s="10" t="s">
        <v>345</v>
      </c>
      <c r="C29" t="s">
        <v>139</v>
      </c>
      <c r="D29">
        <v>10604</v>
      </c>
      <c r="E29">
        <v>20632</v>
      </c>
      <c r="F29">
        <v>25166</v>
      </c>
      <c r="G29">
        <v>19168</v>
      </c>
      <c r="H29">
        <v>9514</v>
      </c>
      <c r="I29">
        <v>29303</v>
      </c>
      <c r="J29">
        <v>6956</v>
      </c>
      <c r="K29">
        <v>24816</v>
      </c>
      <c r="L29">
        <v>20309</v>
      </c>
      <c r="M29">
        <v>28563</v>
      </c>
      <c r="N29">
        <v>22495</v>
      </c>
      <c r="O29">
        <v>7558</v>
      </c>
      <c r="P29">
        <v>20553</v>
      </c>
      <c r="Q29">
        <v>17798</v>
      </c>
      <c r="R29">
        <v>9978</v>
      </c>
      <c r="S29">
        <v>9515</v>
      </c>
      <c r="T29">
        <v>6349</v>
      </c>
      <c r="U29">
        <v>3517</v>
      </c>
      <c r="V29">
        <v>13957</v>
      </c>
      <c r="W29">
        <v>8055</v>
      </c>
      <c r="X29">
        <v>12370</v>
      </c>
      <c r="Y29">
        <v>4865</v>
      </c>
      <c r="Z29">
        <v>2613</v>
      </c>
      <c r="AA29">
        <v>7327</v>
      </c>
      <c r="AB29">
        <v>24554</v>
      </c>
      <c r="AC29">
        <v>22965</v>
      </c>
      <c r="AD29">
        <v>7612</v>
      </c>
      <c r="AE29">
        <v>27064</v>
      </c>
      <c r="AF29">
        <v>21389</v>
      </c>
      <c r="AG29">
        <v>16570</v>
      </c>
      <c r="AH29">
        <v>15476</v>
      </c>
      <c r="AI29">
        <v>20636</v>
      </c>
      <c r="AJ29">
        <v>3969</v>
      </c>
      <c r="AK29">
        <v>4528</v>
      </c>
      <c r="AL29">
        <v>17776</v>
      </c>
      <c r="AM29">
        <v>3441</v>
      </c>
      <c r="AN29">
        <v>13208</v>
      </c>
      <c r="AO29">
        <v>21563</v>
      </c>
      <c r="AP29">
        <v>27596</v>
      </c>
      <c r="AQ29">
        <v>16135</v>
      </c>
      <c r="AR29">
        <v>7091</v>
      </c>
      <c r="AS29">
        <v>11912</v>
      </c>
      <c r="AT29">
        <v>6494</v>
      </c>
      <c r="AU29">
        <v>17185</v>
      </c>
      <c r="AV29">
        <v>22578</v>
      </c>
      <c r="AW29">
        <v>11926</v>
      </c>
      <c r="AX29">
        <v>3987</v>
      </c>
      <c r="AY29">
        <v>3369</v>
      </c>
      <c r="AZ29">
        <v>26235</v>
      </c>
      <c r="BA29">
        <v>11789</v>
      </c>
      <c r="BB29">
        <v>13514</v>
      </c>
      <c r="BC29">
        <v>15643</v>
      </c>
      <c r="BD29">
        <v>14863</v>
      </c>
      <c r="BE29">
        <v>16629</v>
      </c>
      <c r="BF29">
        <v>2464</v>
      </c>
      <c r="BG29">
        <v>9302</v>
      </c>
      <c r="BH29">
        <v>12478</v>
      </c>
      <c r="BI29">
        <v>16150</v>
      </c>
      <c r="BJ29">
        <v>18058</v>
      </c>
      <c r="BK29">
        <v>17024</v>
      </c>
      <c r="BL29" s="19">
        <f t="shared" si="0"/>
        <v>14419.233333333334</v>
      </c>
    </row>
    <row r="30" spans="1:65" x14ac:dyDescent="0.3">
      <c r="A30" t="s">
        <v>429</v>
      </c>
      <c r="B30" s="42" t="s">
        <v>42</v>
      </c>
      <c r="C30" t="s">
        <v>233</v>
      </c>
      <c r="D30">
        <v>64</v>
      </c>
      <c r="E30">
        <v>29</v>
      </c>
      <c r="F30">
        <v>75</v>
      </c>
      <c r="G30">
        <v>41</v>
      </c>
      <c r="H30">
        <v>29</v>
      </c>
      <c r="I30">
        <v>72</v>
      </c>
      <c r="J30">
        <v>17</v>
      </c>
      <c r="K30">
        <v>52</v>
      </c>
      <c r="L30">
        <v>53</v>
      </c>
      <c r="M30">
        <v>65</v>
      </c>
      <c r="N30">
        <v>85</v>
      </c>
      <c r="O30">
        <v>21</v>
      </c>
      <c r="P30">
        <v>30</v>
      </c>
      <c r="Q30">
        <v>45</v>
      </c>
      <c r="R30">
        <v>20</v>
      </c>
      <c r="S30">
        <v>20</v>
      </c>
      <c r="T30">
        <v>15</v>
      </c>
      <c r="U30">
        <v>11</v>
      </c>
      <c r="V30">
        <v>20</v>
      </c>
      <c r="W30">
        <v>6.55</v>
      </c>
      <c r="X30">
        <v>29</v>
      </c>
      <c r="Y30">
        <v>26</v>
      </c>
      <c r="Z30">
        <v>9</v>
      </c>
      <c r="AA30">
        <v>22</v>
      </c>
      <c r="AB30">
        <v>79</v>
      </c>
      <c r="AC30">
        <v>47</v>
      </c>
      <c r="AD30">
        <v>20</v>
      </c>
      <c r="AE30">
        <v>96</v>
      </c>
      <c r="AF30">
        <v>51</v>
      </c>
      <c r="AG30">
        <v>20</v>
      </c>
      <c r="AH30">
        <v>48</v>
      </c>
      <c r="AI30">
        <v>26</v>
      </c>
      <c r="AJ30">
        <v>10</v>
      </c>
      <c r="AK30">
        <v>19</v>
      </c>
      <c r="AL30">
        <v>36</v>
      </c>
      <c r="AM30">
        <v>28</v>
      </c>
      <c r="AN30">
        <v>30</v>
      </c>
      <c r="AO30">
        <v>85</v>
      </c>
      <c r="AP30">
        <v>53</v>
      </c>
      <c r="AQ30">
        <v>68</v>
      </c>
      <c r="AR30">
        <v>12</v>
      </c>
      <c r="AS30">
        <v>43</v>
      </c>
      <c r="AT30">
        <v>11</v>
      </c>
      <c r="AU30">
        <v>66</v>
      </c>
      <c r="AV30">
        <v>68</v>
      </c>
      <c r="AW30">
        <v>21</v>
      </c>
      <c r="AX30">
        <v>24</v>
      </c>
      <c r="AY30">
        <v>1.49</v>
      </c>
      <c r="AZ30">
        <v>91</v>
      </c>
      <c r="BA30">
        <v>45</v>
      </c>
      <c r="BB30">
        <v>62</v>
      </c>
      <c r="BC30">
        <v>59</v>
      </c>
      <c r="BD30">
        <v>27</v>
      </c>
      <c r="BE30">
        <v>62</v>
      </c>
      <c r="BF30">
        <v>7</v>
      </c>
      <c r="BG30">
        <v>54</v>
      </c>
      <c r="BH30">
        <v>55</v>
      </c>
      <c r="BI30">
        <v>116</v>
      </c>
      <c r="BJ30">
        <v>93</v>
      </c>
      <c r="BK30">
        <v>95</v>
      </c>
      <c r="BL30" s="19">
        <f t="shared" si="0"/>
        <v>43.083999999999996</v>
      </c>
    </row>
    <row r="31" spans="1:65" x14ac:dyDescent="0.3">
      <c r="A31" t="s">
        <v>429</v>
      </c>
      <c r="B31" s="42" t="s">
        <v>49</v>
      </c>
      <c r="C31" t="s">
        <v>247</v>
      </c>
      <c r="D31">
        <v>32</v>
      </c>
      <c r="E31">
        <v>51</v>
      </c>
      <c r="F31">
        <v>74</v>
      </c>
      <c r="G31">
        <v>38</v>
      </c>
      <c r="H31">
        <v>30</v>
      </c>
      <c r="I31">
        <v>64</v>
      </c>
      <c r="J31">
        <v>10.44</v>
      </c>
      <c r="K31">
        <v>60</v>
      </c>
      <c r="L31">
        <v>43</v>
      </c>
      <c r="M31">
        <v>50</v>
      </c>
      <c r="N31">
        <v>66</v>
      </c>
      <c r="O31">
        <v>16</v>
      </c>
      <c r="P31">
        <v>48</v>
      </c>
      <c r="Q31">
        <v>65</v>
      </c>
      <c r="R31">
        <v>25</v>
      </c>
      <c r="S31">
        <v>9</v>
      </c>
      <c r="T31">
        <v>11</v>
      </c>
      <c r="U31">
        <v>5</v>
      </c>
      <c r="V31">
        <v>12</v>
      </c>
      <c r="W31">
        <v>19</v>
      </c>
      <c r="X31">
        <v>32</v>
      </c>
      <c r="Y31">
        <v>10.55</v>
      </c>
      <c r="Z31">
        <v>8.82</v>
      </c>
      <c r="AA31">
        <v>20</v>
      </c>
      <c r="AB31">
        <v>99</v>
      </c>
      <c r="AC31">
        <v>51</v>
      </c>
      <c r="AD31">
        <v>20</v>
      </c>
      <c r="AE31">
        <v>51</v>
      </c>
      <c r="AF31">
        <v>42</v>
      </c>
      <c r="AG31">
        <v>45</v>
      </c>
      <c r="AH31">
        <v>54</v>
      </c>
      <c r="AI31">
        <v>34</v>
      </c>
      <c r="AJ31">
        <v>7</v>
      </c>
      <c r="AK31">
        <v>19</v>
      </c>
      <c r="AL31">
        <v>36</v>
      </c>
      <c r="AM31">
        <v>28</v>
      </c>
      <c r="AN31">
        <v>36</v>
      </c>
      <c r="AO31">
        <v>64</v>
      </c>
      <c r="AP31">
        <v>55</v>
      </c>
      <c r="AQ31">
        <v>62</v>
      </c>
      <c r="AR31">
        <v>21</v>
      </c>
      <c r="AS31">
        <v>29</v>
      </c>
      <c r="AT31">
        <v>8</v>
      </c>
      <c r="AU31">
        <v>78</v>
      </c>
      <c r="AV31">
        <v>33</v>
      </c>
      <c r="AW31">
        <v>24</v>
      </c>
      <c r="AX31">
        <v>28</v>
      </c>
      <c r="AY31">
        <v>3</v>
      </c>
      <c r="AZ31">
        <v>73</v>
      </c>
      <c r="BA31">
        <v>45</v>
      </c>
      <c r="BB31">
        <v>34</v>
      </c>
      <c r="BC31">
        <v>77</v>
      </c>
      <c r="BD31">
        <v>43</v>
      </c>
      <c r="BE31">
        <v>53</v>
      </c>
      <c r="BF31">
        <v>12</v>
      </c>
      <c r="BG31">
        <v>45</v>
      </c>
      <c r="BH31">
        <v>49</v>
      </c>
      <c r="BI31">
        <v>73</v>
      </c>
      <c r="BJ31">
        <v>53</v>
      </c>
      <c r="BK31">
        <v>73</v>
      </c>
      <c r="BL31" s="19">
        <f t="shared" si="0"/>
        <v>39.280166666666666</v>
      </c>
    </row>
    <row r="32" spans="1:65" x14ac:dyDescent="0.3">
      <c r="A32" t="s">
        <v>429</v>
      </c>
      <c r="B32" s="42" t="s">
        <v>7</v>
      </c>
      <c r="C32" t="s">
        <v>153</v>
      </c>
      <c r="D32">
        <v>1359</v>
      </c>
      <c r="E32">
        <v>2075</v>
      </c>
      <c r="F32">
        <v>766</v>
      </c>
      <c r="G32">
        <v>855</v>
      </c>
      <c r="H32">
        <v>2439</v>
      </c>
      <c r="I32">
        <v>4442</v>
      </c>
      <c r="J32">
        <v>527</v>
      </c>
      <c r="K32">
        <v>2976</v>
      </c>
      <c r="L32">
        <v>2856</v>
      </c>
      <c r="M32">
        <v>271</v>
      </c>
      <c r="N32">
        <v>619</v>
      </c>
      <c r="O32">
        <v>1113</v>
      </c>
      <c r="P32">
        <v>437</v>
      </c>
      <c r="Q32">
        <v>1033</v>
      </c>
      <c r="R32">
        <v>960</v>
      </c>
      <c r="S32">
        <v>1611</v>
      </c>
      <c r="T32">
        <v>1519</v>
      </c>
      <c r="U32">
        <v>36</v>
      </c>
      <c r="V32">
        <v>1463</v>
      </c>
      <c r="W32">
        <v>130</v>
      </c>
      <c r="X32">
        <v>398</v>
      </c>
      <c r="Y32">
        <v>157</v>
      </c>
      <c r="Z32">
        <v>49</v>
      </c>
      <c r="AA32">
        <v>1425</v>
      </c>
      <c r="AB32">
        <v>592</v>
      </c>
      <c r="AC32">
        <v>1130</v>
      </c>
      <c r="AD32">
        <v>382</v>
      </c>
      <c r="AE32">
        <v>2675</v>
      </c>
      <c r="AF32">
        <v>2823</v>
      </c>
      <c r="AG32">
        <v>585</v>
      </c>
      <c r="AH32">
        <v>2159</v>
      </c>
      <c r="AI32">
        <v>2275</v>
      </c>
      <c r="AJ32">
        <v>454</v>
      </c>
      <c r="AK32">
        <v>2271</v>
      </c>
      <c r="AL32">
        <v>3381</v>
      </c>
      <c r="AM32">
        <v>78</v>
      </c>
      <c r="AN32">
        <v>602</v>
      </c>
      <c r="AO32">
        <v>1582</v>
      </c>
      <c r="AP32">
        <v>9806</v>
      </c>
      <c r="AQ32">
        <v>629</v>
      </c>
      <c r="AR32">
        <v>2094</v>
      </c>
      <c r="AS32">
        <v>2053</v>
      </c>
      <c r="AT32">
        <v>818</v>
      </c>
      <c r="AU32">
        <v>534</v>
      </c>
      <c r="AV32">
        <v>3792</v>
      </c>
      <c r="AW32">
        <v>636</v>
      </c>
      <c r="AX32">
        <v>694</v>
      </c>
      <c r="AY32">
        <v>881</v>
      </c>
      <c r="AZ32">
        <v>653</v>
      </c>
      <c r="BA32">
        <v>10718</v>
      </c>
      <c r="BB32">
        <v>2141</v>
      </c>
      <c r="BC32">
        <v>189</v>
      </c>
      <c r="BD32">
        <v>1304</v>
      </c>
      <c r="BE32">
        <v>1027</v>
      </c>
      <c r="BF32">
        <v>276</v>
      </c>
      <c r="BG32">
        <v>1750</v>
      </c>
      <c r="BH32">
        <v>2530</v>
      </c>
      <c r="BI32">
        <v>859</v>
      </c>
      <c r="BJ32">
        <v>1233</v>
      </c>
      <c r="BK32">
        <v>625</v>
      </c>
      <c r="BL32" s="19">
        <f t="shared" si="0"/>
        <v>1595.7833333333333</v>
      </c>
    </row>
    <row r="33" spans="1:64" x14ac:dyDescent="0.3">
      <c r="A33" t="s">
        <v>429</v>
      </c>
      <c r="B33" s="42" t="s">
        <v>43</v>
      </c>
      <c r="C33" t="s">
        <v>235</v>
      </c>
      <c r="D33">
        <v>35</v>
      </c>
      <c r="E33">
        <v>43</v>
      </c>
      <c r="F33">
        <v>77</v>
      </c>
      <c r="G33">
        <v>43</v>
      </c>
      <c r="H33">
        <v>20</v>
      </c>
      <c r="I33">
        <v>72</v>
      </c>
      <c r="J33">
        <v>13</v>
      </c>
      <c r="K33">
        <v>74</v>
      </c>
      <c r="L33">
        <v>46</v>
      </c>
      <c r="M33">
        <v>54</v>
      </c>
      <c r="N33">
        <v>68</v>
      </c>
      <c r="O33">
        <v>21</v>
      </c>
      <c r="P33">
        <v>33</v>
      </c>
      <c r="Q33">
        <v>46</v>
      </c>
      <c r="R33">
        <v>18</v>
      </c>
      <c r="S33">
        <v>7</v>
      </c>
      <c r="T33">
        <v>18</v>
      </c>
      <c r="U33">
        <v>7</v>
      </c>
      <c r="V33">
        <v>17</v>
      </c>
      <c r="W33">
        <v>21</v>
      </c>
      <c r="X33">
        <v>27</v>
      </c>
      <c r="Y33">
        <v>15</v>
      </c>
      <c r="Z33">
        <v>9</v>
      </c>
      <c r="AA33">
        <v>22</v>
      </c>
      <c r="AB33">
        <v>69</v>
      </c>
      <c r="AC33">
        <v>47</v>
      </c>
      <c r="AD33">
        <v>25</v>
      </c>
      <c r="AE33">
        <v>52</v>
      </c>
      <c r="AF33">
        <v>59</v>
      </c>
      <c r="AG33">
        <v>46</v>
      </c>
      <c r="AH33">
        <v>55</v>
      </c>
      <c r="AI33">
        <v>34</v>
      </c>
      <c r="AJ33">
        <v>9</v>
      </c>
      <c r="AK33">
        <v>22</v>
      </c>
      <c r="AL33">
        <v>31</v>
      </c>
      <c r="AM33">
        <v>30</v>
      </c>
      <c r="AN33">
        <v>34</v>
      </c>
      <c r="AO33">
        <v>61</v>
      </c>
      <c r="AP33">
        <v>48</v>
      </c>
      <c r="AQ33">
        <v>62</v>
      </c>
      <c r="AR33">
        <v>18</v>
      </c>
      <c r="AS33">
        <v>38</v>
      </c>
      <c r="AT33">
        <v>7</v>
      </c>
      <c r="AU33">
        <v>87</v>
      </c>
      <c r="AV33">
        <v>32</v>
      </c>
      <c r="AW33">
        <v>26</v>
      </c>
      <c r="AX33">
        <v>13</v>
      </c>
      <c r="AY33">
        <v>1.49</v>
      </c>
      <c r="AZ33">
        <v>69</v>
      </c>
      <c r="BA33">
        <v>41</v>
      </c>
      <c r="BB33">
        <v>49</v>
      </c>
      <c r="BC33">
        <v>64</v>
      </c>
      <c r="BD33">
        <v>35</v>
      </c>
      <c r="BE33">
        <v>39</v>
      </c>
      <c r="BF33">
        <v>3</v>
      </c>
      <c r="BG33">
        <v>32</v>
      </c>
      <c r="BH33">
        <v>52</v>
      </c>
      <c r="BI33">
        <v>94</v>
      </c>
      <c r="BJ33">
        <v>71</v>
      </c>
      <c r="BK33">
        <v>67</v>
      </c>
      <c r="BL33" s="19">
        <f t="shared" si="0"/>
        <v>38.808166666666665</v>
      </c>
    </row>
    <row r="34" spans="1:64" x14ac:dyDescent="0.3">
      <c r="A34" t="s">
        <v>429</v>
      </c>
      <c r="B34" s="42" t="s">
        <v>461</v>
      </c>
      <c r="C34" t="s">
        <v>430</v>
      </c>
      <c r="D34">
        <v>20</v>
      </c>
      <c r="E34">
        <v>19</v>
      </c>
      <c r="F34">
        <v>21</v>
      </c>
      <c r="G34">
        <v>24</v>
      </c>
      <c r="H34">
        <v>23</v>
      </c>
      <c r="I34">
        <v>31</v>
      </c>
      <c r="J34">
        <v>14</v>
      </c>
      <c r="K34">
        <v>27</v>
      </c>
      <c r="L34">
        <v>19</v>
      </c>
      <c r="M34">
        <v>43</v>
      </c>
      <c r="N34">
        <v>47</v>
      </c>
      <c r="O34">
        <v>10.01</v>
      </c>
      <c r="P34">
        <v>16</v>
      </c>
      <c r="Q34">
        <v>26</v>
      </c>
      <c r="R34">
        <v>12.64</v>
      </c>
      <c r="S34">
        <v>3.11</v>
      </c>
      <c r="T34">
        <v>8.17</v>
      </c>
      <c r="U34">
        <v>4</v>
      </c>
      <c r="V34">
        <v>16</v>
      </c>
      <c r="W34">
        <v>10</v>
      </c>
      <c r="X34">
        <v>20</v>
      </c>
      <c r="Y34">
        <v>10.55</v>
      </c>
      <c r="Z34">
        <v>8.82</v>
      </c>
      <c r="AA34">
        <v>5</v>
      </c>
      <c r="AB34">
        <v>43</v>
      </c>
      <c r="AC34">
        <v>23</v>
      </c>
      <c r="AD34">
        <v>17</v>
      </c>
      <c r="AE34">
        <v>32</v>
      </c>
      <c r="AF34">
        <v>19</v>
      </c>
      <c r="AG34">
        <v>21</v>
      </c>
      <c r="AH34">
        <v>18</v>
      </c>
      <c r="AI34">
        <v>23</v>
      </c>
      <c r="AJ34">
        <v>5.4</v>
      </c>
      <c r="AK34">
        <v>11</v>
      </c>
      <c r="AL34">
        <v>17</v>
      </c>
      <c r="AM34">
        <v>21</v>
      </c>
      <c r="AN34">
        <v>24</v>
      </c>
      <c r="AO34">
        <v>44</v>
      </c>
      <c r="AP34">
        <v>26</v>
      </c>
      <c r="AQ34">
        <v>23</v>
      </c>
      <c r="AR34">
        <v>7.64</v>
      </c>
      <c r="AS34">
        <v>14</v>
      </c>
      <c r="AT34">
        <v>4</v>
      </c>
      <c r="AU34">
        <v>46</v>
      </c>
      <c r="AV34">
        <v>44</v>
      </c>
      <c r="AW34">
        <v>25</v>
      </c>
      <c r="AX34">
        <v>16</v>
      </c>
      <c r="AY34">
        <v>1.49</v>
      </c>
      <c r="AZ34">
        <v>38</v>
      </c>
      <c r="BA34">
        <v>24</v>
      </c>
      <c r="BB34">
        <v>11</v>
      </c>
      <c r="BC34">
        <v>37</v>
      </c>
      <c r="BD34">
        <v>15</v>
      </c>
      <c r="BE34">
        <v>30</v>
      </c>
      <c r="BF34">
        <v>10</v>
      </c>
      <c r="BG34">
        <v>19</v>
      </c>
      <c r="BH34">
        <v>32</v>
      </c>
      <c r="BI34">
        <v>34</v>
      </c>
      <c r="BJ34">
        <v>55</v>
      </c>
      <c r="BK34">
        <v>54</v>
      </c>
      <c r="BL34" s="19">
        <f t="shared" si="0"/>
        <v>22.047166666666666</v>
      </c>
    </row>
    <row r="35" spans="1:64" x14ac:dyDescent="0.3">
      <c r="A35" t="s">
        <v>429</v>
      </c>
      <c r="B35" s="42" t="s">
        <v>50</v>
      </c>
      <c r="C35" t="s">
        <v>248</v>
      </c>
      <c r="D35">
        <v>7973</v>
      </c>
      <c r="E35">
        <v>13128</v>
      </c>
      <c r="F35">
        <v>18954</v>
      </c>
      <c r="G35">
        <v>12696</v>
      </c>
      <c r="H35">
        <v>7725</v>
      </c>
      <c r="I35">
        <v>21724</v>
      </c>
      <c r="J35">
        <v>3417</v>
      </c>
      <c r="K35">
        <v>25751</v>
      </c>
      <c r="L35">
        <v>11389</v>
      </c>
      <c r="M35">
        <v>6396</v>
      </c>
      <c r="N35">
        <v>13953</v>
      </c>
      <c r="O35">
        <v>9067</v>
      </c>
      <c r="P35">
        <v>11544</v>
      </c>
      <c r="Q35">
        <v>15485</v>
      </c>
      <c r="R35">
        <v>8538</v>
      </c>
      <c r="S35">
        <v>7482</v>
      </c>
      <c r="T35">
        <v>6031</v>
      </c>
      <c r="U35">
        <v>1627</v>
      </c>
      <c r="V35">
        <v>6983</v>
      </c>
      <c r="W35">
        <v>3541</v>
      </c>
      <c r="X35">
        <v>5710</v>
      </c>
      <c r="Y35">
        <v>8053</v>
      </c>
      <c r="Z35">
        <v>1151</v>
      </c>
      <c r="AA35">
        <v>6367</v>
      </c>
      <c r="AB35">
        <v>11006</v>
      </c>
      <c r="AC35">
        <v>11819</v>
      </c>
      <c r="AD35">
        <v>7107</v>
      </c>
      <c r="AE35">
        <v>11482</v>
      </c>
      <c r="AF35">
        <v>9791</v>
      </c>
      <c r="AG35">
        <v>6248</v>
      </c>
      <c r="AH35">
        <v>17651</v>
      </c>
      <c r="AI35">
        <v>14702</v>
      </c>
      <c r="AJ35">
        <v>6925</v>
      </c>
      <c r="AK35">
        <v>7155</v>
      </c>
      <c r="AL35">
        <v>13050</v>
      </c>
      <c r="AM35">
        <v>2107</v>
      </c>
      <c r="AN35">
        <v>6775</v>
      </c>
      <c r="AO35">
        <v>10191</v>
      </c>
      <c r="AP35">
        <v>8714</v>
      </c>
      <c r="AQ35">
        <v>12221</v>
      </c>
      <c r="AR35">
        <v>8551</v>
      </c>
      <c r="AS35">
        <v>15111</v>
      </c>
      <c r="AT35">
        <v>5226</v>
      </c>
      <c r="AU35">
        <v>11297</v>
      </c>
      <c r="AV35">
        <v>11017</v>
      </c>
      <c r="AW35">
        <v>4642</v>
      </c>
      <c r="AX35">
        <v>2324</v>
      </c>
      <c r="AY35">
        <v>1699</v>
      </c>
      <c r="AZ35">
        <v>16954</v>
      </c>
      <c r="BA35">
        <v>13867</v>
      </c>
      <c r="BB35">
        <v>10223</v>
      </c>
      <c r="BC35">
        <v>7132</v>
      </c>
      <c r="BD35">
        <v>7008</v>
      </c>
      <c r="BE35">
        <v>10838</v>
      </c>
      <c r="BF35">
        <v>844</v>
      </c>
      <c r="BG35">
        <v>12676</v>
      </c>
      <c r="BH35">
        <v>8749</v>
      </c>
      <c r="BI35">
        <v>9602</v>
      </c>
      <c r="BJ35">
        <v>8508</v>
      </c>
      <c r="BK35">
        <v>11958</v>
      </c>
      <c r="BL35" s="19">
        <f t="shared" si="0"/>
        <v>9497.5833333333339</v>
      </c>
    </row>
    <row r="36" spans="1:64" x14ac:dyDescent="0.3">
      <c r="A36" t="s">
        <v>429</v>
      </c>
      <c r="B36" s="42" t="s">
        <v>19</v>
      </c>
      <c r="C36" t="s">
        <v>184</v>
      </c>
      <c r="D36">
        <v>6887</v>
      </c>
      <c r="E36">
        <v>10342</v>
      </c>
      <c r="F36">
        <v>17085</v>
      </c>
      <c r="G36">
        <v>17561</v>
      </c>
      <c r="H36">
        <v>5320</v>
      </c>
      <c r="I36">
        <v>17263</v>
      </c>
      <c r="J36">
        <v>2659</v>
      </c>
      <c r="K36">
        <v>21665</v>
      </c>
      <c r="L36">
        <v>11300</v>
      </c>
      <c r="M36">
        <v>10634</v>
      </c>
      <c r="N36">
        <v>15507</v>
      </c>
      <c r="O36">
        <v>10384</v>
      </c>
      <c r="P36">
        <v>12584</v>
      </c>
      <c r="Q36">
        <v>13187</v>
      </c>
      <c r="R36">
        <v>5188</v>
      </c>
      <c r="S36">
        <v>7459</v>
      </c>
      <c r="T36">
        <v>5478</v>
      </c>
      <c r="U36">
        <v>1304</v>
      </c>
      <c r="V36">
        <v>4684</v>
      </c>
      <c r="W36">
        <v>3146</v>
      </c>
      <c r="X36">
        <v>5902</v>
      </c>
      <c r="Y36">
        <v>9198</v>
      </c>
      <c r="Z36">
        <v>894</v>
      </c>
      <c r="AA36">
        <v>5837</v>
      </c>
      <c r="AB36">
        <v>13629</v>
      </c>
      <c r="AC36">
        <v>9000</v>
      </c>
      <c r="AD36">
        <v>6175</v>
      </c>
      <c r="AE36">
        <v>12382</v>
      </c>
      <c r="AF36">
        <v>11601</v>
      </c>
      <c r="AG36">
        <v>6180</v>
      </c>
      <c r="AH36">
        <v>21454</v>
      </c>
      <c r="AI36">
        <v>11861</v>
      </c>
      <c r="AJ36">
        <v>6189</v>
      </c>
      <c r="AK36">
        <v>6898</v>
      </c>
      <c r="AL36">
        <v>12284</v>
      </c>
      <c r="AM36">
        <v>2436</v>
      </c>
      <c r="AN36">
        <v>7665</v>
      </c>
      <c r="AO36">
        <v>16737</v>
      </c>
      <c r="AP36">
        <v>8312</v>
      </c>
      <c r="AQ36">
        <v>16656</v>
      </c>
      <c r="AR36">
        <v>6751</v>
      </c>
      <c r="AS36">
        <v>13123</v>
      </c>
      <c r="AT36">
        <v>4287</v>
      </c>
      <c r="AU36">
        <v>10030</v>
      </c>
      <c r="AV36">
        <v>9793</v>
      </c>
      <c r="AW36">
        <v>4700</v>
      </c>
      <c r="AX36">
        <v>2827</v>
      </c>
      <c r="AY36">
        <v>1250</v>
      </c>
      <c r="AZ36">
        <v>14833</v>
      </c>
      <c r="BA36">
        <v>14370</v>
      </c>
      <c r="BB36">
        <v>10829</v>
      </c>
      <c r="BC36">
        <v>12766</v>
      </c>
      <c r="BD36">
        <v>7137</v>
      </c>
      <c r="BE36">
        <v>13275</v>
      </c>
      <c r="BF36">
        <v>1214</v>
      </c>
      <c r="BG36">
        <v>15040</v>
      </c>
      <c r="BH36">
        <v>9688</v>
      </c>
      <c r="BI36">
        <v>10681</v>
      </c>
      <c r="BJ36">
        <v>10577</v>
      </c>
      <c r="BK36">
        <v>12580</v>
      </c>
      <c r="BL36" s="19">
        <f t="shared" si="0"/>
        <v>9611.2999999999993</v>
      </c>
    </row>
    <row r="37" spans="1:64" x14ac:dyDescent="0.3">
      <c r="A37" t="s">
        <v>429</v>
      </c>
      <c r="B37" s="42" t="s">
        <v>14</v>
      </c>
      <c r="C37" t="s">
        <v>167</v>
      </c>
      <c r="D37">
        <v>65</v>
      </c>
      <c r="E37">
        <v>109</v>
      </c>
      <c r="F37">
        <v>152</v>
      </c>
      <c r="G37">
        <v>217</v>
      </c>
      <c r="H37">
        <v>97</v>
      </c>
      <c r="I37">
        <v>137</v>
      </c>
      <c r="J37">
        <v>27</v>
      </c>
      <c r="K37">
        <v>132</v>
      </c>
      <c r="L37">
        <v>154</v>
      </c>
      <c r="M37">
        <v>169</v>
      </c>
      <c r="N37">
        <v>157</v>
      </c>
      <c r="O37">
        <v>99</v>
      </c>
      <c r="P37">
        <v>149</v>
      </c>
      <c r="Q37">
        <v>115</v>
      </c>
      <c r="R37">
        <v>80</v>
      </c>
      <c r="S37">
        <v>90</v>
      </c>
      <c r="T37">
        <v>84</v>
      </c>
      <c r="U37">
        <v>8</v>
      </c>
      <c r="V37">
        <v>58</v>
      </c>
      <c r="W37">
        <v>38</v>
      </c>
      <c r="X37">
        <v>96</v>
      </c>
      <c r="Y37">
        <v>99</v>
      </c>
      <c r="Z37">
        <v>12</v>
      </c>
      <c r="AA37">
        <v>45</v>
      </c>
      <c r="AB37">
        <v>188</v>
      </c>
      <c r="AC37">
        <v>90</v>
      </c>
      <c r="AD37">
        <v>67</v>
      </c>
      <c r="AE37">
        <v>223</v>
      </c>
      <c r="AF37">
        <v>192</v>
      </c>
      <c r="AG37">
        <v>144</v>
      </c>
      <c r="AH37">
        <v>278</v>
      </c>
      <c r="AI37">
        <v>259</v>
      </c>
      <c r="AJ37">
        <v>38</v>
      </c>
      <c r="AK37">
        <v>78</v>
      </c>
      <c r="AL37">
        <v>184</v>
      </c>
      <c r="AM37">
        <v>90</v>
      </c>
      <c r="AN37">
        <v>77</v>
      </c>
      <c r="AO37">
        <v>260</v>
      </c>
      <c r="AP37">
        <v>208</v>
      </c>
      <c r="AQ37">
        <v>246</v>
      </c>
      <c r="AR37">
        <v>68</v>
      </c>
      <c r="AS37">
        <v>158</v>
      </c>
      <c r="AT37">
        <v>68</v>
      </c>
      <c r="AU37">
        <v>221</v>
      </c>
      <c r="AV37">
        <v>163</v>
      </c>
      <c r="AW37">
        <v>116</v>
      </c>
      <c r="AX37">
        <v>46</v>
      </c>
      <c r="AY37">
        <v>26</v>
      </c>
      <c r="AZ37">
        <v>171</v>
      </c>
      <c r="BA37">
        <v>200</v>
      </c>
      <c r="BB37">
        <v>174</v>
      </c>
      <c r="BC37">
        <v>167</v>
      </c>
      <c r="BD37">
        <v>130</v>
      </c>
      <c r="BE37">
        <v>193</v>
      </c>
      <c r="BF37">
        <v>23</v>
      </c>
      <c r="BG37">
        <v>262</v>
      </c>
      <c r="BH37">
        <v>201</v>
      </c>
      <c r="BI37">
        <v>245</v>
      </c>
      <c r="BJ37">
        <v>219</v>
      </c>
      <c r="BK37">
        <v>275</v>
      </c>
      <c r="BL37" s="19">
        <f t="shared" si="0"/>
        <v>135.61666666666667</v>
      </c>
    </row>
    <row r="38" spans="1:64" x14ac:dyDescent="0.3">
      <c r="A38" t="s">
        <v>429</v>
      </c>
      <c r="B38" s="42" t="s">
        <v>39</v>
      </c>
      <c r="C38" t="s">
        <v>227</v>
      </c>
      <c r="D38">
        <v>6.12</v>
      </c>
      <c r="E38">
        <v>13.82</v>
      </c>
      <c r="F38">
        <v>17.89</v>
      </c>
      <c r="G38">
        <v>11.32</v>
      </c>
      <c r="H38">
        <v>6.81</v>
      </c>
      <c r="I38">
        <v>18</v>
      </c>
      <c r="J38">
        <v>13</v>
      </c>
      <c r="K38">
        <v>17.260000000000002</v>
      </c>
      <c r="L38">
        <v>10.63</v>
      </c>
      <c r="M38">
        <v>18.059999999999999</v>
      </c>
      <c r="N38">
        <v>20.16</v>
      </c>
      <c r="O38">
        <v>10.01</v>
      </c>
      <c r="P38">
        <v>10.26</v>
      </c>
      <c r="Q38">
        <v>15.68</v>
      </c>
      <c r="R38">
        <v>12.64</v>
      </c>
      <c r="S38">
        <v>3.11</v>
      </c>
      <c r="T38">
        <v>8.17</v>
      </c>
      <c r="U38">
        <v>2.72</v>
      </c>
      <c r="V38">
        <v>8.27</v>
      </c>
      <c r="W38">
        <v>7</v>
      </c>
      <c r="X38">
        <v>7.49</v>
      </c>
      <c r="Y38">
        <v>10.55</v>
      </c>
      <c r="Z38">
        <v>10</v>
      </c>
      <c r="AA38">
        <v>4.01</v>
      </c>
      <c r="AB38">
        <v>21.68</v>
      </c>
      <c r="AC38">
        <v>17.809999999999999</v>
      </c>
      <c r="AD38">
        <v>11.78</v>
      </c>
      <c r="AE38">
        <v>14.34</v>
      </c>
      <c r="AF38">
        <v>10.56</v>
      </c>
      <c r="AG38">
        <v>12.04</v>
      </c>
      <c r="AH38">
        <v>12.44</v>
      </c>
      <c r="AI38">
        <v>10.31</v>
      </c>
      <c r="AJ38">
        <v>5.4</v>
      </c>
      <c r="AK38">
        <v>12</v>
      </c>
      <c r="AL38">
        <v>8.81</v>
      </c>
      <c r="AM38">
        <v>25</v>
      </c>
      <c r="AN38">
        <v>9.9499999999999993</v>
      </c>
      <c r="AO38">
        <v>22.2</v>
      </c>
      <c r="AP38">
        <v>17.45</v>
      </c>
      <c r="AQ38">
        <v>13.66</v>
      </c>
      <c r="AR38">
        <v>7.64</v>
      </c>
      <c r="AS38">
        <v>10.49</v>
      </c>
      <c r="AT38">
        <v>3.09</v>
      </c>
      <c r="AU38">
        <v>12.16</v>
      </c>
      <c r="AV38">
        <v>18.32</v>
      </c>
      <c r="AW38">
        <v>8.2799999999999994</v>
      </c>
      <c r="AX38">
        <v>12.12</v>
      </c>
      <c r="AY38">
        <v>1.49</v>
      </c>
      <c r="AZ38">
        <v>18.34</v>
      </c>
      <c r="BA38">
        <v>13</v>
      </c>
      <c r="BB38">
        <v>10.51</v>
      </c>
      <c r="BC38">
        <v>15.35</v>
      </c>
      <c r="BD38">
        <v>10.15</v>
      </c>
      <c r="BE38">
        <v>12.97</v>
      </c>
      <c r="BF38">
        <v>2.39</v>
      </c>
      <c r="BG38">
        <v>17.75</v>
      </c>
      <c r="BH38">
        <v>12.86</v>
      </c>
      <c r="BI38">
        <v>14.6</v>
      </c>
      <c r="BJ38">
        <v>14.92</v>
      </c>
      <c r="BK38">
        <v>16.670000000000002</v>
      </c>
      <c r="BL38" s="19">
        <f t="shared" si="0"/>
        <v>12.025166666666667</v>
      </c>
    </row>
    <row r="39" spans="1:64" x14ac:dyDescent="0.3">
      <c r="A39" t="s">
        <v>429</v>
      </c>
      <c r="B39" s="42" t="s">
        <v>36</v>
      </c>
      <c r="C39" t="s">
        <v>221</v>
      </c>
      <c r="D39">
        <v>6.12</v>
      </c>
      <c r="E39">
        <v>13.82</v>
      </c>
      <c r="F39">
        <v>17.89</v>
      </c>
      <c r="G39">
        <v>11.32</v>
      </c>
      <c r="H39">
        <v>6.81</v>
      </c>
      <c r="I39">
        <v>18</v>
      </c>
      <c r="J39">
        <v>10.44</v>
      </c>
      <c r="K39">
        <v>17.260000000000002</v>
      </c>
      <c r="L39">
        <v>10.63</v>
      </c>
      <c r="M39">
        <v>18.059999999999999</v>
      </c>
      <c r="N39">
        <v>20.16</v>
      </c>
      <c r="O39">
        <v>10.01</v>
      </c>
      <c r="P39">
        <v>10.26</v>
      </c>
      <c r="Q39">
        <v>15.68</v>
      </c>
      <c r="R39">
        <v>12.64</v>
      </c>
      <c r="S39">
        <v>3.11</v>
      </c>
      <c r="T39">
        <v>8.17</v>
      </c>
      <c r="U39">
        <v>2.72</v>
      </c>
      <c r="V39">
        <v>8.27</v>
      </c>
      <c r="W39">
        <v>6.55</v>
      </c>
      <c r="X39">
        <v>7.49</v>
      </c>
      <c r="Y39">
        <v>10.55</v>
      </c>
      <c r="Z39">
        <v>8.82</v>
      </c>
      <c r="AA39">
        <v>4.01</v>
      </c>
      <c r="AB39">
        <v>21.68</v>
      </c>
      <c r="AC39">
        <v>17.809999999999999</v>
      </c>
      <c r="AD39">
        <v>11.78</v>
      </c>
      <c r="AE39">
        <v>14.34</v>
      </c>
      <c r="AF39">
        <v>10.56</v>
      </c>
      <c r="AG39">
        <v>12.04</v>
      </c>
      <c r="AH39">
        <v>12.44</v>
      </c>
      <c r="AI39">
        <v>10.31</v>
      </c>
      <c r="AJ39">
        <v>5.4</v>
      </c>
      <c r="AK39">
        <v>10.11</v>
      </c>
      <c r="AL39">
        <v>8.81</v>
      </c>
      <c r="AM39">
        <v>17.34</v>
      </c>
      <c r="AN39">
        <v>9.9499999999999993</v>
      </c>
      <c r="AO39">
        <v>22.2</v>
      </c>
      <c r="AP39">
        <v>17.45</v>
      </c>
      <c r="AQ39">
        <v>13.66</v>
      </c>
      <c r="AR39">
        <v>7.64</v>
      </c>
      <c r="AS39">
        <v>10.49</v>
      </c>
      <c r="AT39">
        <v>3.09</v>
      </c>
      <c r="AU39">
        <v>12.16</v>
      </c>
      <c r="AV39">
        <v>18.32</v>
      </c>
      <c r="AW39">
        <v>8.2799999999999994</v>
      </c>
      <c r="AX39">
        <v>12.12</v>
      </c>
      <c r="AY39">
        <v>3</v>
      </c>
      <c r="AZ39">
        <v>18.34</v>
      </c>
      <c r="BA39">
        <v>11.69</v>
      </c>
      <c r="BB39">
        <v>10.51</v>
      </c>
      <c r="BC39">
        <v>15.35</v>
      </c>
      <c r="BD39">
        <v>10.15</v>
      </c>
      <c r="BE39">
        <v>12.97</v>
      </c>
      <c r="BF39">
        <v>2.39</v>
      </c>
      <c r="BG39">
        <v>17.75</v>
      </c>
      <c r="BH39">
        <v>12.86</v>
      </c>
      <c r="BI39">
        <v>14.6</v>
      </c>
      <c r="BJ39">
        <v>14.92</v>
      </c>
      <c r="BK39">
        <v>16.670000000000002</v>
      </c>
      <c r="BL39" s="19">
        <f t="shared" si="0"/>
        <v>11.7995</v>
      </c>
    </row>
    <row r="40" spans="1:64" x14ac:dyDescent="0.3">
      <c r="A40" t="s">
        <v>429</v>
      </c>
      <c r="B40" s="42" t="s">
        <v>38</v>
      </c>
      <c r="C40" t="s">
        <v>225</v>
      </c>
      <c r="D40">
        <v>250</v>
      </c>
      <c r="E40">
        <v>457</v>
      </c>
      <c r="F40">
        <v>350</v>
      </c>
      <c r="G40">
        <v>1004</v>
      </c>
      <c r="H40">
        <v>166</v>
      </c>
      <c r="I40">
        <v>617</v>
      </c>
      <c r="J40">
        <v>238</v>
      </c>
      <c r="K40">
        <v>895</v>
      </c>
      <c r="L40">
        <v>1263</v>
      </c>
      <c r="M40">
        <v>466</v>
      </c>
      <c r="N40">
        <v>728</v>
      </c>
      <c r="O40">
        <v>667</v>
      </c>
      <c r="P40">
        <v>628</v>
      </c>
      <c r="Q40">
        <v>450</v>
      </c>
      <c r="R40">
        <v>386</v>
      </c>
      <c r="S40">
        <v>702</v>
      </c>
      <c r="T40">
        <v>475</v>
      </c>
      <c r="U40">
        <v>80</v>
      </c>
      <c r="V40">
        <v>453</v>
      </c>
      <c r="W40">
        <v>162</v>
      </c>
      <c r="X40">
        <v>278</v>
      </c>
      <c r="Y40">
        <v>579</v>
      </c>
      <c r="Z40">
        <v>42</v>
      </c>
      <c r="AA40">
        <v>180</v>
      </c>
      <c r="AB40">
        <v>1096</v>
      </c>
      <c r="AC40">
        <v>384</v>
      </c>
      <c r="AD40">
        <v>225</v>
      </c>
      <c r="AE40">
        <v>992</v>
      </c>
      <c r="AF40">
        <v>786</v>
      </c>
      <c r="AG40">
        <v>895</v>
      </c>
      <c r="AH40">
        <v>956</v>
      </c>
      <c r="AI40">
        <v>740</v>
      </c>
      <c r="AJ40">
        <v>147</v>
      </c>
      <c r="AK40">
        <v>255</v>
      </c>
      <c r="AL40">
        <v>582</v>
      </c>
      <c r="AM40">
        <v>305</v>
      </c>
      <c r="AN40">
        <v>244</v>
      </c>
      <c r="AO40">
        <v>1146</v>
      </c>
      <c r="AP40">
        <v>685</v>
      </c>
      <c r="AQ40">
        <v>706</v>
      </c>
      <c r="AR40">
        <v>353</v>
      </c>
      <c r="AS40">
        <v>802</v>
      </c>
      <c r="AT40">
        <v>288</v>
      </c>
      <c r="AU40">
        <v>1143</v>
      </c>
      <c r="AV40">
        <v>1574</v>
      </c>
      <c r="AW40">
        <v>490</v>
      </c>
      <c r="AX40">
        <v>195</v>
      </c>
      <c r="AY40">
        <v>153</v>
      </c>
      <c r="AZ40">
        <v>786</v>
      </c>
      <c r="BA40">
        <v>1381</v>
      </c>
      <c r="BB40">
        <v>387</v>
      </c>
      <c r="BC40">
        <v>566</v>
      </c>
      <c r="BD40">
        <v>469</v>
      </c>
      <c r="BE40">
        <v>884</v>
      </c>
      <c r="BF40">
        <v>145</v>
      </c>
      <c r="BG40">
        <v>952</v>
      </c>
      <c r="BH40">
        <v>949</v>
      </c>
      <c r="BI40">
        <v>1052</v>
      </c>
      <c r="BJ40">
        <v>574</v>
      </c>
      <c r="BK40">
        <v>1199</v>
      </c>
      <c r="BL40" s="19">
        <f t="shared" si="0"/>
        <v>600.0333333333333</v>
      </c>
    </row>
    <row r="41" spans="1:64" x14ac:dyDescent="0.3">
      <c r="A41" t="s">
        <v>429</v>
      </c>
      <c r="B41" s="42" t="s">
        <v>51</v>
      </c>
      <c r="C41" t="s">
        <v>250</v>
      </c>
      <c r="D41">
        <v>109</v>
      </c>
      <c r="E41">
        <v>173</v>
      </c>
      <c r="F41">
        <v>184</v>
      </c>
      <c r="G41">
        <v>262</v>
      </c>
      <c r="H41">
        <v>81</v>
      </c>
      <c r="I41">
        <v>387</v>
      </c>
      <c r="J41">
        <v>66</v>
      </c>
      <c r="K41">
        <v>323</v>
      </c>
      <c r="L41">
        <v>133</v>
      </c>
      <c r="M41">
        <v>208</v>
      </c>
      <c r="N41">
        <v>256</v>
      </c>
      <c r="O41">
        <v>88</v>
      </c>
      <c r="P41">
        <v>284</v>
      </c>
      <c r="Q41">
        <v>153</v>
      </c>
      <c r="R41">
        <v>108</v>
      </c>
      <c r="S41">
        <v>133</v>
      </c>
      <c r="T41">
        <v>122</v>
      </c>
      <c r="U41">
        <v>18</v>
      </c>
      <c r="V41">
        <v>59</v>
      </c>
      <c r="W41">
        <v>48</v>
      </c>
      <c r="X41">
        <v>105</v>
      </c>
      <c r="Y41">
        <v>159</v>
      </c>
      <c r="Z41">
        <v>16</v>
      </c>
      <c r="AA41">
        <v>73</v>
      </c>
      <c r="AB41">
        <v>317</v>
      </c>
      <c r="AC41">
        <v>138</v>
      </c>
      <c r="AD41">
        <v>99</v>
      </c>
      <c r="AE41">
        <v>283</v>
      </c>
      <c r="AF41">
        <v>202</v>
      </c>
      <c r="AG41">
        <v>100</v>
      </c>
      <c r="AH41">
        <v>698</v>
      </c>
      <c r="AI41">
        <v>212</v>
      </c>
      <c r="AJ41">
        <v>74</v>
      </c>
      <c r="AK41">
        <v>75</v>
      </c>
      <c r="AL41">
        <v>164</v>
      </c>
      <c r="AM41">
        <v>96</v>
      </c>
      <c r="AN41">
        <v>73</v>
      </c>
      <c r="AO41">
        <v>234</v>
      </c>
      <c r="AP41">
        <v>117</v>
      </c>
      <c r="AQ41">
        <v>499</v>
      </c>
      <c r="AR41">
        <v>127</v>
      </c>
      <c r="AS41">
        <v>226</v>
      </c>
      <c r="AT41">
        <v>43</v>
      </c>
      <c r="AU41">
        <v>257</v>
      </c>
      <c r="AV41">
        <v>135</v>
      </c>
      <c r="AW41">
        <v>66</v>
      </c>
      <c r="AX41">
        <v>55</v>
      </c>
      <c r="AY41">
        <v>15</v>
      </c>
      <c r="AZ41">
        <v>377</v>
      </c>
      <c r="BA41">
        <v>266</v>
      </c>
      <c r="BB41">
        <v>230</v>
      </c>
      <c r="BC41">
        <v>205</v>
      </c>
      <c r="BD41">
        <v>110</v>
      </c>
      <c r="BE41">
        <v>261</v>
      </c>
      <c r="BF41">
        <v>27</v>
      </c>
      <c r="BG41">
        <v>320</v>
      </c>
      <c r="BH41">
        <v>226</v>
      </c>
      <c r="BI41">
        <v>211</v>
      </c>
      <c r="BJ41">
        <v>203</v>
      </c>
      <c r="BK41">
        <v>371</v>
      </c>
      <c r="BL41" s="19">
        <f t="shared" si="0"/>
        <v>177.66666666666666</v>
      </c>
    </row>
    <row r="42" spans="1:64" x14ac:dyDescent="0.3">
      <c r="A42" t="s">
        <v>429</v>
      </c>
      <c r="B42" s="42" t="s">
        <v>41</v>
      </c>
      <c r="C42" t="s">
        <v>231</v>
      </c>
      <c r="D42">
        <v>149</v>
      </c>
      <c r="E42">
        <v>310</v>
      </c>
      <c r="F42">
        <v>266</v>
      </c>
      <c r="G42">
        <v>670</v>
      </c>
      <c r="H42">
        <v>248</v>
      </c>
      <c r="I42">
        <v>740</v>
      </c>
      <c r="J42">
        <v>109</v>
      </c>
      <c r="K42">
        <v>866</v>
      </c>
      <c r="L42">
        <v>411</v>
      </c>
      <c r="M42">
        <v>319</v>
      </c>
      <c r="N42">
        <v>842</v>
      </c>
      <c r="O42">
        <v>307</v>
      </c>
      <c r="P42">
        <v>308</v>
      </c>
      <c r="Q42">
        <v>315</v>
      </c>
      <c r="R42">
        <v>271</v>
      </c>
      <c r="S42">
        <v>176</v>
      </c>
      <c r="T42">
        <v>322</v>
      </c>
      <c r="U42">
        <v>86</v>
      </c>
      <c r="V42">
        <v>274</v>
      </c>
      <c r="W42">
        <v>215</v>
      </c>
      <c r="X42">
        <v>237</v>
      </c>
      <c r="Y42">
        <v>274</v>
      </c>
      <c r="Z42">
        <v>24</v>
      </c>
      <c r="AA42">
        <v>167</v>
      </c>
      <c r="AB42">
        <v>513</v>
      </c>
      <c r="AC42">
        <v>633</v>
      </c>
      <c r="AD42">
        <v>99</v>
      </c>
      <c r="AE42">
        <v>282</v>
      </c>
      <c r="AF42">
        <v>411</v>
      </c>
      <c r="AG42">
        <v>104</v>
      </c>
      <c r="AH42">
        <v>449</v>
      </c>
      <c r="AI42">
        <v>396</v>
      </c>
      <c r="AJ42">
        <v>200</v>
      </c>
      <c r="AK42">
        <v>188</v>
      </c>
      <c r="AL42">
        <v>525</v>
      </c>
      <c r="AM42">
        <v>111</v>
      </c>
      <c r="AN42">
        <v>246</v>
      </c>
      <c r="AO42">
        <v>835</v>
      </c>
      <c r="AP42">
        <v>573</v>
      </c>
      <c r="AQ42">
        <v>397</v>
      </c>
      <c r="AR42">
        <v>364</v>
      </c>
      <c r="AS42">
        <v>489</v>
      </c>
      <c r="AT42">
        <v>73</v>
      </c>
      <c r="AU42">
        <v>601</v>
      </c>
      <c r="AV42">
        <v>254</v>
      </c>
      <c r="AW42">
        <v>217</v>
      </c>
      <c r="AX42">
        <v>224</v>
      </c>
      <c r="AY42">
        <v>68</v>
      </c>
      <c r="AZ42">
        <v>447</v>
      </c>
      <c r="BA42">
        <v>578</v>
      </c>
      <c r="BB42">
        <v>385</v>
      </c>
      <c r="BC42">
        <v>733</v>
      </c>
      <c r="BD42">
        <v>252</v>
      </c>
      <c r="BE42">
        <v>420</v>
      </c>
      <c r="BF42">
        <v>23</v>
      </c>
      <c r="BG42">
        <v>392</v>
      </c>
      <c r="BH42">
        <v>382</v>
      </c>
      <c r="BI42">
        <v>445</v>
      </c>
      <c r="BJ42">
        <v>323</v>
      </c>
      <c r="BK42">
        <v>492</v>
      </c>
      <c r="BL42" s="19">
        <f t="shared" si="0"/>
        <v>350.5</v>
      </c>
    </row>
    <row r="43" spans="1:64" x14ac:dyDescent="0.3">
      <c r="A43" t="s">
        <v>429</v>
      </c>
      <c r="B43" s="42" t="s">
        <v>34</v>
      </c>
      <c r="C43" t="s">
        <v>217</v>
      </c>
      <c r="D43">
        <v>73</v>
      </c>
      <c r="E43">
        <v>193</v>
      </c>
      <c r="F43">
        <v>134</v>
      </c>
      <c r="G43">
        <v>248</v>
      </c>
      <c r="H43">
        <v>75</v>
      </c>
      <c r="I43">
        <v>212</v>
      </c>
      <c r="J43">
        <v>93</v>
      </c>
      <c r="K43">
        <v>392</v>
      </c>
      <c r="L43">
        <v>172</v>
      </c>
      <c r="M43">
        <v>191</v>
      </c>
      <c r="N43">
        <v>199</v>
      </c>
      <c r="O43">
        <v>244</v>
      </c>
      <c r="P43">
        <v>159</v>
      </c>
      <c r="Q43">
        <v>211</v>
      </c>
      <c r="R43">
        <v>44</v>
      </c>
      <c r="S43">
        <v>126</v>
      </c>
      <c r="T43">
        <v>161</v>
      </c>
      <c r="U43">
        <v>19</v>
      </c>
      <c r="V43">
        <v>97</v>
      </c>
      <c r="W43">
        <v>79</v>
      </c>
      <c r="X43">
        <v>100</v>
      </c>
      <c r="Y43">
        <v>239</v>
      </c>
      <c r="Z43">
        <v>21</v>
      </c>
      <c r="AA43">
        <v>103</v>
      </c>
      <c r="AB43">
        <v>348</v>
      </c>
      <c r="AC43">
        <v>210</v>
      </c>
      <c r="AD43">
        <v>109</v>
      </c>
      <c r="AE43">
        <v>347</v>
      </c>
      <c r="AF43">
        <v>192</v>
      </c>
      <c r="AG43">
        <v>216</v>
      </c>
      <c r="AH43">
        <v>254</v>
      </c>
      <c r="AI43">
        <v>184</v>
      </c>
      <c r="AJ43">
        <v>33</v>
      </c>
      <c r="AK43">
        <v>128</v>
      </c>
      <c r="AL43">
        <v>290</v>
      </c>
      <c r="AM43">
        <v>169</v>
      </c>
      <c r="AN43">
        <v>98</v>
      </c>
      <c r="AO43">
        <v>426</v>
      </c>
      <c r="AP43">
        <v>297</v>
      </c>
      <c r="AQ43">
        <v>227</v>
      </c>
      <c r="AR43">
        <v>66</v>
      </c>
      <c r="AS43">
        <v>255</v>
      </c>
      <c r="AT43">
        <v>96</v>
      </c>
      <c r="AU43">
        <v>292</v>
      </c>
      <c r="AV43">
        <v>304</v>
      </c>
      <c r="AW43">
        <v>92</v>
      </c>
      <c r="AX43">
        <v>85</v>
      </c>
      <c r="AY43">
        <v>33</v>
      </c>
      <c r="AZ43">
        <v>267</v>
      </c>
      <c r="BA43">
        <v>260</v>
      </c>
      <c r="BB43">
        <v>239</v>
      </c>
      <c r="BC43">
        <v>217</v>
      </c>
      <c r="BD43">
        <v>139</v>
      </c>
      <c r="BE43">
        <v>323</v>
      </c>
      <c r="BF43">
        <v>31</v>
      </c>
      <c r="BG43">
        <v>409</v>
      </c>
      <c r="BH43">
        <v>299</v>
      </c>
      <c r="BI43">
        <v>413</v>
      </c>
      <c r="BJ43">
        <v>284</v>
      </c>
      <c r="BK43">
        <v>272</v>
      </c>
      <c r="BL43" s="19">
        <f t="shared" si="0"/>
        <v>191.48333333333332</v>
      </c>
    </row>
    <row r="44" spans="1:64" x14ac:dyDescent="0.3">
      <c r="A44" t="s">
        <v>429</v>
      </c>
      <c r="B44" s="42" t="s">
        <v>3</v>
      </c>
      <c r="C44" t="s">
        <v>145</v>
      </c>
      <c r="D44">
        <v>105</v>
      </c>
      <c r="E44">
        <v>118</v>
      </c>
      <c r="F44">
        <v>245</v>
      </c>
      <c r="G44">
        <v>94</v>
      </c>
      <c r="H44">
        <v>109</v>
      </c>
      <c r="I44">
        <v>241</v>
      </c>
      <c r="J44">
        <v>32</v>
      </c>
      <c r="K44">
        <v>132</v>
      </c>
      <c r="L44">
        <v>180</v>
      </c>
      <c r="M44">
        <v>238</v>
      </c>
      <c r="N44">
        <v>258</v>
      </c>
      <c r="O44">
        <v>81</v>
      </c>
      <c r="P44">
        <v>149</v>
      </c>
      <c r="Q44">
        <v>128</v>
      </c>
      <c r="R44">
        <v>76</v>
      </c>
      <c r="S44">
        <v>54</v>
      </c>
      <c r="T44">
        <v>69</v>
      </c>
      <c r="U44">
        <v>15</v>
      </c>
      <c r="V44">
        <v>78</v>
      </c>
      <c r="W44">
        <v>40</v>
      </c>
      <c r="X44">
        <v>99</v>
      </c>
      <c r="Y44">
        <v>65</v>
      </c>
      <c r="Z44">
        <v>27</v>
      </c>
      <c r="AA44">
        <v>59</v>
      </c>
      <c r="AB44">
        <v>287</v>
      </c>
      <c r="AC44">
        <v>114</v>
      </c>
      <c r="AD44">
        <v>83</v>
      </c>
      <c r="AE44">
        <v>240</v>
      </c>
      <c r="AF44">
        <v>160</v>
      </c>
      <c r="AG44">
        <v>160</v>
      </c>
      <c r="AH44">
        <v>185</v>
      </c>
      <c r="AI44">
        <v>133</v>
      </c>
      <c r="AJ44">
        <v>23</v>
      </c>
      <c r="AK44">
        <v>94</v>
      </c>
      <c r="AL44">
        <v>170</v>
      </c>
      <c r="AM44">
        <v>135</v>
      </c>
      <c r="AN44">
        <v>114</v>
      </c>
      <c r="AO44">
        <v>331</v>
      </c>
      <c r="AP44">
        <v>214</v>
      </c>
      <c r="AQ44">
        <v>223</v>
      </c>
      <c r="AR44">
        <v>61</v>
      </c>
      <c r="AS44">
        <v>106</v>
      </c>
      <c r="AT44">
        <v>43</v>
      </c>
      <c r="AU44">
        <v>326</v>
      </c>
      <c r="AV44">
        <v>184</v>
      </c>
      <c r="AW44">
        <v>118</v>
      </c>
      <c r="AX44">
        <v>60</v>
      </c>
      <c r="AY44">
        <v>20</v>
      </c>
      <c r="AZ44">
        <v>250</v>
      </c>
      <c r="BA44">
        <v>153</v>
      </c>
      <c r="BB44">
        <v>175</v>
      </c>
      <c r="BC44">
        <v>198</v>
      </c>
      <c r="BD44">
        <v>99</v>
      </c>
      <c r="BE44">
        <v>207</v>
      </c>
      <c r="BF44">
        <v>33</v>
      </c>
      <c r="BG44">
        <v>191</v>
      </c>
      <c r="BH44">
        <v>236</v>
      </c>
      <c r="BI44">
        <v>319</v>
      </c>
      <c r="BJ44">
        <v>239</v>
      </c>
      <c r="BK44">
        <v>260</v>
      </c>
      <c r="BL44" s="19">
        <f t="shared" si="0"/>
        <v>143.93333333333334</v>
      </c>
    </row>
    <row r="45" spans="1:64" x14ac:dyDescent="0.3">
      <c r="A45" t="s">
        <v>429</v>
      </c>
      <c r="B45" s="42" t="s">
        <v>8</v>
      </c>
      <c r="C45" t="s">
        <v>155</v>
      </c>
      <c r="D45">
        <v>71</v>
      </c>
      <c r="E45">
        <v>1703</v>
      </c>
      <c r="F45">
        <v>431</v>
      </c>
      <c r="G45">
        <v>404</v>
      </c>
      <c r="H45">
        <v>133</v>
      </c>
      <c r="I45">
        <v>12575</v>
      </c>
      <c r="J45">
        <v>559</v>
      </c>
      <c r="K45">
        <v>911</v>
      </c>
      <c r="L45">
        <v>9894</v>
      </c>
      <c r="M45">
        <v>612</v>
      </c>
      <c r="N45">
        <v>1234</v>
      </c>
      <c r="O45">
        <v>1357</v>
      </c>
      <c r="P45">
        <v>7104</v>
      </c>
      <c r="Q45">
        <v>1250</v>
      </c>
      <c r="R45">
        <v>397</v>
      </c>
      <c r="S45">
        <v>713</v>
      </c>
      <c r="T45">
        <v>85</v>
      </c>
      <c r="U45">
        <v>40</v>
      </c>
      <c r="V45">
        <v>8492</v>
      </c>
      <c r="W45">
        <v>359</v>
      </c>
      <c r="X45">
        <v>3883</v>
      </c>
      <c r="Y45">
        <v>214</v>
      </c>
      <c r="Z45">
        <v>69</v>
      </c>
      <c r="AA45">
        <v>4599</v>
      </c>
      <c r="AB45">
        <v>176</v>
      </c>
      <c r="AC45">
        <v>1400</v>
      </c>
      <c r="AD45">
        <v>1853</v>
      </c>
      <c r="AE45">
        <v>1048</v>
      </c>
      <c r="AF45">
        <v>713</v>
      </c>
      <c r="AG45">
        <v>2640</v>
      </c>
      <c r="AH45">
        <v>5362</v>
      </c>
      <c r="AI45">
        <v>26358</v>
      </c>
      <c r="AJ45">
        <v>853</v>
      </c>
      <c r="AK45">
        <v>8088</v>
      </c>
      <c r="AL45">
        <v>5560</v>
      </c>
      <c r="AM45">
        <v>20520</v>
      </c>
      <c r="AN45">
        <v>199</v>
      </c>
      <c r="AO45">
        <v>570</v>
      </c>
      <c r="AP45">
        <v>5199</v>
      </c>
      <c r="AQ45">
        <v>3061</v>
      </c>
      <c r="AR45">
        <v>7363</v>
      </c>
      <c r="AS45">
        <v>18079</v>
      </c>
      <c r="AT45">
        <v>746</v>
      </c>
      <c r="AU45">
        <v>370</v>
      </c>
      <c r="AV45">
        <v>1396</v>
      </c>
      <c r="AW45">
        <v>409</v>
      </c>
      <c r="AX45">
        <v>494</v>
      </c>
      <c r="AY45">
        <v>5660</v>
      </c>
      <c r="AZ45">
        <v>599</v>
      </c>
      <c r="BA45">
        <v>2355</v>
      </c>
      <c r="BB45">
        <v>284</v>
      </c>
      <c r="BC45">
        <v>84</v>
      </c>
      <c r="BD45">
        <v>148</v>
      </c>
      <c r="BE45">
        <v>2204</v>
      </c>
      <c r="BF45">
        <v>212</v>
      </c>
      <c r="BG45">
        <v>924</v>
      </c>
      <c r="BH45">
        <v>9395</v>
      </c>
      <c r="BI45">
        <v>302</v>
      </c>
      <c r="BJ45">
        <v>2838</v>
      </c>
      <c r="BK45">
        <v>978</v>
      </c>
      <c r="BL45" s="19">
        <f t="shared" si="0"/>
        <v>3258.8166666666666</v>
      </c>
    </row>
    <row r="46" spans="1:64" x14ac:dyDescent="0.3">
      <c r="A46" t="s">
        <v>429</v>
      </c>
      <c r="B46" s="42" t="s">
        <v>28</v>
      </c>
      <c r="C46" t="s">
        <v>205</v>
      </c>
      <c r="D46">
        <v>6.12</v>
      </c>
      <c r="E46">
        <v>13.82</v>
      </c>
      <c r="F46">
        <v>17.89</v>
      </c>
      <c r="G46">
        <v>11.32</v>
      </c>
      <c r="H46">
        <v>6.81</v>
      </c>
      <c r="I46">
        <v>18</v>
      </c>
      <c r="J46">
        <v>10.44</v>
      </c>
      <c r="K46">
        <v>17.260000000000002</v>
      </c>
      <c r="L46">
        <v>10.63</v>
      </c>
      <c r="M46">
        <v>18.059999999999999</v>
      </c>
      <c r="N46">
        <v>20.16</v>
      </c>
      <c r="O46">
        <v>10.01</v>
      </c>
      <c r="P46">
        <v>10.26</v>
      </c>
      <c r="Q46">
        <v>15.68</v>
      </c>
      <c r="R46">
        <v>12.64</v>
      </c>
      <c r="S46">
        <v>3.11</v>
      </c>
      <c r="T46">
        <v>8.17</v>
      </c>
      <c r="U46">
        <v>2.72</v>
      </c>
      <c r="V46">
        <v>8.27</v>
      </c>
      <c r="W46">
        <v>6.55</v>
      </c>
      <c r="X46">
        <v>7.49</v>
      </c>
      <c r="Y46">
        <v>10.55</v>
      </c>
      <c r="Z46">
        <v>8.82</v>
      </c>
      <c r="AA46">
        <v>7</v>
      </c>
      <c r="AB46">
        <v>21.68</v>
      </c>
      <c r="AC46">
        <v>17.809999999999999</v>
      </c>
      <c r="AD46">
        <v>11.78</v>
      </c>
      <c r="AE46">
        <v>14.34</v>
      </c>
      <c r="AF46">
        <v>10.56</v>
      </c>
      <c r="AG46">
        <v>12.04</v>
      </c>
      <c r="AH46">
        <v>12.44</v>
      </c>
      <c r="AI46">
        <v>10.31</v>
      </c>
      <c r="AJ46">
        <v>5.4</v>
      </c>
      <c r="AK46">
        <v>14</v>
      </c>
      <c r="AL46">
        <v>8.81</v>
      </c>
      <c r="AM46">
        <v>17.34</v>
      </c>
      <c r="AN46">
        <v>9.9499999999999993</v>
      </c>
      <c r="AO46">
        <v>22.2</v>
      </c>
      <c r="AP46">
        <v>17.45</v>
      </c>
      <c r="AQ46">
        <v>13.66</v>
      </c>
      <c r="AR46">
        <v>7.64</v>
      </c>
      <c r="AS46">
        <v>10.49</v>
      </c>
      <c r="AT46">
        <v>3.09</v>
      </c>
      <c r="AU46">
        <v>15</v>
      </c>
      <c r="AV46">
        <v>18.32</v>
      </c>
      <c r="AW46">
        <v>8.2799999999999994</v>
      </c>
      <c r="AX46">
        <v>12.12</v>
      </c>
      <c r="AY46">
        <v>1.49</v>
      </c>
      <c r="AZ46">
        <v>18.34</v>
      </c>
      <c r="BA46">
        <v>11.69</v>
      </c>
      <c r="BB46">
        <v>10.51</v>
      </c>
      <c r="BC46">
        <v>15.35</v>
      </c>
      <c r="BD46">
        <v>10.15</v>
      </c>
      <c r="BE46">
        <v>12.97</v>
      </c>
      <c r="BF46">
        <v>2.39</v>
      </c>
      <c r="BG46">
        <v>17.75</v>
      </c>
      <c r="BH46">
        <v>12.86</v>
      </c>
      <c r="BI46">
        <v>14.6</v>
      </c>
      <c r="BJ46">
        <v>14.92</v>
      </c>
      <c r="BK46">
        <v>16.670000000000002</v>
      </c>
      <c r="BL46" s="19">
        <f t="shared" si="0"/>
        <v>11.936333333333332</v>
      </c>
    </row>
    <row r="47" spans="1:64" x14ac:dyDescent="0.3">
      <c r="A47" t="s">
        <v>429</v>
      </c>
      <c r="B47" s="42" t="s">
        <v>57</v>
      </c>
      <c r="C47" t="s">
        <v>264</v>
      </c>
      <c r="D47">
        <v>10</v>
      </c>
      <c r="E47">
        <v>24</v>
      </c>
      <c r="F47">
        <v>28</v>
      </c>
      <c r="G47">
        <v>14</v>
      </c>
      <c r="H47">
        <v>21</v>
      </c>
      <c r="I47">
        <v>23</v>
      </c>
      <c r="J47">
        <v>11</v>
      </c>
      <c r="K47">
        <v>19</v>
      </c>
      <c r="L47">
        <v>16</v>
      </c>
      <c r="M47">
        <v>28</v>
      </c>
      <c r="N47">
        <v>32</v>
      </c>
      <c r="O47">
        <v>12</v>
      </c>
      <c r="P47">
        <v>18</v>
      </c>
      <c r="Q47">
        <v>15.68</v>
      </c>
      <c r="R47">
        <v>12.64</v>
      </c>
      <c r="S47">
        <v>3.11</v>
      </c>
      <c r="T47">
        <v>8.17</v>
      </c>
      <c r="U47">
        <v>2.72</v>
      </c>
      <c r="V47">
        <v>10</v>
      </c>
      <c r="W47">
        <v>6.55</v>
      </c>
      <c r="X47">
        <v>15</v>
      </c>
      <c r="Y47">
        <v>10.55</v>
      </c>
      <c r="Z47">
        <v>8.82</v>
      </c>
      <c r="AA47">
        <v>4.01</v>
      </c>
      <c r="AB47">
        <v>30</v>
      </c>
      <c r="AC47">
        <v>21</v>
      </c>
      <c r="AD47">
        <v>13</v>
      </c>
      <c r="AE47">
        <v>28</v>
      </c>
      <c r="AF47">
        <v>14</v>
      </c>
      <c r="AG47">
        <v>13</v>
      </c>
      <c r="AH47">
        <v>16</v>
      </c>
      <c r="AI47">
        <v>18</v>
      </c>
      <c r="AJ47">
        <v>5.4</v>
      </c>
      <c r="AK47">
        <v>10.11</v>
      </c>
      <c r="AL47">
        <v>15</v>
      </c>
      <c r="AM47">
        <v>23</v>
      </c>
      <c r="AN47">
        <v>11</v>
      </c>
      <c r="AO47">
        <v>24</v>
      </c>
      <c r="AP47">
        <v>29</v>
      </c>
      <c r="AQ47">
        <v>19</v>
      </c>
      <c r="AR47">
        <v>7.64</v>
      </c>
      <c r="AS47">
        <v>10.49</v>
      </c>
      <c r="AT47">
        <v>7</v>
      </c>
      <c r="AU47">
        <v>36</v>
      </c>
      <c r="AV47">
        <v>24</v>
      </c>
      <c r="AW47">
        <v>14</v>
      </c>
      <c r="AX47">
        <v>12.12</v>
      </c>
      <c r="AY47">
        <v>2</v>
      </c>
      <c r="AZ47">
        <v>26</v>
      </c>
      <c r="BA47">
        <v>13</v>
      </c>
      <c r="BB47">
        <v>15</v>
      </c>
      <c r="BC47">
        <v>35</v>
      </c>
      <c r="BD47">
        <v>10.15</v>
      </c>
      <c r="BE47">
        <v>21</v>
      </c>
      <c r="BF47">
        <v>4</v>
      </c>
      <c r="BG47">
        <v>21</v>
      </c>
      <c r="BH47">
        <v>23</v>
      </c>
      <c r="BI47">
        <v>22</v>
      </c>
      <c r="BJ47">
        <v>28</v>
      </c>
      <c r="BK47">
        <v>17</v>
      </c>
      <c r="BL47" s="19">
        <f t="shared" si="0"/>
        <v>16.519333333333332</v>
      </c>
    </row>
    <row r="48" spans="1:64" x14ac:dyDescent="0.3">
      <c r="A48" t="s">
        <v>429</v>
      </c>
      <c r="B48" s="42" t="s">
        <v>54</v>
      </c>
      <c r="C48" t="s">
        <v>259</v>
      </c>
      <c r="D48">
        <v>25</v>
      </c>
      <c r="E48">
        <v>61</v>
      </c>
      <c r="F48">
        <v>66</v>
      </c>
      <c r="G48">
        <v>57</v>
      </c>
      <c r="H48">
        <v>11</v>
      </c>
      <c r="I48">
        <v>101</v>
      </c>
      <c r="J48">
        <v>10.44</v>
      </c>
      <c r="K48">
        <v>73</v>
      </c>
      <c r="L48">
        <v>20</v>
      </c>
      <c r="M48">
        <v>71</v>
      </c>
      <c r="N48">
        <v>27</v>
      </c>
      <c r="O48">
        <v>26</v>
      </c>
      <c r="P48">
        <v>29</v>
      </c>
      <c r="Q48">
        <v>29</v>
      </c>
      <c r="R48">
        <v>12.64</v>
      </c>
      <c r="S48">
        <v>15</v>
      </c>
      <c r="T48">
        <v>14</v>
      </c>
      <c r="U48">
        <v>9</v>
      </c>
      <c r="V48">
        <v>8.27</v>
      </c>
      <c r="W48">
        <v>13</v>
      </c>
      <c r="X48">
        <v>19</v>
      </c>
      <c r="Y48">
        <v>14</v>
      </c>
      <c r="Z48">
        <v>8.82</v>
      </c>
      <c r="AA48">
        <v>16</v>
      </c>
      <c r="AB48">
        <v>46</v>
      </c>
      <c r="AC48">
        <v>68</v>
      </c>
      <c r="AD48">
        <v>35</v>
      </c>
      <c r="AE48">
        <v>116</v>
      </c>
      <c r="AF48">
        <v>15</v>
      </c>
      <c r="AG48">
        <v>14</v>
      </c>
      <c r="AH48">
        <v>57</v>
      </c>
      <c r="AI48">
        <v>16</v>
      </c>
      <c r="AJ48">
        <v>15</v>
      </c>
      <c r="AK48">
        <v>14</v>
      </c>
      <c r="AL48">
        <v>15</v>
      </c>
      <c r="AM48">
        <v>17.34</v>
      </c>
      <c r="AN48">
        <v>18</v>
      </c>
      <c r="AO48">
        <v>22.2</v>
      </c>
      <c r="AP48">
        <v>22</v>
      </c>
      <c r="AQ48">
        <v>49</v>
      </c>
      <c r="AR48">
        <v>12</v>
      </c>
      <c r="AS48">
        <v>32</v>
      </c>
      <c r="AT48">
        <v>6</v>
      </c>
      <c r="AU48">
        <v>14</v>
      </c>
      <c r="AV48">
        <v>23</v>
      </c>
      <c r="AW48">
        <v>8.2799999999999994</v>
      </c>
      <c r="AX48">
        <v>15</v>
      </c>
      <c r="AY48">
        <v>6</v>
      </c>
      <c r="AZ48">
        <v>41</v>
      </c>
      <c r="BA48">
        <v>57</v>
      </c>
      <c r="BB48">
        <v>32</v>
      </c>
      <c r="BC48">
        <v>30</v>
      </c>
      <c r="BD48">
        <v>37</v>
      </c>
      <c r="BE48">
        <v>25</v>
      </c>
      <c r="BF48">
        <v>3</v>
      </c>
      <c r="BG48">
        <v>27</v>
      </c>
      <c r="BH48">
        <v>141</v>
      </c>
      <c r="BI48">
        <v>28</v>
      </c>
      <c r="BJ48">
        <v>36</v>
      </c>
      <c r="BK48">
        <v>22</v>
      </c>
      <c r="BL48" s="19">
        <f t="shared" si="0"/>
        <v>31.183166666666668</v>
      </c>
    </row>
    <row r="49" spans="1:64" x14ac:dyDescent="0.3">
      <c r="A49" t="s">
        <v>429</v>
      </c>
      <c r="B49" s="42" t="s">
        <v>346</v>
      </c>
      <c r="C49" t="s">
        <v>182</v>
      </c>
      <c r="D49">
        <v>12</v>
      </c>
      <c r="E49">
        <v>23</v>
      </c>
      <c r="F49">
        <v>17.89</v>
      </c>
      <c r="G49">
        <v>18</v>
      </c>
      <c r="H49">
        <v>23</v>
      </c>
      <c r="I49">
        <v>25</v>
      </c>
      <c r="J49">
        <v>10.44</v>
      </c>
      <c r="K49">
        <v>21</v>
      </c>
      <c r="L49">
        <v>10.63</v>
      </c>
      <c r="M49">
        <v>29</v>
      </c>
      <c r="N49">
        <v>36</v>
      </c>
      <c r="O49">
        <v>11</v>
      </c>
      <c r="P49">
        <v>12</v>
      </c>
      <c r="Q49">
        <v>17</v>
      </c>
      <c r="R49">
        <v>14</v>
      </c>
      <c r="S49">
        <v>3.11</v>
      </c>
      <c r="T49">
        <v>8.17</v>
      </c>
      <c r="U49">
        <v>2.72</v>
      </c>
      <c r="V49">
        <v>11</v>
      </c>
      <c r="W49">
        <v>6.55</v>
      </c>
      <c r="X49">
        <v>19</v>
      </c>
      <c r="Y49">
        <v>10.55</v>
      </c>
      <c r="Z49">
        <v>8.82</v>
      </c>
      <c r="AA49">
        <v>11</v>
      </c>
      <c r="AB49">
        <v>38</v>
      </c>
      <c r="AC49">
        <v>25</v>
      </c>
      <c r="AD49">
        <v>11.78</v>
      </c>
      <c r="AE49">
        <v>26</v>
      </c>
      <c r="AF49">
        <v>12</v>
      </c>
      <c r="AG49">
        <v>16</v>
      </c>
      <c r="AH49">
        <v>20</v>
      </c>
      <c r="AI49">
        <v>15</v>
      </c>
      <c r="AJ49">
        <v>6</v>
      </c>
      <c r="AK49">
        <v>10.11</v>
      </c>
      <c r="AL49">
        <v>13</v>
      </c>
      <c r="AM49">
        <v>19</v>
      </c>
      <c r="AN49">
        <v>9.9499999999999993</v>
      </c>
      <c r="AO49">
        <v>38</v>
      </c>
      <c r="AP49">
        <v>17.45</v>
      </c>
      <c r="AQ49">
        <v>17</v>
      </c>
      <c r="AR49">
        <v>7.64</v>
      </c>
      <c r="AS49">
        <v>10.49</v>
      </c>
      <c r="AT49">
        <v>4</v>
      </c>
      <c r="AU49">
        <v>32</v>
      </c>
      <c r="AV49">
        <v>38</v>
      </c>
      <c r="AW49">
        <v>17</v>
      </c>
      <c r="AX49">
        <v>12.12</v>
      </c>
      <c r="AY49">
        <v>3</v>
      </c>
      <c r="AZ49">
        <v>30</v>
      </c>
      <c r="BA49">
        <v>20</v>
      </c>
      <c r="BB49">
        <v>19</v>
      </c>
      <c r="BC49">
        <v>25</v>
      </c>
      <c r="BD49">
        <v>10.15</v>
      </c>
      <c r="BE49">
        <v>20</v>
      </c>
      <c r="BF49">
        <v>2.39</v>
      </c>
      <c r="BG49">
        <v>17.75</v>
      </c>
      <c r="BH49">
        <v>18</v>
      </c>
      <c r="BI49">
        <v>26</v>
      </c>
      <c r="BJ49">
        <v>33</v>
      </c>
      <c r="BK49">
        <v>33</v>
      </c>
      <c r="BL49" s="19">
        <f t="shared" si="0"/>
        <v>17.2285</v>
      </c>
    </row>
    <row r="50" spans="1:64" x14ac:dyDescent="0.3">
      <c r="A50" t="s">
        <v>429</v>
      </c>
      <c r="B50" s="42" t="s">
        <v>0</v>
      </c>
      <c r="C50" t="s">
        <v>129</v>
      </c>
      <c r="D50">
        <v>46</v>
      </c>
      <c r="E50">
        <v>66</v>
      </c>
      <c r="F50">
        <v>79</v>
      </c>
      <c r="G50">
        <v>58</v>
      </c>
      <c r="H50">
        <v>48</v>
      </c>
      <c r="I50">
        <v>87</v>
      </c>
      <c r="J50">
        <v>18</v>
      </c>
      <c r="K50">
        <v>92</v>
      </c>
      <c r="L50">
        <v>46</v>
      </c>
      <c r="M50">
        <v>86</v>
      </c>
      <c r="N50">
        <v>95</v>
      </c>
      <c r="O50">
        <v>27</v>
      </c>
      <c r="P50">
        <v>67</v>
      </c>
      <c r="Q50">
        <v>72</v>
      </c>
      <c r="R50">
        <v>26</v>
      </c>
      <c r="S50">
        <v>15</v>
      </c>
      <c r="T50">
        <v>16</v>
      </c>
      <c r="U50">
        <v>10</v>
      </c>
      <c r="V50">
        <v>23</v>
      </c>
      <c r="W50">
        <v>24</v>
      </c>
      <c r="X50">
        <v>42</v>
      </c>
      <c r="Y50">
        <v>43</v>
      </c>
      <c r="Z50">
        <v>8.82</v>
      </c>
      <c r="AA50">
        <v>26</v>
      </c>
      <c r="AB50">
        <v>98</v>
      </c>
      <c r="AC50">
        <v>59</v>
      </c>
      <c r="AD50">
        <v>20</v>
      </c>
      <c r="AE50">
        <v>102</v>
      </c>
      <c r="AF50">
        <v>78</v>
      </c>
      <c r="AG50">
        <v>43</v>
      </c>
      <c r="AH50">
        <v>71</v>
      </c>
      <c r="AI50">
        <v>60</v>
      </c>
      <c r="AJ50">
        <v>15</v>
      </c>
      <c r="AK50">
        <v>33</v>
      </c>
      <c r="AL50">
        <v>42</v>
      </c>
      <c r="AM50">
        <v>54</v>
      </c>
      <c r="AN50">
        <v>36</v>
      </c>
      <c r="AO50">
        <v>82</v>
      </c>
      <c r="AP50">
        <v>72</v>
      </c>
      <c r="AQ50">
        <v>87</v>
      </c>
      <c r="AR50">
        <v>29</v>
      </c>
      <c r="AS50">
        <v>49</v>
      </c>
      <c r="AT50">
        <v>16</v>
      </c>
      <c r="AU50">
        <v>107</v>
      </c>
      <c r="AV50">
        <v>64</v>
      </c>
      <c r="AW50">
        <v>40</v>
      </c>
      <c r="AX50">
        <v>31</v>
      </c>
      <c r="AY50">
        <v>8</v>
      </c>
      <c r="AZ50">
        <v>101</v>
      </c>
      <c r="BA50">
        <v>48</v>
      </c>
      <c r="BB50">
        <v>58</v>
      </c>
      <c r="BC50">
        <v>95</v>
      </c>
      <c r="BD50">
        <v>52</v>
      </c>
      <c r="BE50">
        <v>80</v>
      </c>
      <c r="BF50">
        <v>13</v>
      </c>
      <c r="BG50">
        <v>58</v>
      </c>
      <c r="BH50">
        <v>80</v>
      </c>
      <c r="BI50">
        <v>123</v>
      </c>
      <c r="BJ50">
        <v>75</v>
      </c>
      <c r="BK50">
        <v>144</v>
      </c>
      <c r="BL50" s="19">
        <f t="shared" si="0"/>
        <v>55.730333333333327</v>
      </c>
    </row>
    <row r="51" spans="1:64" x14ac:dyDescent="0.3">
      <c r="A51" t="s">
        <v>429</v>
      </c>
      <c r="B51" s="42" t="s">
        <v>25</v>
      </c>
      <c r="C51" t="s">
        <v>199</v>
      </c>
      <c r="D51">
        <v>161</v>
      </c>
      <c r="E51">
        <v>187</v>
      </c>
      <c r="F51">
        <v>322</v>
      </c>
      <c r="G51">
        <v>282</v>
      </c>
      <c r="H51">
        <v>139</v>
      </c>
      <c r="I51">
        <v>300</v>
      </c>
      <c r="J51">
        <v>70</v>
      </c>
      <c r="K51">
        <v>266</v>
      </c>
      <c r="L51">
        <v>122</v>
      </c>
      <c r="M51">
        <v>231</v>
      </c>
      <c r="N51">
        <v>298</v>
      </c>
      <c r="O51">
        <v>105</v>
      </c>
      <c r="P51">
        <v>298</v>
      </c>
      <c r="Q51">
        <v>194</v>
      </c>
      <c r="R51">
        <v>95</v>
      </c>
      <c r="S51">
        <v>126</v>
      </c>
      <c r="T51">
        <v>79</v>
      </c>
      <c r="U51">
        <v>27</v>
      </c>
      <c r="V51">
        <v>59</v>
      </c>
      <c r="W51">
        <v>41</v>
      </c>
      <c r="X51">
        <v>129</v>
      </c>
      <c r="Y51">
        <v>147</v>
      </c>
      <c r="Z51">
        <v>26</v>
      </c>
      <c r="AA51">
        <v>105</v>
      </c>
      <c r="AB51">
        <v>366</v>
      </c>
      <c r="AC51">
        <v>138</v>
      </c>
      <c r="AD51">
        <v>111</v>
      </c>
      <c r="AE51">
        <v>322</v>
      </c>
      <c r="AF51">
        <v>236</v>
      </c>
      <c r="AG51">
        <v>125</v>
      </c>
      <c r="AH51">
        <v>406</v>
      </c>
      <c r="AI51">
        <v>241</v>
      </c>
      <c r="AJ51">
        <v>59</v>
      </c>
      <c r="AK51">
        <v>97</v>
      </c>
      <c r="AL51">
        <v>201</v>
      </c>
      <c r="AM51">
        <v>167</v>
      </c>
      <c r="AN51">
        <v>77</v>
      </c>
      <c r="AO51">
        <v>346</v>
      </c>
      <c r="AP51">
        <v>190</v>
      </c>
      <c r="AQ51">
        <v>364</v>
      </c>
      <c r="AR51">
        <v>127</v>
      </c>
      <c r="AS51">
        <v>226</v>
      </c>
      <c r="AT51">
        <v>33</v>
      </c>
      <c r="AU51">
        <v>324</v>
      </c>
      <c r="AV51">
        <v>227</v>
      </c>
      <c r="AW51">
        <v>119</v>
      </c>
      <c r="AX51">
        <v>85</v>
      </c>
      <c r="AY51">
        <v>23</v>
      </c>
      <c r="AZ51">
        <v>423</v>
      </c>
      <c r="BA51">
        <v>263</v>
      </c>
      <c r="BB51">
        <v>182</v>
      </c>
      <c r="BC51">
        <v>399</v>
      </c>
      <c r="BD51">
        <v>152</v>
      </c>
      <c r="BE51">
        <v>275</v>
      </c>
      <c r="BF51">
        <v>46</v>
      </c>
      <c r="BG51">
        <v>224</v>
      </c>
      <c r="BH51">
        <v>334</v>
      </c>
      <c r="BI51">
        <v>342</v>
      </c>
      <c r="BJ51">
        <v>326</v>
      </c>
      <c r="BK51">
        <v>334</v>
      </c>
      <c r="BL51" s="19">
        <f t="shared" si="0"/>
        <v>195.31666666666666</v>
      </c>
    </row>
    <row r="52" spans="1:64" x14ac:dyDescent="0.3">
      <c r="A52" t="s">
        <v>429</v>
      </c>
      <c r="B52" s="42" t="s">
        <v>17</v>
      </c>
      <c r="C52" t="s">
        <v>178</v>
      </c>
      <c r="D52">
        <v>237</v>
      </c>
      <c r="E52">
        <v>1372</v>
      </c>
      <c r="F52">
        <v>1100</v>
      </c>
      <c r="G52">
        <v>3086</v>
      </c>
      <c r="H52">
        <v>682</v>
      </c>
      <c r="I52">
        <v>819</v>
      </c>
      <c r="J52">
        <v>441</v>
      </c>
      <c r="K52">
        <v>1607</v>
      </c>
      <c r="L52">
        <v>1406</v>
      </c>
      <c r="M52">
        <v>1012</v>
      </c>
      <c r="N52">
        <v>1846</v>
      </c>
      <c r="O52">
        <v>1589</v>
      </c>
      <c r="P52">
        <v>1006</v>
      </c>
      <c r="Q52">
        <v>1149</v>
      </c>
      <c r="R52">
        <v>831</v>
      </c>
      <c r="S52">
        <v>920</v>
      </c>
      <c r="T52">
        <v>1253</v>
      </c>
      <c r="U52">
        <v>256</v>
      </c>
      <c r="V52">
        <v>973</v>
      </c>
      <c r="W52">
        <v>431</v>
      </c>
      <c r="X52">
        <v>714</v>
      </c>
      <c r="Y52">
        <v>1009</v>
      </c>
      <c r="Z52">
        <v>119</v>
      </c>
      <c r="AA52">
        <v>423</v>
      </c>
      <c r="AB52">
        <v>1796</v>
      </c>
      <c r="AC52">
        <v>1032</v>
      </c>
      <c r="AD52">
        <v>869</v>
      </c>
      <c r="AE52">
        <v>2398</v>
      </c>
      <c r="AF52">
        <v>1630</v>
      </c>
      <c r="AG52">
        <v>1607</v>
      </c>
      <c r="AH52">
        <v>2284</v>
      </c>
      <c r="AI52">
        <v>1664</v>
      </c>
      <c r="AJ52">
        <v>484</v>
      </c>
      <c r="AK52">
        <v>845</v>
      </c>
      <c r="AL52">
        <v>2275</v>
      </c>
      <c r="AM52">
        <v>898</v>
      </c>
      <c r="AN52">
        <v>835</v>
      </c>
      <c r="AO52">
        <v>3283</v>
      </c>
      <c r="AP52">
        <v>2142</v>
      </c>
      <c r="AQ52">
        <v>1858</v>
      </c>
      <c r="AR52">
        <v>847</v>
      </c>
      <c r="AS52">
        <v>2775</v>
      </c>
      <c r="AT52">
        <v>896</v>
      </c>
      <c r="AU52">
        <v>2573</v>
      </c>
      <c r="AV52">
        <v>2497</v>
      </c>
      <c r="AW52">
        <v>1452</v>
      </c>
      <c r="AX52">
        <v>391</v>
      </c>
      <c r="AY52">
        <v>437</v>
      </c>
      <c r="AZ52">
        <v>1169</v>
      </c>
      <c r="BA52">
        <v>2883</v>
      </c>
      <c r="BB52">
        <v>1466</v>
      </c>
      <c r="BC52">
        <v>1452</v>
      </c>
      <c r="BD52">
        <v>1443</v>
      </c>
      <c r="BE52">
        <v>2095</v>
      </c>
      <c r="BF52">
        <v>357</v>
      </c>
      <c r="BG52">
        <v>3335</v>
      </c>
      <c r="BH52">
        <v>2446</v>
      </c>
      <c r="BI52">
        <v>2170</v>
      </c>
      <c r="BJ52">
        <v>2531</v>
      </c>
      <c r="BK52">
        <v>2774</v>
      </c>
      <c r="BL52" s="19">
        <f t="shared" si="0"/>
        <v>1436.1666666666667</v>
      </c>
    </row>
    <row r="53" spans="1:64" x14ac:dyDescent="0.3">
      <c r="A53" t="s">
        <v>429</v>
      </c>
      <c r="B53" s="42" t="s">
        <v>5</v>
      </c>
      <c r="C53" t="s">
        <v>149</v>
      </c>
      <c r="D53">
        <v>30</v>
      </c>
      <c r="E53">
        <v>73</v>
      </c>
      <c r="F53">
        <v>87</v>
      </c>
      <c r="G53">
        <v>100</v>
      </c>
      <c r="H53">
        <v>52</v>
      </c>
      <c r="I53">
        <v>78</v>
      </c>
      <c r="J53">
        <v>22</v>
      </c>
      <c r="K53">
        <v>113</v>
      </c>
      <c r="L53">
        <v>84</v>
      </c>
      <c r="M53">
        <v>56</v>
      </c>
      <c r="N53">
        <v>81</v>
      </c>
      <c r="O53">
        <v>45</v>
      </c>
      <c r="P53">
        <v>84</v>
      </c>
      <c r="Q53">
        <v>48</v>
      </c>
      <c r="R53">
        <v>35</v>
      </c>
      <c r="S53">
        <v>30</v>
      </c>
      <c r="T53">
        <v>40</v>
      </c>
      <c r="U53">
        <v>13</v>
      </c>
      <c r="V53">
        <v>37</v>
      </c>
      <c r="W53">
        <v>20</v>
      </c>
      <c r="X53">
        <v>27</v>
      </c>
      <c r="Y53">
        <v>83</v>
      </c>
      <c r="Z53">
        <v>8.82</v>
      </c>
      <c r="AA53">
        <v>34</v>
      </c>
      <c r="AB53">
        <v>70</v>
      </c>
      <c r="AC53">
        <v>49</v>
      </c>
      <c r="AD53">
        <v>26</v>
      </c>
      <c r="AE53">
        <v>132</v>
      </c>
      <c r="AF53">
        <v>73</v>
      </c>
      <c r="AG53">
        <v>64</v>
      </c>
      <c r="AH53">
        <v>110</v>
      </c>
      <c r="AI53">
        <v>81</v>
      </c>
      <c r="AJ53">
        <v>24</v>
      </c>
      <c r="AK53">
        <v>37</v>
      </c>
      <c r="AL53">
        <v>86</v>
      </c>
      <c r="AM53">
        <v>80</v>
      </c>
      <c r="AN53">
        <v>19</v>
      </c>
      <c r="AO53">
        <v>113</v>
      </c>
      <c r="AP53">
        <v>62</v>
      </c>
      <c r="AQ53">
        <v>82</v>
      </c>
      <c r="AR53">
        <v>45</v>
      </c>
      <c r="AS53">
        <v>97</v>
      </c>
      <c r="AT53">
        <v>23</v>
      </c>
      <c r="AU53">
        <v>97</v>
      </c>
      <c r="AV53">
        <v>90</v>
      </c>
      <c r="AW53">
        <v>81</v>
      </c>
      <c r="AX53">
        <v>36</v>
      </c>
      <c r="AY53">
        <v>14</v>
      </c>
      <c r="AZ53">
        <v>76</v>
      </c>
      <c r="BA53">
        <v>66</v>
      </c>
      <c r="BB53">
        <v>72</v>
      </c>
      <c r="BC53">
        <v>101</v>
      </c>
      <c r="BD53">
        <v>40</v>
      </c>
      <c r="BE53">
        <v>99</v>
      </c>
      <c r="BF53">
        <v>17</v>
      </c>
      <c r="BG53">
        <v>104</v>
      </c>
      <c r="BH53">
        <v>104</v>
      </c>
      <c r="BI53">
        <v>72</v>
      </c>
      <c r="BJ53">
        <v>110</v>
      </c>
      <c r="BK53">
        <v>124</v>
      </c>
      <c r="BL53" s="19">
        <f t="shared" si="0"/>
        <v>64.280333333333331</v>
      </c>
    </row>
    <row r="54" spans="1:64" x14ac:dyDescent="0.3">
      <c r="A54" t="s">
        <v>429</v>
      </c>
      <c r="B54" s="42" t="s">
        <v>26</v>
      </c>
      <c r="C54" t="s">
        <v>201</v>
      </c>
      <c r="D54">
        <v>7</v>
      </c>
      <c r="E54">
        <v>13.82</v>
      </c>
      <c r="F54">
        <v>29</v>
      </c>
      <c r="G54">
        <v>11.32</v>
      </c>
      <c r="H54">
        <v>6.81</v>
      </c>
      <c r="I54">
        <v>21</v>
      </c>
      <c r="J54">
        <v>10.44</v>
      </c>
      <c r="K54">
        <v>17.260000000000002</v>
      </c>
      <c r="L54">
        <v>13</v>
      </c>
      <c r="M54">
        <v>18.059999999999999</v>
      </c>
      <c r="N54">
        <v>20.16</v>
      </c>
      <c r="O54">
        <v>10.01</v>
      </c>
      <c r="P54">
        <v>12</v>
      </c>
      <c r="Q54">
        <v>15.68</v>
      </c>
      <c r="R54">
        <v>12.64</v>
      </c>
      <c r="S54">
        <v>7</v>
      </c>
      <c r="T54">
        <v>8.17</v>
      </c>
      <c r="U54">
        <v>4</v>
      </c>
      <c r="V54">
        <v>9</v>
      </c>
      <c r="W54">
        <v>6.55</v>
      </c>
      <c r="X54">
        <v>10</v>
      </c>
      <c r="Y54">
        <v>10.55</v>
      </c>
      <c r="Z54">
        <v>8.82</v>
      </c>
      <c r="AA54">
        <v>6</v>
      </c>
      <c r="AB54">
        <v>21.68</v>
      </c>
      <c r="AC54">
        <v>17.809999999999999</v>
      </c>
      <c r="AD54">
        <v>11.78</v>
      </c>
      <c r="AE54">
        <v>26</v>
      </c>
      <c r="AF54">
        <v>18</v>
      </c>
      <c r="AG54">
        <v>12.04</v>
      </c>
      <c r="AH54">
        <v>18</v>
      </c>
      <c r="AI54">
        <v>24</v>
      </c>
      <c r="AJ54">
        <v>5.4</v>
      </c>
      <c r="AK54">
        <v>13</v>
      </c>
      <c r="AL54">
        <v>20</v>
      </c>
      <c r="AM54">
        <v>18</v>
      </c>
      <c r="AN54">
        <v>17</v>
      </c>
      <c r="AO54">
        <v>23</v>
      </c>
      <c r="AP54">
        <v>27</v>
      </c>
      <c r="AQ54">
        <v>21</v>
      </c>
      <c r="AR54">
        <v>7.64</v>
      </c>
      <c r="AS54">
        <v>10.49</v>
      </c>
      <c r="AT54">
        <v>6</v>
      </c>
      <c r="AU54">
        <v>39</v>
      </c>
      <c r="AV54">
        <v>18.32</v>
      </c>
      <c r="AW54">
        <v>8.2799999999999994</v>
      </c>
      <c r="AX54">
        <v>12.12</v>
      </c>
      <c r="AY54">
        <v>2</v>
      </c>
      <c r="AZ54">
        <v>23</v>
      </c>
      <c r="BA54">
        <v>12</v>
      </c>
      <c r="BB54">
        <v>14</v>
      </c>
      <c r="BC54">
        <v>15.35</v>
      </c>
      <c r="BD54">
        <v>13</v>
      </c>
      <c r="BE54">
        <v>22</v>
      </c>
      <c r="BF54">
        <v>6</v>
      </c>
      <c r="BG54">
        <v>17.75</v>
      </c>
      <c r="BH54">
        <v>22</v>
      </c>
      <c r="BI54">
        <v>22</v>
      </c>
      <c r="BJ54">
        <v>27</v>
      </c>
      <c r="BK54">
        <v>39</v>
      </c>
      <c r="BL54" s="19">
        <f t="shared" si="0"/>
        <v>15.315833333333334</v>
      </c>
    </row>
    <row r="55" spans="1:64" x14ac:dyDescent="0.3">
      <c r="A55" t="s">
        <v>429</v>
      </c>
      <c r="B55" s="42" t="s">
        <v>15</v>
      </c>
      <c r="C55" t="s">
        <v>174</v>
      </c>
      <c r="D55">
        <v>37</v>
      </c>
      <c r="E55">
        <v>36</v>
      </c>
      <c r="F55">
        <v>65</v>
      </c>
      <c r="G55">
        <v>56</v>
      </c>
      <c r="H55">
        <v>37</v>
      </c>
      <c r="I55">
        <v>52</v>
      </c>
      <c r="J55">
        <v>15</v>
      </c>
      <c r="K55">
        <v>56</v>
      </c>
      <c r="L55">
        <v>25</v>
      </c>
      <c r="M55">
        <v>43</v>
      </c>
      <c r="N55">
        <v>62</v>
      </c>
      <c r="O55">
        <v>17</v>
      </c>
      <c r="P55">
        <v>55</v>
      </c>
      <c r="Q55">
        <v>39</v>
      </c>
      <c r="R55">
        <v>16</v>
      </c>
      <c r="S55">
        <v>38</v>
      </c>
      <c r="T55">
        <v>24</v>
      </c>
      <c r="U55">
        <v>6</v>
      </c>
      <c r="V55">
        <v>11</v>
      </c>
      <c r="W55">
        <v>15</v>
      </c>
      <c r="X55">
        <v>34</v>
      </c>
      <c r="Y55">
        <v>52</v>
      </c>
      <c r="Z55">
        <v>8.82</v>
      </c>
      <c r="AA55">
        <v>16</v>
      </c>
      <c r="AB55">
        <v>71</v>
      </c>
      <c r="AC55">
        <v>31</v>
      </c>
      <c r="AD55">
        <v>25</v>
      </c>
      <c r="AE55">
        <v>57</v>
      </c>
      <c r="AF55">
        <v>57</v>
      </c>
      <c r="AG55">
        <v>39</v>
      </c>
      <c r="AH55">
        <v>93</v>
      </c>
      <c r="AI55">
        <v>84</v>
      </c>
      <c r="AJ55">
        <v>18</v>
      </c>
      <c r="AK55">
        <v>27</v>
      </c>
      <c r="AL55">
        <v>58</v>
      </c>
      <c r="AM55">
        <v>30</v>
      </c>
      <c r="AN55">
        <v>17</v>
      </c>
      <c r="AO55">
        <v>43</v>
      </c>
      <c r="AP55">
        <v>32</v>
      </c>
      <c r="AQ55">
        <v>90</v>
      </c>
      <c r="AR55">
        <v>21</v>
      </c>
      <c r="AS55">
        <v>44</v>
      </c>
      <c r="AT55">
        <v>8</v>
      </c>
      <c r="AU55">
        <v>74</v>
      </c>
      <c r="AV55">
        <v>59</v>
      </c>
      <c r="AW55">
        <v>33</v>
      </c>
      <c r="AX55">
        <v>13</v>
      </c>
      <c r="AY55">
        <v>5</v>
      </c>
      <c r="AZ55">
        <v>87</v>
      </c>
      <c r="BA55">
        <v>54</v>
      </c>
      <c r="BB55">
        <v>36</v>
      </c>
      <c r="BC55">
        <v>68</v>
      </c>
      <c r="BD55">
        <v>28</v>
      </c>
      <c r="BE55">
        <v>65</v>
      </c>
      <c r="BF55">
        <v>17</v>
      </c>
      <c r="BG55">
        <v>59</v>
      </c>
      <c r="BH55">
        <v>94</v>
      </c>
      <c r="BI55">
        <v>67</v>
      </c>
      <c r="BJ55">
        <v>71</v>
      </c>
      <c r="BK55">
        <v>95</v>
      </c>
      <c r="BL55" s="19">
        <f t="shared" si="0"/>
        <v>43.097000000000001</v>
      </c>
    </row>
    <row r="56" spans="1:64" x14ac:dyDescent="0.3">
      <c r="A56" t="s">
        <v>429</v>
      </c>
      <c r="B56" s="42" t="s">
        <v>6</v>
      </c>
      <c r="C56" t="s">
        <v>151</v>
      </c>
      <c r="D56">
        <v>176</v>
      </c>
      <c r="E56">
        <v>471</v>
      </c>
      <c r="F56">
        <v>103</v>
      </c>
      <c r="G56">
        <v>55</v>
      </c>
      <c r="H56">
        <v>214</v>
      </c>
      <c r="I56">
        <v>728</v>
      </c>
      <c r="J56">
        <v>39</v>
      </c>
      <c r="K56">
        <v>293</v>
      </c>
      <c r="L56">
        <v>112</v>
      </c>
      <c r="M56">
        <v>79</v>
      </c>
      <c r="N56">
        <v>47</v>
      </c>
      <c r="O56">
        <v>236</v>
      </c>
      <c r="P56">
        <v>80</v>
      </c>
      <c r="Q56">
        <v>104</v>
      </c>
      <c r="R56">
        <v>176</v>
      </c>
      <c r="S56">
        <v>108</v>
      </c>
      <c r="T56">
        <v>63</v>
      </c>
      <c r="U56">
        <v>3</v>
      </c>
      <c r="V56">
        <v>130</v>
      </c>
      <c r="W56">
        <v>59</v>
      </c>
      <c r="X56">
        <v>51</v>
      </c>
      <c r="Y56">
        <v>68</v>
      </c>
      <c r="Z56">
        <v>13</v>
      </c>
      <c r="AA56">
        <v>166</v>
      </c>
      <c r="AB56">
        <v>58</v>
      </c>
      <c r="AC56">
        <v>146</v>
      </c>
      <c r="AD56">
        <v>38</v>
      </c>
      <c r="AE56">
        <v>286</v>
      </c>
      <c r="AF56">
        <v>180</v>
      </c>
      <c r="AG56">
        <v>51</v>
      </c>
      <c r="AH56">
        <v>454</v>
      </c>
      <c r="AI56">
        <v>198</v>
      </c>
      <c r="AJ56">
        <v>45</v>
      </c>
      <c r="AK56">
        <v>336</v>
      </c>
      <c r="AL56">
        <v>177</v>
      </c>
      <c r="AM56">
        <v>49</v>
      </c>
      <c r="AN56">
        <v>60</v>
      </c>
      <c r="AO56">
        <v>176</v>
      </c>
      <c r="AP56">
        <v>261</v>
      </c>
      <c r="AQ56">
        <v>175</v>
      </c>
      <c r="AR56">
        <v>388</v>
      </c>
      <c r="AS56">
        <v>258</v>
      </c>
      <c r="AT56">
        <v>84</v>
      </c>
      <c r="AU56">
        <v>66</v>
      </c>
      <c r="AV56">
        <v>247</v>
      </c>
      <c r="AW56">
        <v>42</v>
      </c>
      <c r="AX56">
        <v>130</v>
      </c>
      <c r="AY56">
        <v>25</v>
      </c>
      <c r="AZ56">
        <v>180</v>
      </c>
      <c r="BA56">
        <v>430</v>
      </c>
      <c r="BB56">
        <v>112</v>
      </c>
      <c r="BC56">
        <v>34</v>
      </c>
      <c r="BD56">
        <v>63</v>
      </c>
      <c r="BE56">
        <v>334</v>
      </c>
      <c r="BF56">
        <v>8</v>
      </c>
      <c r="BG56">
        <v>172</v>
      </c>
      <c r="BH56">
        <v>148</v>
      </c>
      <c r="BI56">
        <v>58</v>
      </c>
      <c r="BJ56">
        <v>68</v>
      </c>
      <c r="BK56">
        <v>64</v>
      </c>
      <c r="BL56" s="19">
        <f t="shared" si="0"/>
        <v>152.91666666666666</v>
      </c>
    </row>
    <row r="57" spans="1:64" x14ac:dyDescent="0.3">
      <c r="A57" t="s">
        <v>429</v>
      </c>
      <c r="B57" s="42" t="s">
        <v>10</v>
      </c>
      <c r="C57" t="s">
        <v>159</v>
      </c>
      <c r="D57">
        <v>173</v>
      </c>
      <c r="E57">
        <v>454</v>
      </c>
      <c r="F57">
        <v>77</v>
      </c>
      <c r="G57">
        <v>97</v>
      </c>
      <c r="H57">
        <v>168</v>
      </c>
      <c r="I57">
        <v>514</v>
      </c>
      <c r="J57">
        <v>25</v>
      </c>
      <c r="K57">
        <v>258</v>
      </c>
      <c r="L57">
        <v>85</v>
      </c>
      <c r="M57">
        <v>117</v>
      </c>
      <c r="N57">
        <v>51</v>
      </c>
      <c r="O57">
        <v>148</v>
      </c>
      <c r="P57">
        <v>62</v>
      </c>
      <c r="Q57">
        <v>89</v>
      </c>
      <c r="R57">
        <v>90</v>
      </c>
      <c r="S57">
        <v>76</v>
      </c>
      <c r="T57">
        <v>46</v>
      </c>
      <c r="U57">
        <v>9</v>
      </c>
      <c r="V57">
        <v>103</v>
      </c>
      <c r="W57">
        <v>36</v>
      </c>
      <c r="X57">
        <v>49</v>
      </c>
      <c r="Y57">
        <v>59</v>
      </c>
      <c r="Z57">
        <v>11</v>
      </c>
      <c r="AA57">
        <v>96</v>
      </c>
      <c r="AB57">
        <v>49</v>
      </c>
      <c r="AC57">
        <v>112</v>
      </c>
      <c r="AD57">
        <v>50</v>
      </c>
      <c r="AE57">
        <v>306</v>
      </c>
      <c r="AF57">
        <v>187</v>
      </c>
      <c r="AG57">
        <v>57</v>
      </c>
      <c r="AH57">
        <v>418</v>
      </c>
      <c r="AI57">
        <v>113</v>
      </c>
      <c r="AJ57">
        <v>49</v>
      </c>
      <c r="AK57">
        <v>220</v>
      </c>
      <c r="AL57">
        <v>170</v>
      </c>
      <c r="AM57">
        <v>43</v>
      </c>
      <c r="AN57">
        <v>41</v>
      </c>
      <c r="AO57">
        <v>161</v>
      </c>
      <c r="AP57">
        <v>302</v>
      </c>
      <c r="AQ57">
        <v>183</v>
      </c>
      <c r="AR57">
        <v>345</v>
      </c>
      <c r="AS57">
        <v>197</v>
      </c>
      <c r="AT57">
        <v>64</v>
      </c>
      <c r="AU57">
        <v>62</v>
      </c>
      <c r="AV57">
        <v>122</v>
      </c>
      <c r="AW57">
        <v>52</v>
      </c>
      <c r="AX57">
        <v>68</v>
      </c>
      <c r="AY57">
        <v>36</v>
      </c>
      <c r="AZ57">
        <v>169</v>
      </c>
      <c r="BA57">
        <v>219</v>
      </c>
      <c r="BB57">
        <v>109</v>
      </c>
      <c r="BC57">
        <v>43</v>
      </c>
      <c r="BD57">
        <v>52</v>
      </c>
      <c r="BE57">
        <v>266</v>
      </c>
      <c r="BF57">
        <v>19</v>
      </c>
      <c r="BG57">
        <v>114</v>
      </c>
      <c r="BH57">
        <v>147</v>
      </c>
      <c r="BI57">
        <v>79</v>
      </c>
      <c r="BJ57">
        <v>73</v>
      </c>
      <c r="BK57">
        <v>56</v>
      </c>
      <c r="BL57" s="19">
        <f t="shared" si="0"/>
        <v>127.43333333333334</v>
      </c>
    </row>
    <row r="58" spans="1:64" x14ac:dyDescent="0.3">
      <c r="A58" t="s">
        <v>429</v>
      </c>
      <c r="B58" s="42" t="s">
        <v>21</v>
      </c>
      <c r="C58" t="s">
        <v>191</v>
      </c>
      <c r="D58">
        <v>26</v>
      </c>
      <c r="E58">
        <v>129</v>
      </c>
      <c r="F58">
        <v>182</v>
      </c>
      <c r="G58">
        <v>537</v>
      </c>
      <c r="H58">
        <v>55</v>
      </c>
      <c r="I58">
        <v>439</v>
      </c>
      <c r="J58">
        <v>87</v>
      </c>
      <c r="K58">
        <v>438</v>
      </c>
      <c r="L58">
        <v>510</v>
      </c>
      <c r="M58">
        <v>308</v>
      </c>
      <c r="N58">
        <v>470</v>
      </c>
      <c r="O58">
        <v>283</v>
      </c>
      <c r="P58">
        <v>264</v>
      </c>
      <c r="Q58">
        <v>283</v>
      </c>
      <c r="R58">
        <v>173</v>
      </c>
      <c r="S58">
        <v>153</v>
      </c>
      <c r="T58">
        <v>306</v>
      </c>
      <c r="U58">
        <v>47</v>
      </c>
      <c r="V58">
        <v>175</v>
      </c>
      <c r="W58">
        <v>81</v>
      </c>
      <c r="X58">
        <v>149</v>
      </c>
      <c r="Y58">
        <v>319</v>
      </c>
      <c r="Z58">
        <v>33</v>
      </c>
      <c r="AA58">
        <v>104</v>
      </c>
      <c r="AB58">
        <v>396</v>
      </c>
      <c r="AC58">
        <v>190</v>
      </c>
      <c r="AD58">
        <v>319</v>
      </c>
      <c r="AE58">
        <v>344</v>
      </c>
      <c r="AF58">
        <v>386</v>
      </c>
      <c r="AG58">
        <v>250</v>
      </c>
      <c r="AH58">
        <v>399</v>
      </c>
      <c r="AI58">
        <v>365</v>
      </c>
      <c r="AJ58">
        <v>135</v>
      </c>
      <c r="AK58">
        <v>311</v>
      </c>
      <c r="AL58">
        <v>269</v>
      </c>
      <c r="AM58">
        <v>96</v>
      </c>
      <c r="AN58">
        <v>198</v>
      </c>
      <c r="AO58">
        <v>486</v>
      </c>
      <c r="AP58">
        <v>383</v>
      </c>
      <c r="AQ58">
        <v>306</v>
      </c>
      <c r="AR58">
        <v>157</v>
      </c>
      <c r="AS58">
        <v>282</v>
      </c>
      <c r="AT58">
        <v>197</v>
      </c>
      <c r="AU58">
        <v>314</v>
      </c>
      <c r="AV58">
        <v>371</v>
      </c>
      <c r="AW58">
        <v>252</v>
      </c>
      <c r="AX58">
        <v>75</v>
      </c>
      <c r="AY58">
        <v>69</v>
      </c>
      <c r="AZ58">
        <v>249</v>
      </c>
      <c r="BA58">
        <v>545</v>
      </c>
      <c r="BB58">
        <v>336</v>
      </c>
      <c r="BC58">
        <v>219</v>
      </c>
      <c r="BD58">
        <v>127</v>
      </c>
      <c r="BE58">
        <v>401</v>
      </c>
      <c r="BF58">
        <v>34</v>
      </c>
      <c r="BG58">
        <v>634</v>
      </c>
      <c r="BH58">
        <v>312</v>
      </c>
      <c r="BI58">
        <v>411</v>
      </c>
      <c r="BJ58">
        <v>205</v>
      </c>
      <c r="BK58">
        <v>485</v>
      </c>
      <c r="BL58" s="19">
        <f t="shared" si="0"/>
        <v>267.64999999999998</v>
      </c>
    </row>
    <row r="59" spans="1:64" x14ac:dyDescent="0.3">
      <c r="A59" t="s">
        <v>429</v>
      </c>
      <c r="B59" s="42" t="s">
        <v>30</v>
      </c>
      <c r="C59" t="s">
        <v>209</v>
      </c>
      <c r="D59">
        <v>6.12</v>
      </c>
      <c r="E59">
        <v>13.82</v>
      </c>
      <c r="F59">
        <v>17.89</v>
      </c>
      <c r="G59">
        <v>11.32</v>
      </c>
      <c r="H59">
        <v>6.81</v>
      </c>
      <c r="I59">
        <v>18</v>
      </c>
      <c r="J59">
        <v>10.44</v>
      </c>
      <c r="K59">
        <v>17.260000000000002</v>
      </c>
      <c r="L59">
        <v>10.63</v>
      </c>
      <c r="M59">
        <v>18.059999999999999</v>
      </c>
      <c r="N59">
        <v>20.16</v>
      </c>
      <c r="O59">
        <v>10.01</v>
      </c>
      <c r="P59">
        <v>10.26</v>
      </c>
      <c r="Q59">
        <v>15.68</v>
      </c>
      <c r="R59">
        <v>12.64</v>
      </c>
      <c r="S59">
        <v>3.11</v>
      </c>
      <c r="T59">
        <v>8.17</v>
      </c>
      <c r="U59">
        <v>2.72</v>
      </c>
      <c r="V59">
        <v>8.27</v>
      </c>
      <c r="W59">
        <v>6.55</v>
      </c>
      <c r="X59">
        <v>7.49</v>
      </c>
      <c r="Y59">
        <v>10.55</v>
      </c>
      <c r="Z59">
        <v>8.82</v>
      </c>
      <c r="AA59">
        <v>4.01</v>
      </c>
      <c r="AB59">
        <v>21.68</v>
      </c>
      <c r="AC59">
        <v>17.809999999999999</v>
      </c>
      <c r="AD59">
        <v>11.78</v>
      </c>
      <c r="AE59">
        <v>14.34</v>
      </c>
      <c r="AF59">
        <v>10.56</v>
      </c>
      <c r="AG59">
        <v>12.04</v>
      </c>
      <c r="AH59">
        <v>12.44</v>
      </c>
      <c r="AI59">
        <v>10.31</v>
      </c>
      <c r="AJ59">
        <v>5.4</v>
      </c>
      <c r="AK59">
        <v>10.11</v>
      </c>
      <c r="AL59">
        <v>8.81</v>
      </c>
      <c r="AM59">
        <v>17.34</v>
      </c>
      <c r="AN59">
        <v>9.9499999999999993</v>
      </c>
      <c r="AO59">
        <v>22.2</v>
      </c>
      <c r="AP59">
        <v>17.45</v>
      </c>
      <c r="AQ59">
        <v>13.66</v>
      </c>
      <c r="AR59">
        <v>7.64</v>
      </c>
      <c r="AS59">
        <v>10.49</v>
      </c>
      <c r="AT59">
        <v>3.09</v>
      </c>
      <c r="AU59">
        <v>12.16</v>
      </c>
      <c r="AV59">
        <v>18.32</v>
      </c>
      <c r="AW59">
        <v>8.2799999999999994</v>
      </c>
      <c r="AX59">
        <v>12.12</v>
      </c>
      <c r="AY59">
        <v>1.49</v>
      </c>
      <c r="AZ59">
        <v>18.34</v>
      </c>
      <c r="BA59">
        <v>11.69</v>
      </c>
      <c r="BB59">
        <v>10.51</v>
      </c>
      <c r="BC59">
        <v>15.35</v>
      </c>
      <c r="BD59">
        <v>10.15</v>
      </c>
      <c r="BE59">
        <v>12.97</v>
      </c>
      <c r="BF59">
        <v>2.39</v>
      </c>
      <c r="BG59">
        <v>17.75</v>
      </c>
      <c r="BH59">
        <v>12.86</v>
      </c>
      <c r="BI59">
        <v>14.6</v>
      </c>
      <c r="BJ59">
        <v>14.92</v>
      </c>
      <c r="BK59">
        <v>16.670000000000002</v>
      </c>
      <c r="BL59" s="19">
        <f t="shared" si="0"/>
        <v>11.774333333333335</v>
      </c>
    </row>
    <row r="60" spans="1:64" x14ac:dyDescent="0.3">
      <c r="A60" t="s">
        <v>429</v>
      </c>
      <c r="B60" s="42" t="s">
        <v>1</v>
      </c>
      <c r="C60" t="s">
        <v>131</v>
      </c>
      <c r="D60">
        <v>150</v>
      </c>
      <c r="E60">
        <v>215</v>
      </c>
      <c r="F60">
        <v>266</v>
      </c>
      <c r="G60">
        <v>384</v>
      </c>
      <c r="H60">
        <v>110</v>
      </c>
      <c r="I60">
        <v>336</v>
      </c>
      <c r="J60">
        <v>58</v>
      </c>
      <c r="K60">
        <v>454</v>
      </c>
      <c r="L60">
        <v>195</v>
      </c>
      <c r="M60">
        <v>303</v>
      </c>
      <c r="N60">
        <v>333</v>
      </c>
      <c r="O60">
        <v>177</v>
      </c>
      <c r="P60">
        <v>226</v>
      </c>
      <c r="Q60">
        <v>283</v>
      </c>
      <c r="R60">
        <v>111</v>
      </c>
      <c r="S60">
        <v>127</v>
      </c>
      <c r="T60">
        <v>157</v>
      </c>
      <c r="U60">
        <v>27</v>
      </c>
      <c r="V60">
        <v>92</v>
      </c>
      <c r="W60">
        <v>64</v>
      </c>
      <c r="X60">
        <v>91</v>
      </c>
      <c r="Y60">
        <v>187</v>
      </c>
      <c r="Z60">
        <v>28</v>
      </c>
      <c r="AA60">
        <v>117</v>
      </c>
      <c r="AB60">
        <v>335</v>
      </c>
      <c r="AC60">
        <v>205</v>
      </c>
      <c r="AD60">
        <v>165</v>
      </c>
      <c r="AE60">
        <v>275</v>
      </c>
      <c r="AF60">
        <v>179</v>
      </c>
      <c r="AG60">
        <v>152</v>
      </c>
      <c r="AH60">
        <v>374</v>
      </c>
      <c r="AI60">
        <v>320</v>
      </c>
      <c r="AJ60">
        <v>114</v>
      </c>
      <c r="AK60">
        <v>90</v>
      </c>
      <c r="AL60">
        <v>204</v>
      </c>
      <c r="AM60">
        <v>63</v>
      </c>
      <c r="AN60">
        <v>194</v>
      </c>
      <c r="AO60">
        <v>278</v>
      </c>
      <c r="AP60">
        <v>229</v>
      </c>
      <c r="AQ60">
        <v>282</v>
      </c>
      <c r="AR60">
        <v>92</v>
      </c>
      <c r="AS60">
        <v>240</v>
      </c>
      <c r="AT60">
        <v>64</v>
      </c>
      <c r="AU60">
        <v>285</v>
      </c>
      <c r="AV60">
        <v>309</v>
      </c>
      <c r="AW60">
        <v>145</v>
      </c>
      <c r="AX60">
        <v>59</v>
      </c>
      <c r="AY60">
        <v>47</v>
      </c>
      <c r="AZ60">
        <v>246</v>
      </c>
      <c r="BA60">
        <v>267</v>
      </c>
      <c r="BB60">
        <v>135</v>
      </c>
      <c r="BC60">
        <v>229</v>
      </c>
      <c r="BD60">
        <v>172</v>
      </c>
      <c r="BE60">
        <v>280</v>
      </c>
      <c r="BF60">
        <v>24</v>
      </c>
      <c r="BG60">
        <v>356</v>
      </c>
      <c r="BH60">
        <v>184</v>
      </c>
      <c r="BI60">
        <v>267</v>
      </c>
      <c r="BJ60">
        <v>202</v>
      </c>
      <c r="BK60">
        <v>370</v>
      </c>
      <c r="BL60" s="19">
        <f t="shared" si="0"/>
        <v>198.71666666666667</v>
      </c>
    </row>
    <row r="61" spans="1:64" x14ac:dyDescent="0.3">
      <c r="A61" t="s">
        <v>429</v>
      </c>
      <c r="B61" s="42" t="s">
        <v>52</v>
      </c>
      <c r="C61" t="s">
        <v>255</v>
      </c>
      <c r="D61">
        <v>22</v>
      </c>
      <c r="E61">
        <v>173</v>
      </c>
      <c r="F61">
        <v>82</v>
      </c>
      <c r="G61">
        <v>459</v>
      </c>
      <c r="H61">
        <v>77</v>
      </c>
      <c r="I61">
        <v>99</v>
      </c>
      <c r="J61">
        <v>75</v>
      </c>
      <c r="K61">
        <v>233</v>
      </c>
      <c r="L61">
        <v>304</v>
      </c>
      <c r="M61">
        <v>102</v>
      </c>
      <c r="N61">
        <v>500</v>
      </c>
      <c r="O61">
        <v>264</v>
      </c>
      <c r="P61">
        <v>74</v>
      </c>
      <c r="Q61">
        <v>152</v>
      </c>
      <c r="R61">
        <v>114</v>
      </c>
      <c r="S61">
        <v>153</v>
      </c>
      <c r="T61">
        <v>289</v>
      </c>
      <c r="U61">
        <v>32</v>
      </c>
      <c r="V61">
        <v>185</v>
      </c>
      <c r="W61">
        <v>63</v>
      </c>
      <c r="X61">
        <v>118</v>
      </c>
      <c r="Y61">
        <v>176</v>
      </c>
      <c r="Z61">
        <v>18</v>
      </c>
      <c r="AA61">
        <v>82</v>
      </c>
      <c r="AB61">
        <v>160</v>
      </c>
      <c r="AC61">
        <v>128</v>
      </c>
      <c r="AD61">
        <v>71</v>
      </c>
      <c r="AE61">
        <v>247</v>
      </c>
      <c r="AF61">
        <v>198</v>
      </c>
      <c r="AG61">
        <v>333</v>
      </c>
      <c r="AH61">
        <v>168</v>
      </c>
      <c r="AI61">
        <v>304</v>
      </c>
      <c r="AJ61">
        <v>31</v>
      </c>
      <c r="AK61">
        <v>179</v>
      </c>
      <c r="AL61">
        <v>308</v>
      </c>
      <c r="AM61">
        <v>157</v>
      </c>
      <c r="AN61">
        <v>93</v>
      </c>
      <c r="AO61">
        <v>655</v>
      </c>
      <c r="AP61">
        <v>378</v>
      </c>
      <c r="AQ61">
        <v>263</v>
      </c>
      <c r="AR61">
        <v>137</v>
      </c>
      <c r="AS61">
        <v>424</v>
      </c>
      <c r="AT61">
        <v>148</v>
      </c>
      <c r="AU61">
        <v>212</v>
      </c>
      <c r="AV61">
        <v>552</v>
      </c>
      <c r="AW61">
        <v>269</v>
      </c>
      <c r="AX61">
        <v>110</v>
      </c>
      <c r="AY61">
        <v>118</v>
      </c>
      <c r="AZ61">
        <v>127</v>
      </c>
      <c r="BA61">
        <v>571</v>
      </c>
      <c r="BB61">
        <v>357</v>
      </c>
      <c r="BC61">
        <v>236</v>
      </c>
      <c r="BD61">
        <v>180</v>
      </c>
      <c r="BE61">
        <v>333</v>
      </c>
      <c r="BF61">
        <v>45</v>
      </c>
      <c r="BG61">
        <v>308</v>
      </c>
      <c r="BH61">
        <v>330</v>
      </c>
      <c r="BI61">
        <v>345</v>
      </c>
      <c r="BJ61">
        <v>273</v>
      </c>
      <c r="BK61">
        <v>364</v>
      </c>
      <c r="BL61" s="19">
        <f t="shared" si="0"/>
        <v>215.96666666666667</v>
      </c>
    </row>
    <row r="62" spans="1:64" x14ac:dyDescent="0.3">
      <c r="A62" t="s">
        <v>429</v>
      </c>
      <c r="B62" s="42" t="s">
        <v>55</v>
      </c>
      <c r="C62" t="s">
        <v>261</v>
      </c>
      <c r="D62">
        <v>36</v>
      </c>
      <c r="E62">
        <v>46</v>
      </c>
      <c r="F62">
        <v>89</v>
      </c>
      <c r="G62">
        <v>69</v>
      </c>
      <c r="H62">
        <v>49</v>
      </c>
      <c r="I62">
        <v>58</v>
      </c>
      <c r="J62">
        <v>14</v>
      </c>
      <c r="K62">
        <v>69</v>
      </c>
      <c r="L62">
        <v>33</v>
      </c>
      <c r="M62">
        <v>90</v>
      </c>
      <c r="N62">
        <v>79</v>
      </c>
      <c r="O62">
        <v>26</v>
      </c>
      <c r="P62">
        <v>36</v>
      </c>
      <c r="Q62">
        <v>41</v>
      </c>
      <c r="R62">
        <v>24</v>
      </c>
      <c r="S62">
        <v>19</v>
      </c>
      <c r="T62">
        <v>28</v>
      </c>
      <c r="U62">
        <v>7</v>
      </c>
      <c r="V62">
        <v>8.27</v>
      </c>
      <c r="W62">
        <v>16</v>
      </c>
      <c r="X62">
        <v>28</v>
      </c>
      <c r="Y62">
        <v>52</v>
      </c>
      <c r="Z62">
        <v>8.82</v>
      </c>
      <c r="AA62">
        <v>19</v>
      </c>
      <c r="AB62">
        <v>73</v>
      </c>
      <c r="AC62">
        <v>26</v>
      </c>
      <c r="AD62">
        <v>23</v>
      </c>
      <c r="AE62">
        <v>91</v>
      </c>
      <c r="AF62">
        <v>53</v>
      </c>
      <c r="AG62">
        <v>27</v>
      </c>
      <c r="AH62">
        <v>107</v>
      </c>
      <c r="AI62">
        <v>56</v>
      </c>
      <c r="AJ62">
        <v>21</v>
      </c>
      <c r="AK62">
        <v>16</v>
      </c>
      <c r="AL62">
        <v>40</v>
      </c>
      <c r="AM62">
        <v>27</v>
      </c>
      <c r="AN62">
        <v>22</v>
      </c>
      <c r="AO62">
        <v>54</v>
      </c>
      <c r="AP62">
        <v>32</v>
      </c>
      <c r="AQ62">
        <v>80</v>
      </c>
      <c r="AR62">
        <v>28</v>
      </c>
      <c r="AS62">
        <v>54</v>
      </c>
      <c r="AT62">
        <v>13</v>
      </c>
      <c r="AU62">
        <v>67</v>
      </c>
      <c r="AV62">
        <v>63</v>
      </c>
      <c r="AW62">
        <v>33</v>
      </c>
      <c r="AX62">
        <v>17</v>
      </c>
      <c r="AY62">
        <v>5</v>
      </c>
      <c r="AZ62">
        <v>96</v>
      </c>
      <c r="BA62">
        <v>54</v>
      </c>
      <c r="BB62">
        <v>30</v>
      </c>
      <c r="BC62">
        <v>66</v>
      </c>
      <c r="BD62">
        <v>23</v>
      </c>
      <c r="BE62">
        <v>55</v>
      </c>
      <c r="BF62">
        <v>11</v>
      </c>
      <c r="BG62">
        <v>88</v>
      </c>
      <c r="BH62">
        <v>82</v>
      </c>
      <c r="BI62">
        <v>39</v>
      </c>
      <c r="BJ62">
        <v>69</v>
      </c>
      <c r="BK62">
        <v>114</v>
      </c>
      <c r="BL62" s="19">
        <f t="shared" si="0"/>
        <v>45.0015</v>
      </c>
    </row>
    <row r="63" spans="1:64" x14ac:dyDescent="0.3">
      <c r="A63" t="s">
        <v>429</v>
      </c>
      <c r="B63" s="42" t="s">
        <v>56</v>
      </c>
      <c r="C63" t="s">
        <v>262</v>
      </c>
      <c r="D63">
        <v>74</v>
      </c>
      <c r="E63">
        <v>158</v>
      </c>
      <c r="F63">
        <v>178</v>
      </c>
      <c r="G63">
        <v>216</v>
      </c>
      <c r="H63">
        <v>85</v>
      </c>
      <c r="I63">
        <v>196</v>
      </c>
      <c r="J63">
        <v>27</v>
      </c>
      <c r="K63">
        <v>162</v>
      </c>
      <c r="L63">
        <v>123</v>
      </c>
      <c r="M63">
        <v>250</v>
      </c>
      <c r="N63">
        <v>183</v>
      </c>
      <c r="O63">
        <v>133</v>
      </c>
      <c r="P63">
        <v>147</v>
      </c>
      <c r="Q63">
        <v>142</v>
      </c>
      <c r="R63">
        <v>62</v>
      </c>
      <c r="S63">
        <v>48</v>
      </c>
      <c r="T63">
        <v>113</v>
      </c>
      <c r="U63">
        <v>45</v>
      </c>
      <c r="V63">
        <v>45</v>
      </c>
      <c r="W63">
        <v>49</v>
      </c>
      <c r="X63">
        <v>70</v>
      </c>
      <c r="Y63">
        <v>130</v>
      </c>
      <c r="Z63">
        <v>21</v>
      </c>
      <c r="AA63">
        <v>46</v>
      </c>
      <c r="AB63">
        <v>166</v>
      </c>
      <c r="AC63">
        <v>101</v>
      </c>
      <c r="AD63">
        <v>93</v>
      </c>
      <c r="AE63">
        <v>277</v>
      </c>
      <c r="AF63">
        <v>159</v>
      </c>
      <c r="AG63">
        <v>187</v>
      </c>
      <c r="AH63">
        <v>276</v>
      </c>
      <c r="AI63">
        <v>221</v>
      </c>
      <c r="AJ63">
        <v>57</v>
      </c>
      <c r="AK63">
        <v>87</v>
      </c>
      <c r="AL63">
        <v>226</v>
      </c>
      <c r="AM63">
        <v>101</v>
      </c>
      <c r="AN63">
        <v>81</v>
      </c>
      <c r="AO63">
        <v>240</v>
      </c>
      <c r="AP63">
        <v>216</v>
      </c>
      <c r="AQ63">
        <v>182</v>
      </c>
      <c r="AR63">
        <v>124</v>
      </c>
      <c r="AS63">
        <v>267</v>
      </c>
      <c r="AT63">
        <v>77</v>
      </c>
      <c r="AU63">
        <v>289</v>
      </c>
      <c r="AV63">
        <v>264</v>
      </c>
      <c r="AW63">
        <v>168</v>
      </c>
      <c r="AX63">
        <v>29</v>
      </c>
      <c r="AY63">
        <v>54</v>
      </c>
      <c r="AZ63">
        <v>157</v>
      </c>
      <c r="BA63">
        <v>295</v>
      </c>
      <c r="BB63">
        <v>233</v>
      </c>
      <c r="BC63">
        <v>153</v>
      </c>
      <c r="BD63">
        <v>98</v>
      </c>
      <c r="BE63">
        <v>299</v>
      </c>
      <c r="BF63">
        <v>31</v>
      </c>
      <c r="BG63">
        <v>293</v>
      </c>
      <c r="BH63">
        <v>251</v>
      </c>
      <c r="BI63">
        <v>345</v>
      </c>
      <c r="BJ63">
        <v>236</v>
      </c>
      <c r="BK63">
        <v>340</v>
      </c>
      <c r="BL63" s="19">
        <f t="shared" si="0"/>
        <v>156.26666666666668</v>
      </c>
    </row>
    <row r="64" spans="1:64" x14ac:dyDescent="0.3">
      <c r="A64" t="s">
        <v>429</v>
      </c>
      <c r="B64" s="42" t="s">
        <v>35</v>
      </c>
      <c r="C64" t="s">
        <v>219</v>
      </c>
      <c r="D64">
        <v>6.12</v>
      </c>
      <c r="E64">
        <v>13.82</v>
      </c>
      <c r="F64">
        <v>17.89</v>
      </c>
      <c r="G64">
        <v>12</v>
      </c>
      <c r="H64">
        <v>6.81</v>
      </c>
      <c r="I64">
        <v>18</v>
      </c>
      <c r="J64">
        <v>10.44</v>
      </c>
      <c r="K64">
        <v>17.260000000000002</v>
      </c>
      <c r="L64">
        <v>10.63</v>
      </c>
      <c r="M64">
        <v>18.059999999999999</v>
      </c>
      <c r="N64">
        <v>20.16</v>
      </c>
      <c r="O64">
        <v>10.01</v>
      </c>
      <c r="P64">
        <v>10.26</v>
      </c>
      <c r="Q64">
        <v>15.68</v>
      </c>
      <c r="R64">
        <v>12.64</v>
      </c>
      <c r="S64">
        <v>3.11</v>
      </c>
      <c r="T64">
        <v>8.17</v>
      </c>
      <c r="U64">
        <v>3</v>
      </c>
      <c r="V64">
        <v>8.27</v>
      </c>
      <c r="W64">
        <v>6.55</v>
      </c>
      <c r="X64">
        <v>7.49</v>
      </c>
      <c r="Y64">
        <v>10.55</v>
      </c>
      <c r="Z64">
        <v>8.82</v>
      </c>
      <c r="AA64">
        <v>5</v>
      </c>
      <c r="AB64">
        <v>21.68</v>
      </c>
      <c r="AC64">
        <v>17.809999999999999</v>
      </c>
      <c r="AD64">
        <v>11.78</v>
      </c>
      <c r="AE64">
        <v>14.34</v>
      </c>
      <c r="AF64">
        <v>10.56</v>
      </c>
      <c r="AG64">
        <v>12.04</v>
      </c>
      <c r="AH64">
        <v>12.44</v>
      </c>
      <c r="AI64">
        <v>10.31</v>
      </c>
      <c r="AJ64">
        <v>5.4</v>
      </c>
      <c r="AK64">
        <v>10.11</v>
      </c>
      <c r="AL64">
        <v>8.81</v>
      </c>
      <c r="AM64">
        <v>17.34</v>
      </c>
      <c r="AN64">
        <v>9.9499999999999993</v>
      </c>
      <c r="AO64">
        <v>22.2</v>
      </c>
      <c r="AP64">
        <v>17.45</v>
      </c>
      <c r="AQ64">
        <v>13.66</v>
      </c>
      <c r="AR64">
        <v>7.64</v>
      </c>
      <c r="AS64">
        <v>11</v>
      </c>
      <c r="AT64">
        <v>3.09</v>
      </c>
      <c r="AU64">
        <v>12.16</v>
      </c>
      <c r="AV64">
        <v>18.32</v>
      </c>
      <c r="AW64">
        <v>8.2799999999999994</v>
      </c>
      <c r="AX64">
        <v>12.12</v>
      </c>
      <c r="AY64">
        <v>1.49</v>
      </c>
      <c r="AZ64">
        <v>18.34</v>
      </c>
      <c r="BA64">
        <v>11.69</v>
      </c>
      <c r="BB64">
        <v>10.51</v>
      </c>
      <c r="BC64">
        <v>15.35</v>
      </c>
      <c r="BD64">
        <v>10.15</v>
      </c>
      <c r="BE64">
        <v>12.97</v>
      </c>
      <c r="BF64">
        <v>2.39</v>
      </c>
      <c r="BG64">
        <v>17.75</v>
      </c>
      <c r="BH64">
        <v>12.86</v>
      </c>
      <c r="BI64">
        <v>14.6</v>
      </c>
      <c r="BJ64">
        <v>14.92</v>
      </c>
      <c r="BK64">
        <v>16.670000000000002</v>
      </c>
      <c r="BL64" s="19">
        <f t="shared" si="0"/>
        <v>11.815333333333333</v>
      </c>
    </row>
    <row r="65" spans="1:64" x14ac:dyDescent="0.3">
      <c r="A65" t="s">
        <v>429</v>
      </c>
      <c r="B65" s="42" t="s">
        <v>40</v>
      </c>
      <c r="C65" t="s">
        <v>229</v>
      </c>
      <c r="D65">
        <v>135</v>
      </c>
      <c r="E65">
        <v>217</v>
      </c>
      <c r="F65">
        <v>188</v>
      </c>
      <c r="G65">
        <v>440</v>
      </c>
      <c r="H65">
        <v>123</v>
      </c>
      <c r="I65">
        <v>282</v>
      </c>
      <c r="J65">
        <v>84</v>
      </c>
      <c r="K65">
        <v>381</v>
      </c>
      <c r="L65">
        <v>186</v>
      </c>
      <c r="M65">
        <v>160</v>
      </c>
      <c r="N65">
        <v>238</v>
      </c>
      <c r="O65">
        <v>205</v>
      </c>
      <c r="P65">
        <v>143</v>
      </c>
      <c r="Q65">
        <v>250</v>
      </c>
      <c r="R65">
        <v>140</v>
      </c>
      <c r="S65">
        <v>104</v>
      </c>
      <c r="T65">
        <v>98</v>
      </c>
      <c r="U65">
        <v>17</v>
      </c>
      <c r="V65">
        <v>96</v>
      </c>
      <c r="W65">
        <v>87</v>
      </c>
      <c r="X65">
        <v>126</v>
      </c>
      <c r="Y65">
        <v>197</v>
      </c>
      <c r="Z65">
        <v>35</v>
      </c>
      <c r="AA65">
        <v>102</v>
      </c>
      <c r="AB65">
        <v>365</v>
      </c>
      <c r="AC65">
        <v>272</v>
      </c>
      <c r="AD65">
        <v>117</v>
      </c>
      <c r="AE65">
        <v>288</v>
      </c>
      <c r="AF65">
        <v>234</v>
      </c>
      <c r="AG65">
        <v>143</v>
      </c>
      <c r="AH65">
        <v>335</v>
      </c>
      <c r="AI65">
        <v>205</v>
      </c>
      <c r="AJ65">
        <v>142</v>
      </c>
      <c r="AK65">
        <v>107</v>
      </c>
      <c r="AL65">
        <v>206</v>
      </c>
      <c r="AM65">
        <v>78</v>
      </c>
      <c r="AN65">
        <v>111</v>
      </c>
      <c r="AO65">
        <v>202</v>
      </c>
      <c r="AP65">
        <v>286</v>
      </c>
      <c r="AQ65">
        <v>369</v>
      </c>
      <c r="AR65">
        <v>85</v>
      </c>
      <c r="AS65">
        <v>154</v>
      </c>
      <c r="AT65">
        <v>58</v>
      </c>
      <c r="AU65">
        <v>288</v>
      </c>
      <c r="AV65">
        <v>263</v>
      </c>
      <c r="AW65">
        <v>178</v>
      </c>
      <c r="AX65">
        <v>44</v>
      </c>
      <c r="AY65">
        <v>11</v>
      </c>
      <c r="AZ65">
        <v>367</v>
      </c>
      <c r="BA65">
        <v>190</v>
      </c>
      <c r="BB65">
        <v>204</v>
      </c>
      <c r="BC65">
        <v>234</v>
      </c>
      <c r="BD65">
        <v>143</v>
      </c>
      <c r="BE65">
        <v>398</v>
      </c>
      <c r="BF65">
        <v>29</v>
      </c>
      <c r="BG65">
        <v>293</v>
      </c>
      <c r="BH65">
        <v>189</v>
      </c>
      <c r="BI65">
        <v>216</v>
      </c>
      <c r="BJ65">
        <v>206</v>
      </c>
      <c r="BK65">
        <v>358</v>
      </c>
      <c r="BL65" s="19">
        <f t="shared" si="0"/>
        <v>190.03333333333333</v>
      </c>
    </row>
    <row r="66" spans="1:64" x14ac:dyDescent="0.3">
      <c r="A66" t="s">
        <v>429</v>
      </c>
      <c r="B66" s="42" t="s">
        <v>24</v>
      </c>
      <c r="C66" t="s">
        <v>197</v>
      </c>
      <c r="D66">
        <v>41</v>
      </c>
      <c r="E66">
        <v>45</v>
      </c>
      <c r="F66">
        <v>63</v>
      </c>
      <c r="G66">
        <v>46</v>
      </c>
      <c r="H66">
        <v>37</v>
      </c>
      <c r="I66">
        <v>86</v>
      </c>
      <c r="J66">
        <v>13</v>
      </c>
      <c r="K66">
        <v>54</v>
      </c>
      <c r="L66">
        <v>45</v>
      </c>
      <c r="M66">
        <v>105</v>
      </c>
      <c r="N66">
        <v>105</v>
      </c>
      <c r="O66">
        <v>28</v>
      </c>
      <c r="P66">
        <v>54</v>
      </c>
      <c r="Q66">
        <v>56</v>
      </c>
      <c r="R66">
        <v>25</v>
      </c>
      <c r="S66">
        <v>9</v>
      </c>
      <c r="T66">
        <v>22</v>
      </c>
      <c r="U66">
        <v>7</v>
      </c>
      <c r="V66">
        <v>23</v>
      </c>
      <c r="W66">
        <v>13</v>
      </c>
      <c r="X66">
        <v>26</v>
      </c>
      <c r="Y66">
        <v>28</v>
      </c>
      <c r="Z66">
        <v>8.82</v>
      </c>
      <c r="AA66">
        <v>22</v>
      </c>
      <c r="AB66">
        <v>90</v>
      </c>
      <c r="AC66">
        <v>58</v>
      </c>
      <c r="AD66">
        <v>34</v>
      </c>
      <c r="AE66">
        <v>52</v>
      </c>
      <c r="AF66">
        <v>64</v>
      </c>
      <c r="AG66">
        <v>48</v>
      </c>
      <c r="AH66">
        <v>65</v>
      </c>
      <c r="AI66">
        <v>45</v>
      </c>
      <c r="AJ66">
        <v>5.4</v>
      </c>
      <c r="AK66">
        <v>30</v>
      </c>
      <c r="AL66">
        <v>37</v>
      </c>
      <c r="AM66">
        <v>42</v>
      </c>
      <c r="AN66">
        <v>54</v>
      </c>
      <c r="AO66">
        <v>99</v>
      </c>
      <c r="AP66">
        <v>93</v>
      </c>
      <c r="AQ66">
        <v>91</v>
      </c>
      <c r="AR66">
        <v>22</v>
      </c>
      <c r="AS66">
        <v>41</v>
      </c>
      <c r="AT66">
        <v>6</v>
      </c>
      <c r="AU66">
        <v>116</v>
      </c>
      <c r="AV66">
        <v>49</v>
      </c>
      <c r="AW66">
        <v>42</v>
      </c>
      <c r="AX66">
        <v>19</v>
      </c>
      <c r="AY66">
        <v>3</v>
      </c>
      <c r="AZ66">
        <v>85</v>
      </c>
      <c r="BA66">
        <v>43</v>
      </c>
      <c r="BB66">
        <v>46</v>
      </c>
      <c r="BC66">
        <v>93</v>
      </c>
      <c r="BD66">
        <v>48</v>
      </c>
      <c r="BE66">
        <v>65</v>
      </c>
      <c r="BF66">
        <v>7</v>
      </c>
      <c r="BG66">
        <v>44</v>
      </c>
      <c r="BH66">
        <v>65</v>
      </c>
      <c r="BI66">
        <v>127</v>
      </c>
      <c r="BJ66">
        <v>81</v>
      </c>
      <c r="BK66">
        <v>89</v>
      </c>
      <c r="BL66" s="19">
        <f t="shared" si="0"/>
        <v>49.337000000000003</v>
      </c>
    </row>
    <row r="67" spans="1:64" x14ac:dyDescent="0.3">
      <c r="A67" t="s">
        <v>429</v>
      </c>
      <c r="B67" s="42" t="s">
        <v>48</v>
      </c>
      <c r="C67" t="s">
        <v>245</v>
      </c>
      <c r="D67">
        <v>101</v>
      </c>
      <c r="E67">
        <v>191</v>
      </c>
      <c r="F67">
        <v>230</v>
      </c>
      <c r="G67">
        <v>286</v>
      </c>
      <c r="H67">
        <v>146</v>
      </c>
      <c r="I67">
        <v>252</v>
      </c>
      <c r="J67">
        <v>53</v>
      </c>
      <c r="K67">
        <v>353</v>
      </c>
      <c r="L67">
        <v>255</v>
      </c>
      <c r="M67">
        <v>161</v>
      </c>
      <c r="N67">
        <v>245</v>
      </c>
      <c r="O67">
        <v>179</v>
      </c>
      <c r="P67">
        <v>140</v>
      </c>
      <c r="Q67">
        <v>180</v>
      </c>
      <c r="R67">
        <v>66</v>
      </c>
      <c r="S67">
        <v>104</v>
      </c>
      <c r="T67">
        <v>99</v>
      </c>
      <c r="U67">
        <v>13</v>
      </c>
      <c r="V67">
        <v>92</v>
      </c>
      <c r="W67">
        <v>33</v>
      </c>
      <c r="X67">
        <v>89</v>
      </c>
      <c r="Y67">
        <v>141</v>
      </c>
      <c r="Z67">
        <v>15</v>
      </c>
      <c r="AA67">
        <v>80</v>
      </c>
      <c r="AB67">
        <v>216</v>
      </c>
      <c r="AC67">
        <v>157</v>
      </c>
      <c r="AD67">
        <v>57</v>
      </c>
      <c r="AE67">
        <v>238</v>
      </c>
      <c r="AF67">
        <v>246</v>
      </c>
      <c r="AG67">
        <v>159</v>
      </c>
      <c r="AH67">
        <v>380</v>
      </c>
      <c r="AI67">
        <v>232</v>
      </c>
      <c r="AJ67">
        <v>38</v>
      </c>
      <c r="AK67">
        <v>123</v>
      </c>
      <c r="AL67">
        <v>193</v>
      </c>
      <c r="AM67">
        <v>106</v>
      </c>
      <c r="AN67">
        <v>112</v>
      </c>
      <c r="AO67">
        <v>256</v>
      </c>
      <c r="AP67">
        <v>171</v>
      </c>
      <c r="AQ67">
        <v>228</v>
      </c>
      <c r="AR67">
        <v>146</v>
      </c>
      <c r="AS67">
        <v>335</v>
      </c>
      <c r="AT67">
        <v>47</v>
      </c>
      <c r="AU67">
        <v>213</v>
      </c>
      <c r="AV67">
        <v>339</v>
      </c>
      <c r="AW67">
        <v>148</v>
      </c>
      <c r="AX67">
        <v>64</v>
      </c>
      <c r="AY67">
        <v>36</v>
      </c>
      <c r="AZ67">
        <v>213</v>
      </c>
      <c r="BA67">
        <v>283</v>
      </c>
      <c r="BB67">
        <v>168</v>
      </c>
      <c r="BC67">
        <v>239</v>
      </c>
      <c r="BD67">
        <v>142</v>
      </c>
      <c r="BE67">
        <v>333</v>
      </c>
      <c r="BF67">
        <v>43</v>
      </c>
      <c r="BG67">
        <v>245</v>
      </c>
      <c r="BH67">
        <v>247</v>
      </c>
      <c r="BI67">
        <v>255</v>
      </c>
      <c r="BJ67">
        <v>230</v>
      </c>
      <c r="BK67">
        <v>234</v>
      </c>
      <c r="BL67" s="19">
        <f t="shared" si="0"/>
        <v>172.93333333333334</v>
      </c>
    </row>
    <row r="68" spans="1:64" x14ac:dyDescent="0.3">
      <c r="A68" t="s">
        <v>429</v>
      </c>
      <c r="B68" s="42" t="s">
        <v>37</v>
      </c>
      <c r="C68" t="s">
        <v>223</v>
      </c>
      <c r="D68">
        <v>26</v>
      </c>
      <c r="E68">
        <v>59</v>
      </c>
      <c r="F68">
        <v>42</v>
      </c>
      <c r="G68">
        <v>49</v>
      </c>
      <c r="H68">
        <v>44</v>
      </c>
      <c r="I68">
        <v>77</v>
      </c>
      <c r="J68">
        <v>27</v>
      </c>
      <c r="K68">
        <v>89</v>
      </c>
      <c r="L68">
        <v>34</v>
      </c>
      <c r="M68">
        <v>28</v>
      </c>
      <c r="N68">
        <v>54</v>
      </c>
      <c r="O68">
        <v>30</v>
      </c>
      <c r="P68">
        <v>28</v>
      </c>
      <c r="Q68">
        <v>49</v>
      </c>
      <c r="R68">
        <v>23</v>
      </c>
      <c r="S68">
        <v>25</v>
      </c>
      <c r="T68">
        <v>25</v>
      </c>
      <c r="U68">
        <v>7</v>
      </c>
      <c r="V68">
        <v>23</v>
      </c>
      <c r="W68">
        <v>7</v>
      </c>
      <c r="X68">
        <v>26</v>
      </c>
      <c r="Y68">
        <v>42</v>
      </c>
      <c r="Z68">
        <v>8.82</v>
      </c>
      <c r="AA68">
        <v>26</v>
      </c>
      <c r="AB68">
        <v>53</v>
      </c>
      <c r="AC68">
        <v>34</v>
      </c>
      <c r="AD68">
        <v>28</v>
      </c>
      <c r="AE68">
        <v>95</v>
      </c>
      <c r="AF68">
        <v>44</v>
      </c>
      <c r="AG68">
        <v>44</v>
      </c>
      <c r="AH68">
        <v>83</v>
      </c>
      <c r="AI68">
        <v>50</v>
      </c>
      <c r="AJ68">
        <v>19</v>
      </c>
      <c r="AK68">
        <v>27</v>
      </c>
      <c r="AL68">
        <v>40</v>
      </c>
      <c r="AM68">
        <v>42</v>
      </c>
      <c r="AN68">
        <v>24</v>
      </c>
      <c r="AO68">
        <v>57</v>
      </c>
      <c r="AP68">
        <v>43</v>
      </c>
      <c r="AQ68">
        <v>80</v>
      </c>
      <c r="AR68">
        <v>38</v>
      </c>
      <c r="AS68">
        <v>48</v>
      </c>
      <c r="AT68">
        <v>11</v>
      </c>
      <c r="AU68">
        <v>83</v>
      </c>
      <c r="AV68">
        <v>91</v>
      </c>
      <c r="AW68">
        <v>64</v>
      </c>
      <c r="AX68">
        <v>13</v>
      </c>
      <c r="AY68">
        <v>13</v>
      </c>
      <c r="AZ68">
        <v>70</v>
      </c>
      <c r="BA68">
        <v>64</v>
      </c>
      <c r="BB68">
        <v>46</v>
      </c>
      <c r="BC68">
        <v>61</v>
      </c>
      <c r="BD68">
        <v>44</v>
      </c>
      <c r="BE68">
        <v>58</v>
      </c>
      <c r="BF68">
        <v>18</v>
      </c>
      <c r="BG68">
        <v>70</v>
      </c>
      <c r="BH68">
        <v>76</v>
      </c>
      <c r="BI68">
        <v>61</v>
      </c>
      <c r="BJ68">
        <v>56</v>
      </c>
      <c r="BK68">
        <v>89</v>
      </c>
      <c r="BL68" s="19">
        <f t="shared" si="0"/>
        <v>44.763666666666673</v>
      </c>
    </row>
    <row r="69" spans="1:64" x14ac:dyDescent="0.3">
      <c r="A69" t="s">
        <v>429</v>
      </c>
      <c r="B69" s="42" t="s">
        <v>2</v>
      </c>
      <c r="C69" t="s">
        <v>143</v>
      </c>
      <c r="D69">
        <v>42</v>
      </c>
      <c r="E69">
        <v>109</v>
      </c>
      <c r="F69">
        <v>65</v>
      </c>
      <c r="G69">
        <v>29</v>
      </c>
      <c r="H69">
        <v>28</v>
      </c>
      <c r="I69">
        <v>182</v>
      </c>
      <c r="J69">
        <v>10.44</v>
      </c>
      <c r="K69">
        <v>96</v>
      </c>
      <c r="L69">
        <v>80</v>
      </c>
      <c r="M69">
        <v>37</v>
      </c>
      <c r="N69">
        <v>42</v>
      </c>
      <c r="O69">
        <v>80</v>
      </c>
      <c r="P69">
        <v>42</v>
      </c>
      <c r="Q69">
        <v>21</v>
      </c>
      <c r="R69">
        <v>56</v>
      </c>
      <c r="S69">
        <v>27</v>
      </c>
      <c r="T69">
        <v>10</v>
      </c>
      <c r="U69">
        <v>2.72</v>
      </c>
      <c r="V69">
        <v>68</v>
      </c>
      <c r="W69">
        <v>10</v>
      </c>
      <c r="X69">
        <v>7.49</v>
      </c>
      <c r="Y69">
        <v>59</v>
      </c>
      <c r="Z69">
        <v>8.82</v>
      </c>
      <c r="AA69">
        <v>27</v>
      </c>
      <c r="AB69">
        <v>21.68</v>
      </c>
      <c r="AC69">
        <v>61</v>
      </c>
      <c r="AD69">
        <v>17</v>
      </c>
      <c r="AE69">
        <v>54</v>
      </c>
      <c r="AF69">
        <v>38</v>
      </c>
      <c r="AG69">
        <v>35</v>
      </c>
      <c r="AH69">
        <v>96</v>
      </c>
      <c r="AI69">
        <v>51</v>
      </c>
      <c r="AJ69">
        <v>20</v>
      </c>
      <c r="AK69">
        <v>70</v>
      </c>
      <c r="AL69">
        <v>51</v>
      </c>
      <c r="AM69">
        <v>33</v>
      </c>
      <c r="AN69">
        <v>13</v>
      </c>
      <c r="AO69">
        <v>61</v>
      </c>
      <c r="AP69">
        <v>109</v>
      </c>
      <c r="AQ69">
        <v>75</v>
      </c>
      <c r="AR69">
        <v>55</v>
      </c>
      <c r="AS69">
        <v>51</v>
      </c>
      <c r="AT69">
        <v>46</v>
      </c>
      <c r="AU69">
        <v>33</v>
      </c>
      <c r="AV69">
        <v>63</v>
      </c>
      <c r="AW69">
        <v>25</v>
      </c>
      <c r="AX69">
        <v>37</v>
      </c>
      <c r="AY69">
        <v>3</v>
      </c>
      <c r="AZ69">
        <v>54</v>
      </c>
      <c r="BA69">
        <v>131</v>
      </c>
      <c r="BB69">
        <v>28</v>
      </c>
      <c r="BC69">
        <v>15.35</v>
      </c>
      <c r="BD69">
        <v>27</v>
      </c>
      <c r="BE69">
        <v>57</v>
      </c>
      <c r="BF69">
        <v>8</v>
      </c>
      <c r="BG69">
        <v>44</v>
      </c>
      <c r="BH69">
        <v>57</v>
      </c>
      <c r="BI69">
        <v>32</v>
      </c>
      <c r="BJ69">
        <v>32</v>
      </c>
      <c r="BK69">
        <v>32</v>
      </c>
      <c r="BL69" s="19">
        <f t="shared" si="0"/>
        <v>46.258333333333333</v>
      </c>
    </row>
    <row r="70" spans="1:64" x14ac:dyDescent="0.3">
      <c r="A70" t="s">
        <v>429</v>
      </c>
      <c r="B70" s="42" t="s">
        <v>45</v>
      </c>
      <c r="C70" t="s">
        <v>239</v>
      </c>
      <c r="D70">
        <v>183</v>
      </c>
      <c r="E70">
        <v>449</v>
      </c>
      <c r="F70">
        <v>909</v>
      </c>
      <c r="G70">
        <v>421</v>
      </c>
      <c r="H70">
        <v>247</v>
      </c>
      <c r="I70">
        <v>152</v>
      </c>
      <c r="J70">
        <v>122</v>
      </c>
      <c r="K70">
        <v>86</v>
      </c>
      <c r="L70">
        <v>288</v>
      </c>
      <c r="M70">
        <v>324</v>
      </c>
      <c r="N70">
        <v>689</v>
      </c>
      <c r="O70">
        <v>196</v>
      </c>
      <c r="P70">
        <v>334</v>
      </c>
      <c r="Q70">
        <v>419</v>
      </c>
      <c r="R70">
        <v>109</v>
      </c>
      <c r="S70">
        <v>279</v>
      </c>
      <c r="T70">
        <v>232</v>
      </c>
      <c r="U70">
        <v>79</v>
      </c>
      <c r="V70">
        <v>231</v>
      </c>
      <c r="W70">
        <v>102</v>
      </c>
      <c r="X70">
        <v>204</v>
      </c>
      <c r="Y70">
        <v>450</v>
      </c>
      <c r="Z70">
        <v>35</v>
      </c>
      <c r="AA70">
        <v>205</v>
      </c>
      <c r="AB70">
        <v>860</v>
      </c>
      <c r="AC70">
        <v>375</v>
      </c>
      <c r="AD70">
        <v>239</v>
      </c>
      <c r="AE70">
        <v>416</v>
      </c>
      <c r="AF70">
        <v>48</v>
      </c>
      <c r="AG70">
        <v>334</v>
      </c>
      <c r="AH70">
        <v>988</v>
      </c>
      <c r="AI70">
        <v>310</v>
      </c>
      <c r="AJ70">
        <v>121</v>
      </c>
      <c r="AK70">
        <v>14</v>
      </c>
      <c r="AL70">
        <v>26</v>
      </c>
      <c r="AM70">
        <v>230</v>
      </c>
      <c r="AN70">
        <v>354</v>
      </c>
      <c r="AO70">
        <v>641</v>
      </c>
      <c r="AP70">
        <v>363</v>
      </c>
      <c r="AQ70">
        <v>438</v>
      </c>
      <c r="AR70">
        <v>233</v>
      </c>
      <c r="AS70">
        <v>503</v>
      </c>
      <c r="AT70">
        <v>210</v>
      </c>
      <c r="AU70">
        <v>72</v>
      </c>
      <c r="AV70">
        <v>757</v>
      </c>
      <c r="AW70">
        <v>270</v>
      </c>
      <c r="AX70">
        <v>205</v>
      </c>
      <c r="AY70">
        <v>36</v>
      </c>
      <c r="AZ70">
        <v>608</v>
      </c>
      <c r="BA70">
        <v>101</v>
      </c>
      <c r="BB70">
        <v>279</v>
      </c>
      <c r="BC70">
        <v>1062</v>
      </c>
      <c r="BD70">
        <v>214</v>
      </c>
      <c r="BE70">
        <v>507</v>
      </c>
      <c r="BF70">
        <v>76</v>
      </c>
      <c r="BG70">
        <v>1045</v>
      </c>
      <c r="BH70">
        <v>555</v>
      </c>
      <c r="BI70">
        <v>365</v>
      </c>
      <c r="BJ70">
        <v>786</v>
      </c>
      <c r="BK70">
        <v>744</v>
      </c>
      <c r="BL70" s="19">
        <f t="shared" si="0"/>
        <v>352.16666666666669</v>
      </c>
    </row>
    <row r="71" spans="1:64" x14ac:dyDescent="0.3">
      <c r="A71" t="s">
        <v>429</v>
      </c>
      <c r="B71" s="42" t="s">
        <v>47</v>
      </c>
      <c r="C71" t="s">
        <v>243</v>
      </c>
      <c r="D71">
        <v>39</v>
      </c>
      <c r="E71">
        <v>46</v>
      </c>
      <c r="F71">
        <v>64</v>
      </c>
      <c r="G71">
        <v>41</v>
      </c>
      <c r="H71">
        <v>38</v>
      </c>
      <c r="I71">
        <v>79</v>
      </c>
      <c r="J71">
        <v>10.44</v>
      </c>
      <c r="K71">
        <v>55</v>
      </c>
      <c r="L71">
        <v>35</v>
      </c>
      <c r="M71">
        <v>51</v>
      </c>
      <c r="N71">
        <v>63</v>
      </c>
      <c r="O71">
        <v>26</v>
      </c>
      <c r="P71">
        <v>51</v>
      </c>
      <c r="Q71">
        <v>47</v>
      </c>
      <c r="R71">
        <v>13</v>
      </c>
      <c r="S71">
        <v>6</v>
      </c>
      <c r="T71">
        <v>9</v>
      </c>
      <c r="U71">
        <v>9</v>
      </c>
      <c r="V71">
        <v>11</v>
      </c>
      <c r="W71">
        <v>15</v>
      </c>
      <c r="X71">
        <v>31</v>
      </c>
      <c r="Y71">
        <v>35</v>
      </c>
      <c r="Z71">
        <v>8.82</v>
      </c>
      <c r="AA71">
        <v>18</v>
      </c>
      <c r="AB71">
        <v>70</v>
      </c>
      <c r="AC71">
        <v>49</v>
      </c>
      <c r="AD71">
        <v>36</v>
      </c>
      <c r="AE71">
        <v>80</v>
      </c>
      <c r="AF71">
        <v>63</v>
      </c>
      <c r="AG71">
        <v>44</v>
      </c>
      <c r="AH71">
        <v>68</v>
      </c>
      <c r="AI71">
        <v>36</v>
      </c>
      <c r="AJ71">
        <v>11</v>
      </c>
      <c r="AK71">
        <v>27</v>
      </c>
      <c r="AL71">
        <v>37</v>
      </c>
      <c r="AM71">
        <v>39</v>
      </c>
      <c r="AN71">
        <v>30</v>
      </c>
      <c r="AO71">
        <v>61</v>
      </c>
      <c r="AP71">
        <v>62</v>
      </c>
      <c r="AQ71">
        <v>61</v>
      </c>
      <c r="AR71">
        <v>33</v>
      </c>
      <c r="AS71">
        <v>31</v>
      </c>
      <c r="AT71">
        <v>9</v>
      </c>
      <c r="AU71">
        <v>85</v>
      </c>
      <c r="AV71">
        <v>51</v>
      </c>
      <c r="AW71">
        <v>38</v>
      </c>
      <c r="AX71">
        <v>23</v>
      </c>
      <c r="AY71">
        <v>1.49</v>
      </c>
      <c r="AZ71">
        <v>79</v>
      </c>
      <c r="BA71">
        <v>38</v>
      </c>
      <c r="BB71">
        <v>47</v>
      </c>
      <c r="BC71">
        <v>74</v>
      </c>
      <c r="BD71">
        <v>47</v>
      </c>
      <c r="BE71">
        <v>51</v>
      </c>
      <c r="BF71">
        <v>9</v>
      </c>
      <c r="BG71">
        <v>47</v>
      </c>
      <c r="BH71">
        <v>47</v>
      </c>
      <c r="BI71">
        <v>79</v>
      </c>
      <c r="BJ71">
        <v>73</v>
      </c>
      <c r="BK71">
        <v>81</v>
      </c>
      <c r="BL71" s="19">
        <f t="shared" ref="BL71:BL89" si="1">AVERAGE(D71:BK71)</f>
        <v>41.979166666666664</v>
      </c>
    </row>
    <row r="72" spans="1:64" x14ac:dyDescent="0.3">
      <c r="A72" t="s">
        <v>429</v>
      </c>
      <c r="B72" s="42" t="s">
        <v>53</v>
      </c>
      <c r="C72" t="s">
        <v>257</v>
      </c>
      <c r="D72">
        <v>11</v>
      </c>
      <c r="E72">
        <v>23</v>
      </c>
      <c r="F72">
        <v>17.89</v>
      </c>
      <c r="G72">
        <v>52</v>
      </c>
      <c r="H72">
        <v>14</v>
      </c>
      <c r="I72">
        <v>28</v>
      </c>
      <c r="J72">
        <v>10.44</v>
      </c>
      <c r="K72">
        <v>49</v>
      </c>
      <c r="L72">
        <v>32</v>
      </c>
      <c r="M72">
        <v>18.059999999999999</v>
      </c>
      <c r="N72">
        <v>44</v>
      </c>
      <c r="O72">
        <v>24</v>
      </c>
      <c r="P72">
        <v>20</v>
      </c>
      <c r="Q72">
        <v>45</v>
      </c>
      <c r="R72">
        <v>15</v>
      </c>
      <c r="S72">
        <v>21</v>
      </c>
      <c r="T72">
        <v>18</v>
      </c>
      <c r="U72">
        <v>4</v>
      </c>
      <c r="V72">
        <v>13</v>
      </c>
      <c r="W72">
        <v>9</v>
      </c>
      <c r="X72">
        <v>11</v>
      </c>
      <c r="Y72">
        <v>18</v>
      </c>
      <c r="Z72">
        <v>11</v>
      </c>
      <c r="AA72">
        <v>8</v>
      </c>
      <c r="AB72">
        <v>37</v>
      </c>
      <c r="AC72">
        <v>24</v>
      </c>
      <c r="AD72">
        <v>11.78</v>
      </c>
      <c r="AE72">
        <v>30</v>
      </c>
      <c r="AF72">
        <v>24</v>
      </c>
      <c r="AG72">
        <v>24</v>
      </c>
      <c r="AH72">
        <v>22</v>
      </c>
      <c r="AI72">
        <v>27</v>
      </c>
      <c r="AJ72">
        <v>6</v>
      </c>
      <c r="AK72">
        <v>35</v>
      </c>
      <c r="AL72">
        <v>19</v>
      </c>
      <c r="AM72">
        <v>39</v>
      </c>
      <c r="AN72">
        <v>17</v>
      </c>
      <c r="AO72">
        <v>42</v>
      </c>
      <c r="AP72">
        <v>38</v>
      </c>
      <c r="AQ72">
        <v>30</v>
      </c>
      <c r="AR72">
        <v>16</v>
      </c>
      <c r="AS72">
        <v>25</v>
      </c>
      <c r="AT72">
        <v>6</v>
      </c>
      <c r="AU72">
        <v>33</v>
      </c>
      <c r="AV72">
        <v>18.32</v>
      </c>
      <c r="AW72">
        <v>8.2799999999999994</v>
      </c>
      <c r="AX72">
        <v>22</v>
      </c>
      <c r="AY72">
        <v>4</v>
      </c>
      <c r="AZ72">
        <v>23</v>
      </c>
      <c r="BA72">
        <v>78</v>
      </c>
      <c r="BB72">
        <v>26</v>
      </c>
      <c r="BC72">
        <v>21</v>
      </c>
      <c r="BD72">
        <v>19</v>
      </c>
      <c r="BE72">
        <v>37</v>
      </c>
      <c r="BF72">
        <v>2.39</v>
      </c>
      <c r="BG72">
        <v>28</v>
      </c>
      <c r="BH72">
        <v>42</v>
      </c>
      <c r="BI72">
        <v>34</v>
      </c>
      <c r="BJ72">
        <v>36</v>
      </c>
      <c r="BK72">
        <v>37</v>
      </c>
      <c r="BL72" s="19">
        <f t="shared" si="1"/>
        <v>24.302666666666667</v>
      </c>
    </row>
    <row r="73" spans="1:64" x14ac:dyDescent="0.3">
      <c r="A73" t="s">
        <v>429</v>
      </c>
      <c r="B73" s="42" t="s">
        <v>46</v>
      </c>
      <c r="C73" t="s">
        <v>241</v>
      </c>
      <c r="D73">
        <v>154</v>
      </c>
      <c r="E73">
        <v>775</v>
      </c>
      <c r="F73">
        <v>444</v>
      </c>
      <c r="G73">
        <v>919</v>
      </c>
      <c r="H73">
        <v>341</v>
      </c>
      <c r="I73">
        <v>740</v>
      </c>
      <c r="J73">
        <v>200</v>
      </c>
      <c r="K73">
        <v>1825</v>
      </c>
      <c r="L73">
        <v>1290</v>
      </c>
      <c r="M73">
        <v>451</v>
      </c>
      <c r="N73">
        <v>502</v>
      </c>
      <c r="O73">
        <v>773</v>
      </c>
      <c r="P73">
        <v>216</v>
      </c>
      <c r="Q73">
        <v>913</v>
      </c>
      <c r="R73">
        <v>246</v>
      </c>
      <c r="S73">
        <v>474</v>
      </c>
      <c r="T73">
        <v>753</v>
      </c>
      <c r="U73">
        <v>43</v>
      </c>
      <c r="V73">
        <v>538</v>
      </c>
      <c r="W73">
        <v>184</v>
      </c>
      <c r="X73">
        <v>175</v>
      </c>
      <c r="Y73">
        <v>342</v>
      </c>
      <c r="Z73">
        <v>40</v>
      </c>
      <c r="AA73">
        <v>452</v>
      </c>
      <c r="AB73">
        <v>566</v>
      </c>
      <c r="AC73">
        <v>951</v>
      </c>
      <c r="AD73">
        <v>262</v>
      </c>
      <c r="AE73">
        <v>505</v>
      </c>
      <c r="AF73">
        <v>561</v>
      </c>
      <c r="AG73">
        <v>659</v>
      </c>
      <c r="AH73">
        <v>692</v>
      </c>
      <c r="AI73">
        <v>491</v>
      </c>
      <c r="AJ73">
        <v>193</v>
      </c>
      <c r="AK73">
        <v>602</v>
      </c>
      <c r="AL73">
        <v>818</v>
      </c>
      <c r="AM73">
        <v>226</v>
      </c>
      <c r="AN73">
        <v>426</v>
      </c>
      <c r="AO73">
        <v>1093</v>
      </c>
      <c r="AP73">
        <v>697</v>
      </c>
      <c r="AQ73">
        <v>636</v>
      </c>
      <c r="AR73">
        <v>399</v>
      </c>
      <c r="AS73">
        <v>726</v>
      </c>
      <c r="AT73">
        <v>422</v>
      </c>
      <c r="AU73">
        <v>464</v>
      </c>
      <c r="AV73">
        <v>1134</v>
      </c>
      <c r="AW73">
        <v>183</v>
      </c>
      <c r="AX73">
        <v>213</v>
      </c>
      <c r="AY73">
        <v>166</v>
      </c>
      <c r="AZ73">
        <v>516</v>
      </c>
      <c r="BA73">
        <v>1112</v>
      </c>
      <c r="BB73">
        <v>486</v>
      </c>
      <c r="BC73">
        <v>406</v>
      </c>
      <c r="BD73">
        <v>497</v>
      </c>
      <c r="BE73">
        <v>1012</v>
      </c>
      <c r="BF73">
        <v>56</v>
      </c>
      <c r="BG73">
        <v>689</v>
      </c>
      <c r="BH73">
        <v>559</v>
      </c>
      <c r="BI73">
        <v>710</v>
      </c>
      <c r="BJ73">
        <v>437</v>
      </c>
      <c r="BK73">
        <v>362</v>
      </c>
      <c r="BL73" s="19">
        <f t="shared" si="1"/>
        <v>545.2833333333333</v>
      </c>
    </row>
    <row r="74" spans="1:64" x14ac:dyDescent="0.3">
      <c r="A74" t="s">
        <v>429</v>
      </c>
      <c r="B74" s="42" t="s">
        <v>22</v>
      </c>
      <c r="C74" t="s">
        <v>193</v>
      </c>
      <c r="D74">
        <v>282</v>
      </c>
      <c r="E74">
        <v>1817</v>
      </c>
      <c r="F74">
        <v>365</v>
      </c>
      <c r="G74">
        <v>2002</v>
      </c>
      <c r="H74">
        <v>577</v>
      </c>
      <c r="I74">
        <v>1684</v>
      </c>
      <c r="J74">
        <v>311</v>
      </c>
      <c r="K74">
        <v>4028</v>
      </c>
      <c r="L74">
        <v>2433</v>
      </c>
      <c r="M74">
        <v>433</v>
      </c>
      <c r="N74">
        <v>264</v>
      </c>
      <c r="O74">
        <v>1546</v>
      </c>
      <c r="P74">
        <v>315</v>
      </c>
      <c r="Q74">
        <v>1056</v>
      </c>
      <c r="R74">
        <v>542</v>
      </c>
      <c r="S74">
        <v>565</v>
      </c>
      <c r="T74">
        <v>842</v>
      </c>
      <c r="U74">
        <v>63</v>
      </c>
      <c r="V74">
        <v>875</v>
      </c>
      <c r="W74">
        <v>289</v>
      </c>
      <c r="X74">
        <v>200</v>
      </c>
      <c r="Y74">
        <v>206</v>
      </c>
      <c r="Z74">
        <v>42</v>
      </c>
      <c r="AA74">
        <v>959</v>
      </c>
      <c r="AB74">
        <v>300</v>
      </c>
      <c r="AC74">
        <v>1769</v>
      </c>
      <c r="AD74">
        <v>261</v>
      </c>
      <c r="AE74">
        <v>862</v>
      </c>
      <c r="AF74">
        <v>778</v>
      </c>
      <c r="AG74">
        <v>932</v>
      </c>
      <c r="AH74">
        <v>1019</v>
      </c>
      <c r="AI74">
        <v>922</v>
      </c>
      <c r="AJ74">
        <v>250</v>
      </c>
      <c r="AK74">
        <v>1294</v>
      </c>
      <c r="AL74">
        <v>1122</v>
      </c>
      <c r="AM74">
        <v>294</v>
      </c>
      <c r="AN74">
        <v>481</v>
      </c>
      <c r="AO74">
        <v>677</v>
      </c>
      <c r="AP74">
        <v>1051</v>
      </c>
      <c r="AQ74">
        <v>569</v>
      </c>
      <c r="AR74">
        <v>1126</v>
      </c>
      <c r="AS74">
        <v>2204</v>
      </c>
      <c r="AT74">
        <v>568</v>
      </c>
      <c r="AU74">
        <v>393</v>
      </c>
      <c r="AV74">
        <v>1484</v>
      </c>
      <c r="AW74">
        <v>262</v>
      </c>
      <c r="AX74">
        <v>410</v>
      </c>
      <c r="AY74">
        <v>440</v>
      </c>
      <c r="AZ74">
        <v>536</v>
      </c>
      <c r="BA74">
        <v>1604</v>
      </c>
      <c r="BB74">
        <v>679</v>
      </c>
      <c r="BC74">
        <v>211</v>
      </c>
      <c r="BD74">
        <v>431</v>
      </c>
      <c r="BE74">
        <v>1349</v>
      </c>
      <c r="BF74">
        <v>62</v>
      </c>
      <c r="BG74">
        <v>639</v>
      </c>
      <c r="BH74">
        <v>610</v>
      </c>
      <c r="BI74">
        <v>618</v>
      </c>
      <c r="BJ74">
        <v>558</v>
      </c>
      <c r="BK74">
        <v>260</v>
      </c>
      <c r="BL74" s="19">
        <f t="shared" si="1"/>
        <v>812.01666666666665</v>
      </c>
    </row>
    <row r="75" spans="1:64" x14ac:dyDescent="0.3">
      <c r="A75" t="s">
        <v>429</v>
      </c>
      <c r="B75" s="42" t="s">
        <v>20</v>
      </c>
      <c r="C75" t="s">
        <v>189</v>
      </c>
      <c r="D75">
        <v>422</v>
      </c>
      <c r="E75">
        <v>2876</v>
      </c>
      <c r="F75">
        <v>790</v>
      </c>
      <c r="G75">
        <v>1877</v>
      </c>
      <c r="H75">
        <v>778</v>
      </c>
      <c r="I75">
        <v>2428</v>
      </c>
      <c r="J75">
        <v>295</v>
      </c>
      <c r="K75">
        <v>3888</v>
      </c>
      <c r="L75">
        <v>2750</v>
      </c>
      <c r="M75">
        <v>1070</v>
      </c>
      <c r="N75">
        <v>556</v>
      </c>
      <c r="O75">
        <v>1819</v>
      </c>
      <c r="P75">
        <v>641</v>
      </c>
      <c r="Q75">
        <v>1540</v>
      </c>
      <c r="R75">
        <v>946</v>
      </c>
      <c r="S75">
        <v>881</v>
      </c>
      <c r="T75">
        <v>1254</v>
      </c>
      <c r="U75">
        <v>142</v>
      </c>
      <c r="V75">
        <v>1379</v>
      </c>
      <c r="W75">
        <v>495</v>
      </c>
      <c r="X75">
        <v>393</v>
      </c>
      <c r="Y75">
        <v>517</v>
      </c>
      <c r="Z75">
        <v>78</v>
      </c>
      <c r="AA75">
        <v>1045</v>
      </c>
      <c r="AB75">
        <v>822</v>
      </c>
      <c r="AC75">
        <v>1927</v>
      </c>
      <c r="AD75">
        <v>652</v>
      </c>
      <c r="AE75">
        <v>1416</v>
      </c>
      <c r="AF75">
        <v>1068</v>
      </c>
      <c r="AG75">
        <v>1673</v>
      </c>
      <c r="AH75">
        <v>1799</v>
      </c>
      <c r="AI75">
        <v>1636</v>
      </c>
      <c r="AJ75">
        <v>496</v>
      </c>
      <c r="AK75">
        <v>2206</v>
      </c>
      <c r="AL75">
        <v>1428</v>
      </c>
      <c r="AM75">
        <v>449</v>
      </c>
      <c r="AN75">
        <v>835</v>
      </c>
      <c r="AO75">
        <v>1752</v>
      </c>
      <c r="AP75">
        <v>1834</v>
      </c>
      <c r="AQ75">
        <v>1185</v>
      </c>
      <c r="AR75">
        <v>1539</v>
      </c>
      <c r="AS75">
        <v>1726</v>
      </c>
      <c r="AT75">
        <v>830</v>
      </c>
      <c r="AU75">
        <v>717</v>
      </c>
      <c r="AV75">
        <v>2015</v>
      </c>
      <c r="AW75">
        <v>362</v>
      </c>
      <c r="AX75">
        <v>537</v>
      </c>
      <c r="AY75">
        <v>558</v>
      </c>
      <c r="AZ75">
        <v>922</v>
      </c>
      <c r="BA75">
        <v>2545</v>
      </c>
      <c r="BB75">
        <v>755</v>
      </c>
      <c r="BC75">
        <v>361</v>
      </c>
      <c r="BD75">
        <v>785</v>
      </c>
      <c r="BE75">
        <v>2108</v>
      </c>
      <c r="BF75">
        <v>106</v>
      </c>
      <c r="BG75">
        <v>1423</v>
      </c>
      <c r="BH75">
        <v>1037</v>
      </c>
      <c r="BI75">
        <v>1059</v>
      </c>
      <c r="BJ75">
        <v>711</v>
      </c>
      <c r="BK75">
        <v>531</v>
      </c>
      <c r="BL75" s="19">
        <f t="shared" si="1"/>
        <v>1177.75</v>
      </c>
    </row>
    <row r="76" spans="1:64" x14ac:dyDescent="0.3">
      <c r="A76" t="s">
        <v>429</v>
      </c>
      <c r="B76" s="42" t="s">
        <v>23</v>
      </c>
      <c r="C76" t="s">
        <v>195</v>
      </c>
      <c r="D76">
        <v>19</v>
      </c>
      <c r="E76">
        <v>40</v>
      </c>
      <c r="F76">
        <v>34</v>
      </c>
      <c r="G76">
        <v>41</v>
      </c>
      <c r="H76">
        <v>33</v>
      </c>
      <c r="I76">
        <v>45</v>
      </c>
      <c r="J76">
        <v>16</v>
      </c>
      <c r="K76">
        <v>37</v>
      </c>
      <c r="L76">
        <v>25</v>
      </c>
      <c r="M76">
        <v>41</v>
      </c>
      <c r="N76">
        <v>49</v>
      </c>
      <c r="O76">
        <v>25</v>
      </c>
      <c r="P76">
        <v>30</v>
      </c>
      <c r="Q76">
        <v>30</v>
      </c>
      <c r="R76">
        <v>22</v>
      </c>
      <c r="S76">
        <v>4</v>
      </c>
      <c r="T76">
        <v>14</v>
      </c>
      <c r="U76">
        <v>5</v>
      </c>
      <c r="V76">
        <v>18</v>
      </c>
      <c r="W76">
        <v>8</v>
      </c>
      <c r="X76">
        <v>17</v>
      </c>
      <c r="Y76">
        <v>13</v>
      </c>
      <c r="Z76">
        <v>8.82</v>
      </c>
      <c r="AA76">
        <v>11</v>
      </c>
      <c r="AB76">
        <v>68</v>
      </c>
      <c r="AC76">
        <v>33</v>
      </c>
      <c r="AD76">
        <v>29</v>
      </c>
      <c r="AE76">
        <v>51</v>
      </c>
      <c r="AF76">
        <v>30</v>
      </c>
      <c r="AG76">
        <v>30</v>
      </c>
      <c r="AH76">
        <v>39</v>
      </c>
      <c r="AI76">
        <v>24</v>
      </c>
      <c r="AJ76">
        <v>6</v>
      </c>
      <c r="AK76">
        <v>19</v>
      </c>
      <c r="AL76">
        <v>28</v>
      </c>
      <c r="AM76">
        <v>30</v>
      </c>
      <c r="AN76">
        <v>23</v>
      </c>
      <c r="AO76">
        <v>33</v>
      </c>
      <c r="AP76">
        <v>33</v>
      </c>
      <c r="AQ76">
        <v>37</v>
      </c>
      <c r="AR76">
        <v>21</v>
      </c>
      <c r="AS76">
        <v>27</v>
      </c>
      <c r="AT76">
        <v>9</v>
      </c>
      <c r="AU76">
        <v>55</v>
      </c>
      <c r="AV76">
        <v>56</v>
      </c>
      <c r="AW76">
        <v>23</v>
      </c>
      <c r="AX76">
        <v>14</v>
      </c>
      <c r="AY76">
        <v>9</v>
      </c>
      <c r="AZ76">
        <v>51</v>
      </c>
      <c r="BA76">
        <v>31</v>
      </c>
      <c r="BB76">
        <v>27</v>
      </c>
      <c r="BC76">
        <v>49</v>
      </c>
      <c r="BD76">
        <v>23</v>
      </c>
      <c r="BE76">
        <v>51</v>
      </c>
      <c r="BF76">
        <v>5</v>
      </c>
      <c r="BG76">
        <v>31</v>
      </c>
      <c r="BH76">
        <v>43</v>
      </c>
      <c r="BI76">
        <v>51</v>
      </c>
      <c r="BJ76">
        <v>60</v>
      </c>
      <c r="BK76">
        <v>45</v>
      </c>
      <c r="BL76" s="19">
        <f t="shared" si="1"/>
        <v>29.663666666666668</v>
      </c>
    </row>
    <row r="77" spans="1:64" x14ac:dyDescent="0.3">
      <c r="A77" t="s">
        <v>429</v>
      </c>
      <c r="B77" s="42" t="s">
        <v>33</v>
      </c>
      <c r="C77" t="s">
        <v>215</v>
      </c>
      <c r="D77">
        <v>115</v>
      </c>
      <c r="E77">
        <v>577</v>
      </c>
      <c r="F77">
        <v>185</v>
      </c>
      <c r="G77">
        <v>389</v>
      </c>
      <c r="H77">
        <v>211</v>
      </c>
      <c r="I77">
        <v>524</v>
      </c>
      <c r="J77">
        <v>42</v>
      </c>
      <c r="K77">
        <v>589</v>
      </c>
      <c r="L77">
        <v>284</v>
      </c>
      <c r="M77">
        <v>232</v>
      </c>
      <c r="N77">
        <v>172</v>
      </c>
      <c r="O77">
        <v>305</v>
      </c>
      <c r="P77">
        <v>145</v>
      </c>
      <c r="Q77">
        <v>274</v>
      </c>
      <c r="R77">
        <v>163</v>
      </c>
      <c r="S77">
        <v>108</v>
      </c>
      <c r="T77">
        <v>136</v>
      </c>
      <c r="U77">
        <v>32</v>
      </c>
      <c r="V77">
        <v>188</v>
      </c>
      <c r="W77">
        <v>99</v>
      </c>
      <c r="X77">
        <v>100</v>
      </c>
      <c r="Y77">
        <v>97</v>
      </c>
      <c r="Z77">
        <v>24</v>
      </c>
      <c r="AA77">
        <v>251</v>
      </c>
      <c r="AB77">
        <v>166</v>
      </c>
      <c r="AC77">
        <v>301</v>
      </c>
      <c r="AD77">
        <v>104</v>
      </c>
      <c r="AE77">
        <v>325</v>
      </c>
      <c r="AF77">
        <v>328</v>
      </c>
      <c r="AG77">
        <v>312</v>
      </c>
      <c r="AH77">
        <v>465</v>
      </c>
      <c r="AI77">
        <v>250</v>
      </c>
      <c r="AJ77">
        <v>71</v>
      </c>
      <c r="AK77">
        <v>360</v>
      </c>
      <c r="AL77">
        <v>275</v>
      </c>
      <c r="AM77">
        <v>166</v>
      </c>
      <c r="AN77">
        <v>127</v>
      </c>
      <c r="AO77">
        <v>346</v>
      </c>
      <c r="AP77">
        <v>303</v>
      </c>
      <c r="AQ77">
        <v>234</v>
      </c>
      <c r="AR77">
        <v>439</v>
      </c>
      <c r="AS77">
        <v>377</v>
      </c>
      <c r="AT77">
        <v>149</v>
      </c>
      <c r="AU77">
        <v>191</v>
      </c>
      <c r="AV77">
        <v>522</v>
      </c>
      <c r="AW77">
        <v>137</v>
      </c>
      <c r="AX77">
        <v>99</v>
      </c>
      <c r="AY77">
        <v>87</v>
      </c>
      <c r="AZ77">
        <v>199</v>
      </c>
      <c r="BA77">
        <v>406</v>
      </c>
      <c r="BB77">
        <v>189</v>
      </c>
      <c r="BC77">
        <v>127</v>
      </c>
      <c r="BD77">
        <v>167</v>
      </c>
      <c r="BE77">
        <v>390</v>
      </c>
      <c r="BF77">
        <v>24</v>
      </c>
      <c r="BG77">
        <v>281</v>
      </c>
      <c r="BH77">
        <v>253</v>
      </c>
      <c r="BI77">
        <v>215</v>
      </c>
      <c r="BJ77">
        <v>183</v>
      </c>
      <c r="BK77">
        <v>172</v>
      </c>
      <c r="BL77" s="19">
        <f t="shared" si="1"/>
        <v>233.03333333333333</v>
      </c>
    </row>
    <row r="78" spans="1:64" x14ac:dyDescent="0.3">
      <c r="A78" t="s">
        <v>429</v>
      </c>
      <c r="B78" s="42" t="s">
        <v>13</v>
      </c>
      <c r="C78" t="s">
        <v>165</v>
      </c>
      <c r="D78">
        <v>102</v>
      </c>
      <c r="E78">
        <v>82</v>
      </c>
      <c r="F78">
        <v>171</v>
      </c>
      <c r="G78">
        <v>65</v>
      </c>
      <c r="H78">
        <v>68</v>
      </c>
      <c r="I78">
        <v>190</v>
      </c>
      <c r="J78">
        <v>26</v>
      </c>
      <c r="K78">
        <v>96</v>
      </c>
      <c r="L78">
        <v>89</v>
      </c>
      <c r="M78">
        <v>152</v>
      </c>
      <c r="N78">
        <v>186</v>
      </c>
      <c r="O78">
        <v>44</v>
      </c>
      <c r="P78">
        <v>113</v>
      </c>
      <c r="Q78">
        <v>102</v>
      </c>
      <c r="R78">
        <v>52</v>
      </c>
      <c r="S78">
        <v>43</v>
      </c>
      <c r="T78">
        <v>32</v>
      </c>
      <c r="U78">
        <v>8</v>
      </c>
      <c r="V78">
        <v>51</v>
      </c>
      <c r="W78">
        <v>33</v>
      </c>
      <c r="X78">
        <v>75</v>
      </c>
      <c r="Y78">
        <v>40</v>
      </c>
      <c r="Z78">
        <v>14</v>
      </c>
      <c r="AA78">
        <v>51</v>
      </c>
      <c r="AB78">
        <v>157</v>
      </c>
      <c r="AC78">
        <v>102</v>
      </c>
      <c r="AD78">
        <v>69</v>
      </c>
      <c r="AE78">
        <v>136</v>
      </c>
      <c r="AF78">
        <v>118</v>
      </c>
      <c r="AG78">
        <v>109</v>
      </c>
      <c r="AH78">
        <v>109</v>
      </c>
      <c r="AI78">
        <v>123</v>
      </c>
      <c r="AJ78">
        <v>25</v>
      </c>
      <c r="AK78">
        <v>67</v>
      </c>
      <c r="AL78">
        <v>110</v>
      </c>
      <c r="AM78">
        <v>82</v>
      </c>
      <c r="AN78">
        <v>69</v>
      </c>
      <c r="AO78">
        <v>216</v>
      </c>
      <c r="AP78">
        <v>176</v>
      </c>
      <c r="AQ78">
        <v>152</v>
      </c>
      <c r="AR78">
        <v>37</v>
      </c>
      <c r="AS78">
        <v>75</v>
      </c>
      <c r="AT78">
        <v>25</v>
      </c>
      <c r="AU78">
        <v>210</v>
      </c>
      <c r="AV78">
        <v>67</v>
      </c>
      <c r="AW78">
        <v>67</v>
      </c>
      <c r="AX78">
        <v>36</v>
      </c>
      <c r="AY78">
        <v>6</v>
      </c>
      <c r="AZ78">
        <v>178</v>
      </c>
      <c r="BA78">
        <v>86</v>
      </c>
      <c r="BB78">
        <v>110</v>
      </c>
      <c r="BC78">
        <v>131</v>
      </c>
      <c r="BD78">
        <v>71</v>
      </c>
      <c r="BE78">
        <v>96</v>
      </c>
      <c r="BF78">
        <v>26</v>
      </c>
      <c r="BG78">
        <v>91</v>
      </c>
      <c r="BH78">
        <v>112</v>
      </c>
      <c r="BI78">
        <v>221</v>
      </c>
      <c r="BJ78">
        <v>177</v>
      </c>
      <c r="BK78">
        <v>171</v>
      </c>
      <c r="BL78" s="19">
        <f t="shared" si="1"/>
        <v>94.966666666666669</v>
      </c>
    </row>
    <row r="79" spans="1:64" x14ac:dyDescent="0.3">
      <c r="A79" t="s">
        <v>429</v>
      </c>
      <c r="B79" s="42" t="s">
        <v>11</v>
      </c>
      <c r="C79" t="s">
        <v>161</v>
      </c>
      <c r="D79">
        <v>62</v>
      </c>
      <c r="E79">
        <v>307</v>
      </c>
      <c r="F79">
        <v>371</v>
      </c>
      <c r="G79">
        <v>745</v>
      </c>
      <c r="H79">
        <v>233</v>
      </c>
      <c r="I79">
        <v>384</v>
      </c>
      <c r="J79">
        <v>103</v>
      </c>
      <c r="K79">
        <v>543</v>
      </c>
      <c r="L79">
        <v>504</v>
      </c>
      <c r="M79">
        <v>459</v>
      </c>
      <c r="N79">
        <v>388</v>
      </c>
      <c r="O79">
        <v>314</v>
      </c>
      <c r="P79">
        <v>332</v>
      </c>
      <c r="Q79">
        <v>353</v>
      </c>
      <c r="R79">
        <v>174</v>
      </c>
      <c r="S79">
        <v>171</v>
      </c>
      <c r="T79">
        <v>307</v>
      </c>
      <c r="U79">
        <v>57</v>
      </c>
      <c r="V79">
        <v>123</v>
      </c>
      <c r="W79">
        <v>57</v>
      </c>
      <c r="X79">
        <v>150</v>
      </c>
      <c r="Y79">
        <v>308</v>
      </c>
      <c r="Z79">
        <v>33</v>
      </c>
      <c r="AA79">
        <v>71</v>
      </c>
      <c r="AB79">
        <v>390</v>
      </c>
      <c r="AC79">
        <v>230</v>
      </c>
      <c r="AD79">
        <v>142</v>
      </c>
      <c r="AE79">
        <v>411</v>
      </c>
      <c r="AF79">
        <v>354</v>
      </c>
      <c r="AG79">
        <v>314</v>
      </c>
      <c r="AH79">
        <v>472</v>
      </c>
      <c r="AI79">
        <v>378</v>
      </c>
      <c r="AJ79">
        <v>66</v>
      </c>
      <c r="AK79">
        <v>185</v>
      </c>
      <c r="AL79">
        <v>308</v>
      </c>
      <c r="AM79">
        <v>198</v>
      </c>
      <c r="AN79">
        <v>237</v>
      </c>
      <c r="AO79">
        <v>605</v>
      </c>
      <c r="AP79">
        <v>342</v>
      </c>
      <c r="AQ79">
        <v>465</v>
      </c>
      <c r="AR79">
        <v>173</v>
      </c>
      <c r="AS79">
        <v>555</v>
      </c>
      <c r="AT79">
        <v>91</v>
      </c>
      <c r="AU79">
        <v>598</v>
      </c>
      <c r="AV79">
        <v>597</v>
      </c>
      <c r="AW79">
        <v>291</v>
      </c>
      <c r="AX79">
        <v>112</v>
      </c>
      <c r="AY79">
        <v>46</v>
      </c>
      <c r="AZ79">
        <v>325</v>
      </c>
      <c r="BA79">
        <v>467</v>
      </c>
      <c r="BB79">
        <v>456</v>
      </c>
      <c r="BC79">
        <v>441</v>
      </c>
      <c r="BD79">
        <v>261</v>
      </c>
      <c r="BE79">
        <v>503</v>
      </c>
      <c r="BF79">
        <v>61</v>
      </c>
      <c r="BG79">
        <v>734</v>
      </c>
      <c r="BH79">
        <v>486</v>
      </c>
      <c r="BI79">
        <v>513</v>
      </c>
      <c r="BJ79">
        <v>475</v>
      </c>
      <c r="BK79">
        <v>506</v>
      </c>
      <c r="BL79" s="19">
        <f t="shared" si="1"/>
        <v>322.28333333333336</v>
      </c>
    </row>
    <row r="80" spans="1:64" x14ac:dyDescent="0.3">
      <c r="A80" t="s">
        <v>429</v>
      </c>
      <c r="B80" s="42" t="s">
        <v>32</v>
      </c>
      <c r="C80" t="s">
        <v>213</v>
      </c>
      <c r="D80">
        <v>41</v>
      </c>
      <c r="E80">
        <v>59</v>
      </c>
      <c r="F80">
        <v>71</v>
      </c>
      <c r="G80">
        <v>35</v>
      </c>
      <c r="H80">
        <v>22</v>
      </c>
      <c r="I80">
        <v>68</v>
      </c>
      <c r="J80">
        <v>18</v>
      </c>
      <c r="K80">
        <v>75</v>
      </c>
      <c r="L80">
        <v>53</v>
      </c>
      <c r="M80">
        <v>46</v>
      </c>
      <c r="N80">
        <v>95</v>
      </c>
      <c r="O80">
        <v>17</v>
      </c>
      <c r="P80">
        <v>56</v>
      </c>
      <c r="Q80">
        <v>60</v>
      </c>
      <c r="R80">
        <v>24</v>
      </c>
      <c r="S80">
        <v>15</v>
      </c>
      <c r="T80">
        <v>15</v>
      </c>
      <c r="U80">
        <v>6</v>
      </c>
      <c r="V80">
        <v>19</v>
      </c>
      <c r="W80">
        <v>15</v>
      </c>
      <c r="X80">
        <v>26</v>
      </c>
      <c r="Y80">
        <v>26</v>
      </c>
      <c r="Z80">
        <v>9</v>
      </c>
      <c r="AA80">
        <v>27</v>
      </c>
      <c r="AB80">
        <v>85</v>
      </c>
      <c r="AC80">
        <v>62</v>
      </c>
      <c r="AD80">
        <v>22</v>
      </c>
      <c r="AE80">
        <v>53</v>
      </c>
      <c r="AF80">
        <v>62</v>
      </c>
      <c r="AG80">
        <v>28</v>
      </c>
      <c r="AH80">
        <v>55</v>
      </c>
      <c r="AI80">
        <v>41</v>
      </c>
      <c r="AJ80">
        <v>8</v>
      </c>
      <c r="AK80">
        <v>23</v>
      </c>
      <c r="AL80">
        <v>47</v>
      </c>
      <c r="AM80">
        <v>38</v>
      </c>
      <c r="AN80">
        <v>36</v>
      </c>
      <c r="AO80">
        <v>100</v>
      </c>
      <c r="AP80">
        <v>50</v>
      </c>
      <c r="AQ80">
        <v>54</v>
      </c>
      <c r="AR80">
        <v>35</v>
      </c>
      <c r="AS80">
        <v>40</v>
      </c>
      <c r="AT80">
        <v>4</v>
      </c>
      <c r="AU80">
        <v>73</v>
      </c>
      <c r="AV80">
        <v>30</v>
      </c>
      <c r="AW80">
        <v>25</v>
      </c>
      <c r="AX80">
        <v>38</v>
      </c>
      <c r="AY80">
        <v>1.49</v>
      </c>
      <c r="AZ80">
        <v>78</v>
      </c>
      <c r="BA80">
        <v>59</v>
      </c>
      <c r="BB80">
        <v>61</v>
      </c>
      <c r="BC80">
        <v>90</v>
      </c>
      <c r="BD80">
        <v>41</v>
      </c>
      <c r="BE80">
        <v>56</v>
      </c>
      <c r="BF80">
        <v>11</v>
      </c>
      <c r="BG80">
        <v>50</v>
      </c>
      <c r="BH80">
        <v>72</v>
      </c>
      <c r="BI80">
        <v>101</v>
      </c>
      <c r="BJ80">
        <v>59</v>
      </c>
      <c r="BK80">
        <v>86</v>
      </c>
      <c r="BL80" s="19">
        <f t="shared" si="1"/>
        <v>44.541499999999999</v>
      </c>
    </row>
    <row r="81" spans="1:64" x14ac:dyDescent="0.3">
      <c r="A81" t="s">
        <v>429</v>
      </c>
      <c r="B81" s="42" t="s">
        <v>27</v>
      </c>
      <c r="C81" t="s">
        <v>203</v>
      </c>
      <c r="D81">
        <v>6.12</v>
      </c>
      <c r="E81">
        <v>42</v>
      </c>
      <c r="F81">
        <v>33</v>
      </c>
      <c r="G81">
        <v>74</v>
      </c>
      <c r="H81">
        <v>28</v>
      </c>
      <c r="I81">
        <v>40</v>
      </c>
      <c r="J81">
        <v>12</v>
      </c>
      <c r="K81">
        <v>49</v>
      </c>
      <c r="L81">
        <v>50</v>
      </c>
      <c r="M81">
        <v>59</v>
      </c>
      <c r="N81">
        <v>78</v>
      </c>
      <c r="O81">
        <v>35</v>
      </c>
      <c r="P81">
        <v>57</v>
      </c>
      <c r="Q81">
        <v>31</v>
      </c>
      <c r="R81">
        <v>35</v>
      </c>
      <c r="S81">
        <v>23</v>
      </c>
      <c r="T81">
        <v>22</v>
      </c>
      <c r="U81">
        <v>9</v>
      </c>
      <c r="V81">
        <v>24</v>
      </c>
      <c r="W81">
        <v>7</v>
      </c>
      <c r="X81">
        <v>34</v>
      </c>
      <c r="Y81">
        <v>29</v>
      </c>
      <c r="Z81">
        <v>8.82</v>
      </c>
      <c r="AA81">
        <v>15</v>
      </c>
      <c r="AB81">
        <v>50</v>
      </c>
      <c r="AC81">
        <v>32</v>
      </c>
      <c r="AD81">
        <v>35</v>
      </c>
      <c r="AE81">
        <v>74</v>
      </c>
      <c r="AF81">
        <v>59</v>
      </c>
      <c r="AG81">
        <v>39</v>
      </c>
      <c r="AH81">
        <v>89</v>
      </c>
      <c r="AI81">
        <v>78</v>
      </c>
      <c r="AJ81">
        <v>13</v>
      </c>
      <c r="AK81">
        <v>40</v>
      </c>
      <c r="AL81">
        <v>61</v>
      </c>
      <c r="AM81">
        <v>65</v>
      </c>
      <c r="AN81">
        <v>20</v>
      </c>
      <c r="AO81">
        <v>81</v>
      </c>
      <c r="AP81">
        <v>62</v>
      </c>
      <c r="AQ81">
        <v>76</v>
      </c>
      <c r="AR81">
        <v>39</v>
      </c>
      <c r="AS81">
        <v>64</v>
      </c>
      <c r="AT81">
        <v>15</v>
      </c>
      <c r="AU81">
        <v>92</v>
      </c>
      <c r="AV81">
        <v>61</v>
      </c>
      <c r="AW81">
        <v>47</v>
      </c>
      <c r="AX81">
        <v>21</v>
      </c>
      <c r="AY81">
        <v>15</v>
      </c>
      <c r="AZ81">
        <v>49</v>
      </c>
      <c r="BA81">
        <v>68</v>
      </c>
      <c r="BB81">
        <v>58</v>
      </c>
      <c r="BC81">
        <v>69</v>
      </c>
      <c r="BD81">
        <v>42</v>
      </c>
      <c r="BE81">
        <v>56</v>
      </c>
      <c r="BF81">
        <v>9</v>
      </c>
      <c r="BG81">
        <v>67</v>
      </c>
      <c r="BH81">
        <v>97</v>
      </c>
      <c r="BI81">
        <v>77</v>
      </c>
      <c r="BJ81">
        <v>58</v>
      </c>
      <c r="BK81">
        <v>92</v>
      </c>
      <c r="BL81" s="19">
        <f t="shared" si="1"/>
        <v>46.182333333333332</v>
      </c>
    </row>
    <row r="82" spans="1:64" x14ac:dyDescent="0.3">
      <c r="A82" t="s">
        <v>429</v>
      </c>
      <c r="B82" s="42" t="s">
        <v>29</v>
      </c>
      <c r="C82" t="s">
        <v>207</v>
      </c>
      <c r="D82">
        <v>50</v>
      </c>
      <c r="E82">
        <v>136</v>
      </c>
      <c r="F82">
        <v>136</v>
      </c>
      <c r="G82">
        <v>223</v>
      </c>
      <c r="H82">
        <v>84</v>
      </c>
      <c r="I82">
        <v>133</v>
      </c>
      <c r="J82">
        <v>66</v>
      </c>
      <c r="K82">
        <v>272</v>
      </c>
      <c r="L82">
        <v>342</v>
      </c>
      <c r="M82">
        <v>184</v>
      </c>
      <c r="N82">
        <v>295</v>
      </c>
      <c r="O82">
        <v>155</v>
      </c>
      <c r="P82">
        <v>127</v>
      </c>
      <c r="Q82">
        <v>193</v>
      </c>
      <c r="R82">
        <v>84</v>
      </c>
      <c r="S82">
        <v>127</v>
      </c>
      <c r="T82">
        <v>138</v>
      </c>
      <c r="U82">
        <v>28</v>
      </c>
      <c r="V82">
        <v>138</v>
      </c>
      <c r="W82">
        <v>42</v>
      </c>
      <c r="X82">
        <v>97</v>
      </c>
      <c r="Y82">
        <v>178</v>
      </c>
      <c r="Z82">
        <v>29</v>
      </c>
      <c r="AA82">
        <v>73</v>
      </c>
      <c r="AB82">
        <v>270</v>
      </c>
      <c r="AC82">
        <v>142</v>
      </c>
      <c r="AD82">
        <v>121</v>
      </c>
      <c r="AE82">
        <v>251</v>
      </c>
      <c r="AF82">
        <v>220</v>
      </c>
      <c r="AG82">
        <v>192</v>
      </c>
      <c r="AH82">
        <v>340</v>
      </c>
      <c r="AI82">
        <v>197</v>
      </c>
      <c r="AJ82">
        <v>45</v>
      </c>
      <c r="AK82">
        <v>104</v>
      </c>
      <c r="AL82">
        <v>150</v>
      </c>
      <c r="AM82">
        <v>105</v>
      </c>
      <c r="AN82">
        <v>90</v>
      </c>
      <c r="AO82">
        <v>350</v>
      </c>
      <c r="AP82">
        <v>206</v>
      </c>
      <c r="AQ82">
        <v>273</v>
      </c>
      <c r="AR82">
        <v>73</v>
      </c>
      <c r="AS82">
        <v>206</v>
      </c>
      <c r="AT82">
        <v>83</v>
      </c>
      <c r="AU82">
        <v>234</v>
      </c>
      <c r="AV82">
        <v>202</v>
      </c>
      <c r="AW82">
        <v>145</v>
      </c>
      <c r="AX82">
        <v>74</v>
      </c>
      <c r="AY82">
        <v>21</v>
      </c>
      <c r="AZ82">
        <v>211</v>
      </c>
      <c r="BA82">
        <v>325</v>
      </c>
      <c r="BB82">
        <v>218</v>
      </c>
      <c r="BC82">
        <v>223</v>
      </c>
      <c r="BD82">
        <v>113</v>
      </c>
      <c r="BE82">
        <v>269</v>
      </c>
      <c r="BF82">
        <v>33</v>
      </c>
      <c r="BG82">
        <v>395</v>
      </c>
      <c r="BH82">
        <v>280</v>
      </c>
      <c r="BI82">
        <v>225</v>
      </c>
      <c r="BJ82">
        <v>220</v>
      </c>
      <c r="BK82">
        <v>279</v>
      </c>
      <c r="BL82" s="19">
        <f t="shared" si="1"/>
        <v>170.25</v>
      </c>
    </row>
    <row r="83" spans="1:64" x14ac:dyDescent="0.3">
      <c r="A83" t="s">
        <v>429</v>
      </c>
      <c r="B83" s="42" t="s">
        <v>4</v>
      </c>
      <c r="C83" t="s">
        <v>147</v>
      </c>
      <c r="D83">
        <v>106</v>
      </c>
      <c r="E83">
        <v>220</v>
      </c>
      <c r="F83">
        <v>364</v>
      </c>
      <c r="G83">
        <v>539</v>
      </c>
      <c r="H83">
        <v>180</v>
      </c>
      <c r="I83">
        <v>340</v>
      </c>
      <c r="J83">
        <v>73</v>
      </c>
      <c r="K83">
        <v>449</v>
      </c>
      <c r="L83">
        <v>175</v>
      </c>
      <c r="M83">
        <v>363</v>
      </c>
      <c r="N83">
        <v>333</v>
      </c>
      <c r="O83">
        <v>187</v>
      </c>
      <c r="P83">
        <v>314</v>
      </c>
      <c r="Q83">
        <v>264</v>
      </c>
      <c r="R83">
        <v>113</v>
      </c>
      <c r="S83">
        <v>173</v>
      </c>
      <c r="T83">
        <v>158</v>
      </c>
      <c r="U83">
        <v>54</v>
      </c>
      <c r="V83">
        <v>132</v>
      </c>
      <c r="W83">
        <v>62</v>
      </c>
      <c r="X83">
        <v>140</v>
      </c>
      <c r="Y83">
        <v>234</v>
      </c>
      <c r="Z83">
        <v>29</v>
      </c>
      <c r="AA83">
        <v>97</v>
      </c>
      <c r="AB83">
        <v>305</v>
      </c>
      <c r="AC83">
        <v>151</v>
      </c>
      <c r="AD83">
        <v>169</v>
      </c>
      <c r="AE83">
        <v>491</v>
      </c>
      <c r="AF83">
        <v>295</v>
      </c>
      <c r="AG83">
        <v>296</v>
      </c>
      <c r="AH83">
        <v>405</v>
      </c>
      <c r="AI83">
        <v>369</v>
      </c>
      <c r="AJ83">
        <v>92</v>
      </c>
      <c r="AK83">
        <v>148</v>
      </c>
      <c r="AL83">
        <v>296</v>
      </c>
      <c r="AM83">
        <v>190</v>
      </c>
      <c r="AN83">
        <v>195</v>
      </c>
      <c r="AO83">
        <v>489</v>
      </c>
      <c r="AP83">
        <v>273</v>
      </c>
      <c r="AQ83">
        <v>311</v>
      </c>
      <c r="AR83">
        <v>241</v>
      </c>
      <c r="AS83">
        <v>335</v>
      </c>
      <c r="AT83">
        <v>139</v>
      </c>
      <c r="AU83">
        <v>432</v>
      </c>
      <c r="AV83">
        <v>588</v>
      </c>
      <c r="AW83">
        <v>260</v>
      </c>
      <c r="AX83">
        <v>85</v>
      </c>
      <c r="AY83">
        <v>39</v>
      </c>
      <c r="AZ83">
        <v>295</v>
      </c>
      <c r="BA83">
        <v>449</v>
      </c>
      <c r="BB83">
        <v>297</v>
      </c>
      <c r="BC83">
        <v>289</v>
      </c>
      <c r="BD83">
        <v>222</v>
      </c>
      <c r="BE83">
        <v>390</v>
      </c>
      <c r="BF83">
        <v>43</v>
      </c>
      <c r="BG83">
        <v>430</v>
      </c>
      <c r="BH83">
        <v>339</v>
      </c>
      <c r="BI83">
        <v>328</v>
      </c>
      <c r="BJ83">
        <v>343</v>
      </c>
      <c r="BK83">
        <v>356</v>
      </c>
      <c r="BL83" s="19">
        <f t="shared" si="1"/>
        <v>257.89999999999998</v>
      </c>
    </row>
    <row r="84" spans="1:64" x14ac:dyDescent="0.3">
      <c r="A84" t="s">
        <v>429</v>
      </c>
      <c r="B84" s="42" t="s">
        <v>31</v>
      </c>
      <c r="C84" t="s">
        <v>211</v>
      </c>
      <c r="D84">
        <v>50</v>
      </c>
      <c r="E84">
        <v>61</v>
      </c>
      <c r="F84">
        <v>117</v>
      </c>
      <c r="G84">
        <v>79</v>
      </c>
      <c r="H84">
        <v>58</v>
      </c>
      <c r="I84">
        <v>151</v>
      </c>
      <c r="J84">
        <v>27</v>
      </c>
      <c r="K84">
        <v>120</v>
      </c>
      <c r="L84">
        <v>74</v>
      </c>
      <c r="M84">
        <v>107</v>
      </c>
      <c r="N84">
        <v>99</v>
      </c>
      <c r="O84">
        <v>35</v>
      </c>
      <c r="P84">
        <v>94</v>
      </c>
      <c r="Q84">
        <v>66</v>
      </c>
      <c r="R84">
        <v>31</v>
      </c>
      <c r="S84">
        <v>48</v>
      </c>
      <c r="T84">
        <v>23</v>
      </c>
      <c r="U84">
        <v>11</v>
      </c>
      <c r="V84">
        <v>32</v>
      </c>
      <c r="W84">
        <v>16</v>
      </c>
      <c r="X84">
        <v>40</v>
      </c>
      <c r="Y84">
        <v>56</v>
      </c>
      <c r="Z84">
        <v>11</v>
      </c>
      <c r="AA84">
        <v>31</v>
      </c>
      <c r="AB84">
        <v>122</v>
      </c>
      <c r="AC84">
        <v>74</v>
      </c>
      <c r="AD84">
        <v>45</v>
      </c>
      <c r="AE84">
        <v>115</v>
      </c>
      <c r="AF84">
        <v>112</v>
      </c>
      <c r="AG84">
        <v>63</v>
      </c>
      <c r="AH84">
        <v>111</v>
      </c>
      <c r="AI84">
        <v>78</v>
      </c>
      <c r="AJ84">
        <v>23</v>
      </c>
      <c r="AK84">
        <v>33</v>
      </c>
      <c r="AL84">
        <v>78</v>
      </c>
      <c r="AM84">
        <v>49</v>
      </c>
      <c r="AN84">
        <v>33</v>
      </c>
      <c r="AO84">
        <v>86</v>
      </c>
      <c r="AP84">
        <v>57</v>
      </c>
      <c r="AQ84">
        <v>93</v>
      </c>
      <c r="AR84">
        <v>43</v>
      </c>
      <c r="AS84">
        <v>74</v>
      </c>
      <c r="AT84">
        <v>19</v>
      </c>
      <c r="AU84">
        <v>94</v>
      </c>
      <c r="AV84">
        <v>122</v>
      </c>
      <c r="AW84">
        <v>44</v>
      </c>
      <c r="AX84">
        <v>26</v>
      </c>
      <c r="AY84">
        <v>1.49</v>
      </c>
      <c r="AZ84">
        <v>101</v>
      </c>
      <c r="BA84">
        <v>72</v>
      </c>
      <c r="BB84">
        <v>67</v>
      </c>
      <c r="BC84">
        <v>106</v>
      </c>
      <c r="BD84">
        <v>50</v>
      </c>
      <c r="BE84">
        <v>91</v>
      </c>
      <c r="BF84">
        <v>13</v>
      </c>
      <c r="BG84">
        <v>89</v>
      </c>
      <c r="BH84">
        <v>102</v>
      </c>
      <c r="BI84">
        <v>75</v>
      </c>
      <c r="BJ84">
        <v>78</v>
      </c>
      <c r="BK84">
        <v>135</v>
      </c>
      <c r="BL84" s="19">
        <f t="shared" si="1"/>
        <v>66.858166666666662</v>
      </c>
    </row>
    <row r="85" spans="1:64" x14ac:dyDescent="0.3">
      <c r="A85" t="s">
        <v>429</v>
      </c>
      <c r="B85" s="42" t="s">
        <v>44</v>
      </c>
      <c r="C85" t="s">
        <v>237</v>
      </c>
      <c r="D85">
        <v>12</v>
      </c>
      <c r="E85">
        <v>102</v>
      </c>
      <c r="F85">
        <v>17.89</v>
      </c>
      <c r="G85">
        <v>117</v>
      </c>
      <c r="H85">
        <v>39</v>
      </c>
      <c r="I85">
        <v>28</v>
      </c>
      <c r="J85">
        <v>23</v>
      </c>
      <c r="K85">
        <v>86</v>
      </c>
      <c r="L85">
        <v>49</v>
      </c>
      <c r="M85">
        <v>20</v>
      </c>
      <c r="N85">
        <v>30</v>
      </c>
      <c r="O85">
        <v>59</v>
      </c>
      <c r="P85">
        <v>36</v>
      </c>
      <c r="Q85">
        <v>47</v>
      </c>
      <c r="R85">
        <v>32</v>
      </c>
      <c r="S85">
        <v>26</v>
      </c>
      <c r="T85">
        <v>43</v>
      </c>
      <c r="U85">
        <v>19</v>
      </c>
      <c r="V85">
        <v>26</v>
      </c>
      <c r="W85">
        <v>15</v>
      </c>
      <c r="X85">
        <v>18</v>
      </c>
      <c r="Y85">
        <v>41</v>
      </c>
      <c r="Z85">
        <v>13</v>
      </c>
      <c r="AA85">
        <v>24</v>
      </c>
      <c r="AB85">
        <v>48</v>
      </c>
      <c r="AC85">
        <v>65</v>
      </c>
      <c r="AD85">
        <v>27</v>
      </c>
      <c r="AE85">
        <v>87</v>
      </c>
      <c r="AF85">
        <v>43</v>
      </c>
      <c r="AG85">
        <v>72</v>
      </c>
      <c r="AH85">
        <v>64</v>
      </c>
      <c r="AI85">
        <v>94</v>
      </c>
      <c r="AJ85">
        <v>23</v>
      </c>
      <c r="AK85">
        <v>40</v>
      </c>
      <c r="AL85">
        <v>65</v>
      </c>
      <c r="AM85">
        <v>46</v>
      </c>
      <c r="AN85">
        <v>27</v>
      </c>
      <c r="AO85">
        <v>92</v>
      </c>
      <c r="AP85">
        <v>88</v>
      </c>
      <c r="AQ85">
        <v>52</v>
      </c>
      <c r="AR85">
        <v>48</v>
      </c>
      <c r="AS85">
        <v>79</v>
      </c>
      <c r="AT85">
        <v>27</v>
      </c>
      <c r="AU85">
        <v>77</v>
      </c>
      <c r="AV85">
        <v>148</v>
      </c>
      <c r="AW85">
        <v>78</v>
      </c>
      <c r="AX85">
        <v>19</v>
      </c>
      <c r="AY85">
        <v>14</v>
      </c>
      <c r="AZ85">
        <v>55</v>
      </c>
      <c r="BA85">
        <v>86</v>
      </c>
      <c r="BB85">
        <v>83</v>
      </c>
      <c r="BC85">
        <v>57</v>
      </c>
      <c r="BD85">
        <v>37</v>
      </c>
      <c r="BE85">
        <v>84</v>
      </c>
      <c r="BF85">
        <v>14</v>
      </c>
      <c r="BG85">
        <v>75</v>
      </c>
      <c r="BH85">
        <v>65</v>
      </c>
      <c r="BI85">
        <v>95</v>
      </c>
      <c r="BJ85">
        <v>86</v>
      </c>
      <c r="BK85">
        <v>78</v>
      </c>
      <c r="BL85" s="19">
        <f t="shared" si="1"/>
        <v>52.6815</v>
      </c>
    </row>
    <row r="86" spans="1:64" x14ac:dyDescent="0.3">
      <c r="A86" t="s">
        <v>429</v>
      </c>
      <c r="B86" s="42" t="s">
        <v>16</v>
      </c>
      <c r="C86" t="s">
        <v>176</v>
      </c>
      <c r="D86">
        <v>33</v>
      </c>
      <c r="E86">
        <v>98</v>
      </c>
      <c r="F86">
        <v>111</v>
      </c>
      <c r="G86">
        <v>150</v>
      </c>
      <c r="H86">
        <v>58</v>
      </c>
      <c r="I86">
        <v>146</v>
      </c>
      <c r="J86">
        <v>23</v>
      </c>
      <c r="K86">
        <v>162</v>
      </c>
      <c r="L86">
        <v>72</v>
      </c>
      <c r="M86">
        <v>120</v>
      </c>
      <c r="N86">
        <v>158</v>
      </c>
      <c r="O86">
        <v>57</v>
      </c>
      <c r="P86">
        <v>120</v>
      </c>
      <c r="Q86">
        <v>97</v>
      </c>
      <c r="R86">
        <v>46</v>
      </c>
      <c r="S86">
        <v>32</v>
      </c>
      <c r="T86">
        <v>59</v>
      </c>
      <c r="U86">
        <v>15</v>
      </c>
      <c r="V86">
        <v>41</v>
      </c>
      <c r="W86">
        <v>48</v>
      </c>
      <c r="X86">
        <v>50</v>
      </c>
      <c r="Y86">
        <v>71</v>
      </c>
      <c r="Z86">
        <v>8.82</v>
      </c>
      <c r="AA86">
        <v>30</v>
      </c>
      <c r="AB86">
        <v>116</v>
      </c>
      <c r="AC86">
        <v>83</v>
      </c>
      <c r="AD86">
        <v>58</v>
      </c>
      <c r="AE86">
        <v>84</v>
      </c>
      <c r="AF86">
        <v>82</v>
      </c>
      <c r="AG86">
        <v>59</v>
      </c>
      <c r="AH86">
        <v>151</v>
      </c>
      <c r="AI86">
        <v>102</v>
      </c>
      <c r="AJ86">
        <v>25</v>
      </c>
      <c r="AK86">
        <v>52</v>
      </c>
      <c r="AL86">
        <v>94</v>
      </c>
      <c r="AM86">
        <v>40</v>
      </c>
      <c r="AN86">
        <v>85</v>
      </c>
      <c r="AO86">
        <v>125</v>
      </c>
      <c r="AP86">
        <v>92</v>
      </c>
      <c r="AQ86">
        <v>148</v>
      </c>
      <c r="AR86">
        <v>38</v>
      </c>
      <c r="AS86">
        <v>97</v>
      </c>
      <c r="AT86">
        <v>23</v>
      </c>
      <c r="AU86">
        <v>116</v>
      </c>
      <c r="AV86">
        <v>133</v>
      </c>
      <c r="AW86">
        <v>39</v>
      </c>
      <c r="AX86">
        <v>45</v>
      </c>
      <c r="AY86">
        <v>14</v>
      </c>
      <c r="AZ86">
        <v>105</v>
      </c>
      <c r="BA86">
        <v>78</v>
      </c>
      <c r="BB86">
        <v>60</v>
      </c>
      <c r="BC86">
        <v>116</v>
      </c>
      <c r="BD86">
        <v>57</v>
      </c>
      <c r="BE86">
        <v>129</v>
      </c>
      <c r="BF86">
        <v>6</v>
      </c>
      <c r="BG86">
        <v>124</v>
      </c>
      <c r="BH86">
        <v>75</v>
      </c>
      <c r="BI86">
        <v>73</v>
      </c>
      <c r="BJ86">
        <v>70</v>
      </c>
      <c r="BK86">
        <v>142</v>
      </c>
      <c r="BL86" s="19">
        <f t="shared" si="1"/>
        <v>79.030333333333331</v>
      </c>
    </row>
    <row r="87" spans="1:64" x14ac:dyDescent="0.3">
      <c r="A87" t="s">
        <v>429</v>
      </c>
      <c r="B87" s="42" t="s">
        <v>12</v>
      </c>
      <c r="C87" t="s">
        <v>163</v>
      </c>
      <c r="D87">
        <v>965</v>
      </c>
      <c r="E87">
        <v>2209</v>
      </c>
      <c r="F87">
        <v>2614</v>
      </c>
      <c r="G87">
        <v>3175</v>
      </c>
      <c r="H87">
        <v>1635</v>
      </c>
      <c r="I87">
        <v>2626</v>
      </c>
      <c r="J87">
        <v>662</v>
      </c>
      <c r="K87">
        <v>3697</v>
      </c>
      <c r="L87">
        <v>1862</v>
      </c>
      <c r="M87">
        <v>2127</v>
      </c>
      <c r="N87">
        <v>2494</v>
      </c>
      <c r="O87">
        <v>2152</v>
      </c>
      <c r="P87">
        <v>2086</v>
      </c>
      <c r="Q87">
        <v>2376</v>
      </c>
      <c r="R87">
        <v>1206</v>
      </c>
      <c r="S87">
        <v>1369</v>
      </c>
      <c r="T87">
        <v>1258</v>
      </c>
      <c r="U87">
        <v>366</v>
      </c>
      <c r="V87">
        <v>1143</v>
      </c>
      <c r="W87">
        <v>661</v>
      </c>
      <c r="X87">
        <v>1030</v>
      </c>
      <c r="Y87">
        <v>1765</v>
      </c>
      <c r="Z87">
        <v>260</v>
      </c>
      <c r="AA87">
        <v>759</v>
      </c>
      <c r="AB87">
        <v>2484</v>
      </c>
      <c r="AC87">
        <v>1418</v>
      </c>
      <c r="AD87">
        <v>1282</v>
      </c>
      <c r="AE87">
        <v>3110</v>
      </c>
      <c r="AF87">
        <v>2181</v>
      </c>
      <c r="AG87">
        <v>1630</v>
      </c>
      <c r="AH87">
        <v>3754</v>
      </c>
      <c r="AI87">
        <v>2707</v>
      </c>
      <c r="AJ87">
        <v>1113</v>
      </c>
      <c r="AK87">
        <v>1024</v>
      </c>
      <c r="AL87">
        <v>2523</v>
      </c>
      <c r="AM87">
        <v>1012</v>
      </c>
      <c r="AN87">
        <v>1590</v>
      </c>
      <c r="AO87">
        <v>4440</v>
      </c>
      <c r="AP87">
        <v>2154</v>
      </c>
      <c r="AQ87">
        <v>2687</v>
      </c>
      <c r="AR87">
        <v>1418</v>
      </c>
      <c r="AS87">
        <v>2509</v>
      </c>
      <c r="AT87">
        <v>867</v>
      </c>
      <c r="AU87">
        <v>2309</v>
      </c>
      <c r="AV87">
        <v>4073</v>
      </c>
      <c r="AW87">
        <v>1981</v>
      </c>
      <c r="AX87">
        <v>662</v>
      </c>
      <c r="AY87">
        <v>392</v>
      </c>
      <c r="AZ87">
        <v>1776</v>
      </c>
      <c r="BA87">
        <v>3075</v>
      </c>
      <c r="BB87">
        <v>2193</v>
      </c>
      <c r="BC87">
        <v>2804</v>
      </c>
      <c r="BD87">
        <v>1724</v>
      </c>
      <c r="BE87">
        <v>2883</v>
      </c>
      <c r="BF87">
        <v>328</v>
      </c>
      <c r="BG87">
        <v>3392</v>
      </c>
      <c r="BH87">
        <v>2346</v>
      </c>
      <c r="BI87">
        <v>2991</v>
      </c>
      <c r="BJ87">
        <v>2512</v>
      </c>
      <c r="BK87">
        <v>3042</v>
      </c>
      <c r="BL87" s="19">
        <f t="shared" si="1"/>
        <v>1981.3833333333334</v>
      </c>
    </row>
    <row r="88" spans="1:64" x14ac:dyDescent="0.3">
      <c r="A88" t="s">
        <v>429</v>
      </c>
      <c r="B88" s="42" t="s">
        <v>9</v>
      </c>
      <c r="C88" t="s">
        <v>157</v>
      </c>
      <c r="D88">
        <v>75</v>
      </c>
      <c r="E88">
        <v>221</v>
      </c>
      <c r="F88">
        <v>184</v>
      </c>
      <c r="G88">
        <v>307</v>
      </c>
      <c r="H88">
        <v>130</v>
      </c>
      <c r="I88">
        <v>176</v>
      </c>
      <c r="J88">
        <v>68</v>
      </c>
      <c r="K88">
        <v>296</v>
      </c>
      <c r="L88">
        <v>290</v>
      </c>
      <c r="M88">
        <v>197</v>
      </c>
      <c r="N88">
        <v>302</v>
      </c>
      <c r="O88">
        <v>167</v>
      </c>
      <c r="P88">
        <v>171</v>
      </c>
      <c r="Q88">
        <v>203</v>
      </c>
      <c r="R88">
        <v>91</v>
      </c>
      <c r="S88">
        <v>151</v>
      </c>
      <c r="T88">
        <v>120</v>
      </c>
      <c r="U88">
        <v>34</v>
      </c>
      <c r="V88">
        <v>64</v>
      </c>
      <c r="W88">
        <v>41</v>
      </c>
      <c r="X88">
        <v>87</v>
      </c>
      <c r="Y88">
        <v>175</v>
      </c>
      <c r="Z88">
        <v>15</v>
      </c>
      <c r="AA88">
        <v>107</v>
      </c>
      <c r="AB88">
        <v>267</v>
      </c>
      <c r="AC88">
        <v>248</v>
      </c>
      <c r="AD88">
        <v>85</v>
      </c>
      <c r="AE88">
        <v>278</v>
      </c>
      <c r="AF88">
        <v>303</v>
      </c>
      <c r="AG88">
        <v>216</v>
      </c>
      <c r="AH88">
        <v>504</v>
      </c>
      <c r="AI88">
        <v>302</v>
      </c>
      <c r="AJ88">
        <v>45</v>
      </c>
      <c r="AK88">
        <v>134</v>
      </c>
      <c r="AL88">
        <v>303</v>
      </c>
      <c r="AM88">
        <v>128</v>
      </c>
      <c r="AN88">
        <v>84</v>
      </c>
      <c r="AO88">
        <v>439</v>
      </c>
      <c r="AP88">
        <v>292</v>
      </c>
      <c r="AQ88">
        <v>287</v>
      </c>
      <c r="AR88">
        <v>95</v>
      </c>
      <c r="AS88">
        <v>297</v>
      </c>
      <c r="AT88">
        <v>48</v>
      </c>
      <c r="AU88">
        <v>392</v>
      </c>
      <c r="AV88">
        <v>491</v>
      </c>
      <c r="AW88">
        <v>145</v>
      </c>
      <c r="AX88">
        <v>83</v>
      </c>
      <c r="AY88">
        <v>12</v>
      </c>
      <c r="AZ88">
        <v>325</v>
      </c>
      <c r="BA88">
        <v>349</v>
      </c>
      <c r="BB88">
        <v>269</v>
      </c>
      <c r="BC88">
        <v>307</v>
      </c>
      <c r="BD88">
        <v>197</v>
      </c>
      <c r="BE88">
        <v>397</v>
      </c>
      <c r="BF88">
        <v>46</v>
      </c>
      <c r="BG88">
        <v>392</v>
      </c>
      <c r="BH88">
        <v>332</v>
      </c>
      <c r="BI88">
        <v>414</v>
      </c>
      <c r="BJ88">
        <v>366</v>
      </c>
      <c r="BK88">
        <v>418</v>
      </c>
      <c r="BL88" s="19">
        <f t="shared" si="1"/>
        <v>216.03333333333333</v>
      </c>
    </row>
    <row r="89" spans="1:64" x14ac:dyDescent="0.3">
      <c r="A89" t="s">
        <v>429</v>
      </c>
      <c r="B89" s="42" t="s">
        <v>18</v>
      </c>
      <c r="C89" t="s">
        <v>180</v>
      </c>
      <c r="D89">
        <v>166</v>
      </c>
      <c r="E89">
        <v>230</v>
      </c>
      <c r="F89">
        <v>294</v>
      </c>
      <c r="G89">
        <v>362</v>
      </c>
      <c r="H89">
        <v>152</v>
      </c>
      <c r="I89">
        <v>366</v>
      </c>
      <c r="J89">
        <v>88</v>
      </c>
      <c r="K89">
        <v>373</v>
      </c>
      <c r="L89">
        <v>172</v>
      </c>
      <c r="M89">
        <v>288</v>
      </c>
      <c r="N89">
        <v>280</v>
      </c>
      <c r="O89">
        <v>139</v>
      </c>
      <c r="P89">
        <v>350</v>
      </c>
      <c r="Q89">
        <v>207</v>
      </c>
      <c r="R89">
        <v>74</v>
      </c>
      <c r="S89">
        <v>120</v>
      </c>
      <c r="T89">
        <v>115</v>
      </c>
      <c r="U89">
        <v>36</v>
      </c>
      <c r="V89">
        <v>81</v>
      </c>
      <c r="W89">
        <v>63</v>
      </c>
      <c r="X89">
        <v>132</v>
      </c>
      <c r="Y89">
        <v>257</v>
      </c>
      <c r="Z89">
        <v>23</v>
      </c>
      <c r="AA89">
        <v>113</v>
      </c>
      <c r="AB89">
        <v>307</v>
      </c>
      <c r="AC89">
        <v>167</v>
      </c>
      <c r="AD89">
        <v>112</v>
      </c>
      <c r="AE89">
        <v>447</v>
      </c>
      <c r="AF89">
        <v>311</v>
      </c>
      <c r="AG89">
        <v>161</v>
      </c>
      <c r="AH89">
        <v>401</v>
      </c>
      <c r="AI89">
        <v>293</v>
      </c>
      <c r="AJ89">
        <v>89</v>
      </c>
      <c r="AK89">
        <v>81</v>
      </c>
      <c r="AL89">
        <v>248</v>
      </c>
      <c r="AM89">
        <v>168</v>
      </c>
      <c r="AN89">
        <v>99</v>
      </c>
      <c r="AO89">
        <v>303</v>
      </c>
      <c r="AP89">
        <v>226</v>
      </c>
      <c r="AQ89">
        <v>337</v>
      </c>
      <c r="AR89">
        <v>151</v>
      </c>
      <c r="AS89">
        <v>276</v>
      </c>
      <c r="AT89">
        <v>62</v>
      </c>
      <c r="AU89">
        <v>338</v>
      </c>
      <c r="AV89">
        <v>296</v>
      </c>
      <c r="AW89">
        <v>176</v>
      </c>
      <c r="AX89">
        <v>72</v>
      </c>
      <c r="AY89">
        <v>23</v>
      </c>
      <c r="AZ89">
        <v>341</v>
      </c>
      <c r="BA89">
        <v>244</v>
      </c>
      <c r="BB89">
        <v>261</v>
      </c>
      <c r="BC89">
        <v>383</v>
      </c>
      <c r="BD89">
        <v>122</v>
      </c>
      <c r="BE89">
        <v>296</v>
      </c>
      <c r="BF89">
        <v>86</v>
      </c>
      <c r="BG89">
        <v>352</v>
      </c>
      <c r="BH89">
        <v>264</v>
      </c>
      <c r="BI89">
        <v>267</v>
      </c>
      <c r="BJ89">
        <v>315</v>
      </c>
      <c r="BK89">
        <v>465</v>
      </c>
      <c r="BL89" s="19">
        <f t="shared" si="1"/>
        <v>217.01666666666668</v>
      </c>
    </row>
  </sheetData>
  <pageMargins left="0.7" right="0.7" top="0.75" bottom="0.75" header="0.3" footer="0.3"/>
  <pageSetup orientation="portrait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6C13D6-A9BF-455C-8069-7CA3E6B2AD17}">
  <dimension ref="A1:J94"/>
  <sheetViews>
    <sheetView tabSelected="1" zoomScale="75" zoomScaleNormal="75" workbookViewId="0">
      <selection activeCell="P69" sqref="P69"/>
    </sheetView>
  </sheetViews>
  <sheetFormatPr defaultRowHeight="14.4" x14ac:dyDescent="0.3"/>
  <cols>
    <col min="1" max="1" width="13.33203125" customWidth="1"/>
    <col min="2" max="2" width="7" customWidth="1"/>
    <col min="3" max="3" width="8" customWidth="1"/>
    <col min="4" max="4" width="6.88671875" customWidth="1"/>
    <col min="5" max="5" width="10.88671875" style="19" customWidth="1"/>
    <col min="6" max="6" width="6" customWidth="1"/>
  </cols>
  <sheetData>
    <row r="1" spans="1:7" x14ac:dyDescent="0.3">
      <c r="A1" s="64" t="s">
        <v>435</v>
      </c>
      <c r="B1" s="64"/>
      <c r="C1" s="64"/>
      <c r="D1" s="64"/>
      <c r="E1" s="64"/>
      <c r="F1" s="64"/>
      <c r="G1" s="60"/>
    </row>
    <row r="2" spans="1:7" x14ac:dyDescent="0.3">
      <c r="A2" s="58"/>
      <c r="B2" s="58"/>
      <c r="C2" s="58"/>
      <c r="D2" s="58"/>
      <c r="E2" s="58"/>
      <c r="F2" s="58"/>
      <c r="G2" s="60"/>
    </row>
    <row r="3" spans="1:7" x14ac:dyDescent="0.3">
      <c r="B3" s="22"/>
      <c r="C3" s="22" t="s">
        <v>436</v>
      </c>
      <c r="D3" s="22"/>
    </row>
    <row r="4" spans="1:7" x14ac:dyDescent="0.3">
      <c r="A4" s="22" t="s">
        <v>266</v>
      </c>
      <c r="B4" s="22" t="s">
        <v>437</v>
      </c>
      <c r="C4" s="22" t="s">
        <v>438</v>
      </c>
      <c r="D4" s="22" t="s">
        <v>439</v>
      </c>
      <c r="E4" s="21" t="s">
        <v>389</v>
      </c>
      <c r="F4" s="22" t="s">
        <v>440</v>
      </c>
    </row>
    <row r="5" spans="1:7" x14ac:dyDescent="0.3">
      <c r="A5" t="s">
        <v>398</v>
      </c>
      <c r="B5" s="19">
        <v>14382.0625</v>
      </c>
      <c r="C5" s="19">
        <v>15565.022727272728</v>
      </c>
      <c r="D5" s="19">
        <v>17568.616666666665</v>
      </c>
      <c r="E5" s="19">
        <f t="shared" ref="E5:E68" si="0">AVERAGE(B5:D5)</f>
        <v>15838.567297979796</v>
      </c>
      <c r="F5" s="33">
        <f t="shared" ref="F5:F68" si="1">STDEV(B5,C5,D5)/AVERAGE(B5,C5,D5)*100</f>
        <v>10.170063182744075</v>
      </c>
    </row>
    <row r="6" spans="1:7" x14ac:dyDescent="0.3">
      <c r="A6" t="s">
        <v>401</v>
      </c>
      <c r="B6" s="19">
        <v>5679.458333333333</v>
      </c>
      <c r="C6" s="19">
        <v>6337.772727272727</v>
      </c>
      <c r="D6" s="19">
        <v>7218.4666666666662</v>
      </c>
      <c r="E6" s="19">
        <f t="shared" si="0"/>
        <v>6411.8992424242424</v>
      </c>
      <c r="F6" s="33">
        <f t="shared" si="1"/>
        <v>12.042878853217831</v>
      </c>
    </row>
    <row r="7" spans="1:7" x14ac:dyDescent="0.3">
      <c r="A7" t="s">
        <v>403</v>
      </c>
      <c r="B7" s="19">
        <v>1707.9375</v>
      </c>
      <c r="C7" s="19">
        <v>1905.6136363636363</v>
      </c>
      <c r="D7" s="19">
        <v>2139.5833333333335</v>
      </c>
      <c r="E7" s="19">
        <f t="shared" si="0"/>
        <v>1917.7114898989901</v>
      </c>
      <c r="F7" s="33">
        <f t="shared" si="1"/>
        <v>11.267444060230341</v>
      </c>
    </row>
    <row r="8" spans="1:7" x14ac:dyDescent="0.3">
      <c r="A8" t="s">
        <v>405</v>
      </c>
      <c r="B8" s="19">
        <v>402.27083333333331</v>
      </c>
      <c r="C8" s="19">
        <v>437.95454545454544</v>
      </c>
      <c r="D8" s="19">
        <v>478.9</v>
      </c>
      <c r="E8" s="19">
        <f t="shared" si="0"/>
        <v>439.70845959595954</v>
      </c>
      <c r="F8" s="33">
        <f t="shared" si="1"/>
        <v>8.7204780369172354</v>
      </c>
    </row>
    <row r="9" spans="1:7" x14ac:dyDescent="0.3">
      <c r="A9" t="s">
        <v>407</v>
      </c>
      <c r="B9" s="19">
        <v>68.458333333333329</v>
      </c>
      <c r="C9" s="19">
        <v>72.318181818181813</v>
      </c>
      <c r="D9" s="19">
        <v>77.75</v>
      </c>
      <c r="E9" s="19">
        <f t="shared" si="0"/>
        <v>72.842171717171709</v>
      </c>
      <c r="F9" s="33">
        <f t="shared" si="1"/>
        <v>6.408297341990286</v>
      </c>
    </row>
    <row r="10" spans="1:7" x14ac:dyDescent="0.3">
      <c r="A10" t="s">
        <v>409</v>
      </c>
      <c r="B10" s="19">
        <v>42.020833333333336</v>
      </c>
      <c r="C10" s="19">
        <v>47.045454545454547</v>
      </c>
      <c r="D10" s="19">
        <v>51.583333333333336</v>
      </c>
      <c r="E10" s="19">
        <f t="shared" si="0"/>
        <v>46.883207070707073</v>
      </c>
      <c r="F10" s="33">
        <f t="shared" si="1"/>
        <v>10.202617311809988</v>
      </c>
    </row>
    <row r="11" spans="1:7" x14ac:dyDescent="0.3">
      <c r="A11" t="s">
        <v>412</v>
      </c>
      <c r="B11" s="19">
        <v>8.2708333333333339</v>
      </c>
      <c r="C11" s="19">
        <v>11.75</v>
      </c>
      <c r="D11" s="19">
        <v>11.166666666666666</v>
      </c>
      <c r="E11" s="19">
        <f t="shared" si="0"/>
        <v>10.395833333333334</v>
      </c>
      <c r="F11" s="33">
        <f t="shared" si="1"/>
        <v>17.923272295660102</v>
      </c>
    </row>
    <row r="12" spans="1:7" x14ac:dyDescent="0.3">
      <c r="A12" t="s">
        <v>414</v>
      </c>
      <c r="B12" s="19">
        <v>46.979166666666664</v>
      </c>
      <c r="C12" s="19">
        <v>42.295454545454547</v>
      </c>
      <c r="D12" s="19">
        <v>32.416666666666664</v>
      </c>
      <c r="E12" s="19">
        <f t="shared" si="0"/>
        <v>40.563762626262623</v>
      </c>
      <c r="F12" s="33">
        <f t="shared" si="1"/>
        <v>18.326920001382145</v>
      </c>
    </row>
    <row r="13" spans="1:7" x14ac:dyDescent="0.3">
      <c r="A13" t="s">
        <v>416</v>
      </c>
      <c r="B13" s="19">
        <v>3.9375</v>
      </c>
      <c r="C13" s="19">
        <v>5.7272727272727275</v>
      </c>
      <c r="D13" s="19">
        <v>4.416666666666667</v>
      </c>
      <c r="E13" s="19">
        <f t="shared" si="0"/>
        <v>4.6938131313131315</v>
      </c>
      <c r="F13" s="33">
        <f>STDEV(B13,C13,D13)/AVERAGE(B13,C13,D13)*100</f>
        <v>19.739059309872054</v>
      </c>
    </row>
    <row r="14" spans="1:7" x14ac:dyDescent="0.3">
      <c r="A14" t="s">
        <v>418</v>
      </c>
      <c r="B14" s="19">
        <v>10.1875</v>
      </c>
      <c r="C14" s="19">
        <v>11.977272727272727</v>
      </c>
      <c r="D14" s="19">
        <v>10.3</v>
      </c>
      <c r="E14" s="19">
        <f t="shared" si="0"/>
        <v>10.82159090909091</v>
      </c>
      <c r="F14" s="33">
        <f t="shared" si="1"/>
        <v>9.2632336904975876</v>
      </c>
    </row>
    <row r="15" spans="1:7" x14ac:dyDescent="0.3">
      <c r="A15" t="s">
        <v>420</v>
      </c>
      <c r="B15" s="19">
        <v>10.479166666666666</v>
      </c>
      <c r="C15" s="19">
        <v>12.318181818181818</v>
      </c>
      <c r="D15" s="19">
        <v>11.366666666666667</v>
      </c>
      <c r="E15" s="19">
        <f t="shared" si="0"/>
        <v>11.388005050505051</v>
      </c>
      <c r="F15" s="33">
        <f t="shared" si="1"/>
        <v>8.0759821181633153</v>
      </c>
    </row>
    <row r="16" spans="1:7" x14ac:dyDescent="0.3">
      <c r="A16" t="s">
        <v>422</v>
      </c>
      <c r="B16" s="19">
        <v>22.25</v>
      </c>
      <c r="C16" s="19">
        <v>24.545454545454547</v>
      </c>
      <c r="D16" s="19">
        <v>24.066666666666666</v>
      </c>
      <c r="E16" s="19">
        <f t="shared" si="0"/>
        <v>23.62070707070707</v>
      </c>
      <c r="F16" s="33">
        <f t="shared" si="1"/>
        <v>5.1267122119769093</v>
      </c>
    </row>
    <row r="17" spans="1:10" x14ac:dyDescent="0.3">
      <c r="A17" t="s">
        <v>424</v>
      </c>
      <c r="B17" s="19">
        <v>16.041666666666668</v>
      </c>
      <c r="C17" s="19">
        <v>19.40909090909091</v>
      </c>
      <c r="D17" s="19">
        <v>11.933333333333334</v>
      </c>
      <c r="E17" s="19">
        <f t="shared" si="0"/>
        <v>15.794696969696972</v>
      </c>
      <c r="F17" s="33">
        <f t="shared" si="1"/>
        <v>23.704113961581445</v>
      </c>
    </row>
    <row r="18" spans="1:10" x14ac:dyDescent="0.3">
      <c r="A18" t="s">
        <v>426</v>
      </c>
      <c r="B18" s="19">
        <v>18.375</v>
      </c>
      <c r="C18" s="19">
        <v>18.34090909090909</v>
      </c>
      <c r="D18" s="19">
        <v>12.35</v>
      </c>
      <c r="E18" s="19">
        <f t="shared" si="0"/>
        <v>16.35530303030303</v>
      </c>
      <c r="F18" s="33">
        <f t="shared" si="1"/>
        <v>21.208632140995743</v>
      </c>
    </row>
    <row r="19" spans="1:10" x14ac:dyDescent="0.3">
      <c r="A19" s="42" t="s">
        <v>169</v>
      </c>
      <c r="B19" s="19">
        <v>16.116041666666668</v>
      </c>
      <c r="C19" s="19">
        <v>19.750681818181821</v>
      </c>
      <c r="D19" s="19">
        <v>14.514000000000001</v>
      </c>
      <c r="E19" s="19">
        <f t="shared" si="0"/>
        <v>16.7935744949495</v>
      </c>
      <c r="F19" s="33">
        <f t="shared" si="1"/>
        <v>15.978022104657914</v>
      </c>
    </row>
    <row r="20" spans="1:10" x14ac:dyDescent="0.3">
      <c r="A20" s="42" t="s">
        <v>252</v>
      </c>
      <c r="B20" s="19">
        <v>13.685000000000002</v>
      </c>
      <c r="C20" s="19">
        <v>15.864772727272731</v>
      </c>
      <c r="D20" s="19">
        <v>12.557999999999998</v>
      </c>
      <c r="E20" s="19">
        <f t="shared" si="0"/>
        <v>14.035924242424244</v>
      </c>
      <c r="F20" s="33">
        <f t="shared" si="1"/>
        <v>11.977017950374542</v>
      </c>
    </row>
    <row r="21" spans="1:10" x14ac:dyDescent="0.3">
      <c r="A21" s="42" t="s">
        <v>347</v>
      </c>
      <c r="B21" s="19">
        <v>635.27083333333337</v>
      </c>
      <c r="C21" s="19">
        <v>921.77272727272725</v>
      </c>
      <c r="D21" s="19">
        <v>647.96666666666704</v>
      </c>
      <c r="E21" s="19">
        <f t="shared" si="0"/>
        <v>735.00340909090926</v>
      </c>
      <c r="F21" s="33">
        <f t="shared" si="1"/>
        <v>22.023230005677149</v>
      </c>
    </row>
    <row r="22" spans="1:10" x14ac:dyDescent="0.3">
      <c r="A22" s="42" t="s">
        <v>186</v>
      </c>
      <c r="B22" s="19">
        <v>194.3125</v>
      </c>
      <c r="C22" s="19">
        <v>223.15909090909091</v>
      </c>
      <c r="D22" s="19">
        <v>150.63333333333333</v>
      </c>
      <c r="E22" s="19">
        <f t="shared" si="0"/>
        <v>189.36830808080808</v>
      </c>
      <c r="F22" s="33">
        <f t="shared" si="1"/>
        <v>19.282420586867545</v>
      </c>
    </row>
    <row r="23" spans="1:10" x14ac:dyDescent="0.3">
      <c r="A23" s="10" t="s">
        <v>348</v>
      </c>
      <c r="B23" s="19">
        <v>81359.520833333328</v>
      </c>
      <c r="C23" s="19">
        <v>96740.227272727279</v>
      </c>
      <c r="D23" s="19">
        <v>49006.51666666667</v>
      </c>
      <c r="E23" s="19">
        <f t="shared" si="0"/>
        <v>75702.088257575757</v>
      </c>
      <c r="F23" s="33">
        <f t="shared" si="1"/>
        <v>32.184789908738829</v>
      </c>
      <c r="H23" s="10"/>
    </row>
    <row r="24" spans="1:10" x14ac:dyDescent="0.3">
      <c r="A24" s="10" t="s">
        <v>342</v>
      </c>
      <c r="B24" s="19">
        <v>220473.27083333334</v>
      </c>
      <c r="C24" s="19">
        <v>187478.79545454544</v>
      </c>
      <c r="D24" s="19">
        <v>146921.25</v>
      </c>
      <c r="E24" s="19">
        <f t="shared" si="0"/>
        <v>184957.7720959596</v>
      </c>
      <c r="F24" s="33">
        <f t="shared" si="1"/>
        <v>19.918470995168558</v>
      </c>
      <c r="H24" s="10"/>
    </row>
    <row r="25" spans="1:10" x14ac:dyDescent="0.3">
      <c r="A25" s="10" t="s">
        <v>343</v>
      </c>
      <c r="B25" s="19">
        <v>131066.10416666667</v>
      </c>
      <c r="C25" s="19">
        <v>95941.159090909088</v>
      </c>
      <c r="D25" s="19">
        <v>70252.2</v>
      </c>
      <c r="E25" s="19">
        <f t="shared" si="0"/>
        <v>99086.487752525252</v>
      </c>
      <c r="F25" s="33">
        <f t="shared" si="1"/>
        <v>30.81017156995901</v>
      </c>
      <c r="H25" s="10"/>
    </row>
    <row r="26" spans="1:10" x14ac:dyDescent="0.3">
      <c r="A26" s="10" t="s">
        <v>345</v>
      </c>
      <c r="B26" s="19">
        <v>17187.083333333332</v>
      </c>
      <c r="C26" s="19">
        <v>14017.454545454546</v>
      </c>
      <c r="D26" s="19">
        <v>14419.233333333334</v>
      </c>
      <c r="E26" s="19">
        <f t="shared" si="0"/>
        <v>15207.923737373736</v>
      </c>
      <c r="F26" s="33">
        <f t="shared" si="1"/>
        <v>11.347603843906045</v>
      </c>
      <c r="H26" s="10"/>
    </row>
    <row r="27" spans="1:10" x14ac:dyDescent="0.3">
      <c r="A27" s="10" t="s">
        <v>344</v>
      </c>
      <c r="B27" s="19">
        <v>7989.145833333333</v>
      </c>
      <c r="C27" s="19">
        <v>6424.409090909091</v>
      </c>
      <c r="D27" s="19">
        <v>3507.55</v>
      </c>
      <c r="E27" s="19">
        <f t="shared" si="0"/>
        <v>5973.7016414141408</v>
      </c>
      <c r="F27" s="33">
        <f t="shared" si="1"/>
        <v>38.075874160594616</v>
      </c>
      <c r="H27" s="10"/>
    </row>
    <row r="28" spans="1:10" x14ac:dyDescent="0.3">
      <c r="A28" s="42" t="s">
        <v>5</v>
      </c>
      <c r="B28" s="19">
        <v>69.625</v>
      </c>
      <c r="C28" s="19">
        <v>70.227272727272734</v>
      </c>
      <c r="D28" s="19">
        <v>64.280333333333331</v>
      </c>
      <c r="E28" s="19">
        <f t="shared" si="0"/>
        <v>68.044202020202022</v>
      </c>
      <c r="F28" s="33">
        <f t="shared" si="1"/>
        <v>4.810823526263321</v>
      </c>
    </row>
    <row r="29" spans="1:10" x14ac:dyDescent="0.3">
      <c r="A29" s="42" t="s">
        <v>29</v>
      </c>
      <c r="B29" s="19">
        <v>155.20833333333334</v>
      </c>
      <c r="C29" s="19">
        <v>171.01522727272729</v>
      </c>
      <c r="D29" s="19">
        <v>170.25</v>
      </c>
      <c r="E29" s="19">
        <f t="shared" si="0"/>
        <v>165.49118686868687</v>
      </c>
      <c r="F29" s="33">
        <f t="shared" si="1"/>
        <v>5.3860439862528438</v>
      </c>
    </row>
    <row r="30" spans="1:10" x14ac:dyDescent="0.3">
      <c r="A30" s="42" t="s">
        <v>4</v>
      </c>
      <c r="B30" s="19">
        <v>258.125</v>
      </c>
      <c r="C30" s="19">
        <v>284.5</v>
      </c>
      <c r="D30" s="19">
        <v>257.89999999999998</v>
      </c>
      <c r="E30" s="19">
        <f t="shared" si="0"/>
        <v>266.84166666666664</v>
      </c>
      <c r="F30" s="33">
        <f t="shared" si="1"/>
        <v>5.7311061067111595</v>
      </c>
      <c r="J30" s="43"/>
    </row>
    <row r="31" spans="1:10" x14ac:dyDescent="0.3">
      <c r="A31" s="42" t="s">
        <v>14</v>
      </c>
      <c r="B31" s="19">
        <v>121.875</v>
      </c>
      <c r="C31" s="19">
        <v>135.65909090909091</v>
      </c>
      <c r="D31" s="19">
        <v>135.61666666666667</v>
      </c>
      <c r="E31" s="19">
        <f t="shared" si="0"/>
        <v>131.05025252525252</v>
      </c>
      <c r="F31" s="33">
        <f t="shared" si="1"/>
        <v>6.0633458792175157</v>
      </c>
      <c r="J31" s="43"/>
    </row>
    <row r="32" spans="1:10" x14ac:dyDescent="0.3">
      <c r="A32" s="42" t="s">
        <v>9</v>
      </c>
      <c r="B32" s="19">
        <v>248.54166666666666</v>
      </c>
      <c r="C32" s="19">
        <v>229.93181818181819</v>
      </c>
      <c r="D32" s="19">
        <v>216.03333333333333</v>
      </c>
      <c r="E32" s="19">
        <f t="shared" si="0"/>
        <v>231.50227272727273</v>
      </c>
      <c r="F32" s="33">
        <f t="shared" si="1"/>
        <v>7.0457053771930704</v>
      </c>
      <c r="J32" s="46"/>
    </row>
    <row r="33" spans="1:10" x14ac:dyDescent="0.3">
      <c r="A33" s="42" t="s">
        <v>51</v>
      </c>
      <c r="B33" s="19">
        <v>193.75</v>
      </c>
      <c r="C33" s="19">
        <v>207.70454545454547</v>
      </c>
      <c r="D33" s="19">
        <v>177.66666666666666</v>
      </c>
      <c r="E33" s="19">
        <f t="shared" si="0"/>
        <v>193.04040404040404</v>
      </c>
      <c r="F33" s="33">
        <f t="shared" si="1"/>
        <v>7.7867151685193328</v>
      </c>
      <c r="J33" s="46"/>
    </row>
    <row r="34" spans="1:10" x14ac:dyDescent="0.3">
      <c r="A34" s="42" t="s">
        <v>48</v>
      </c>
      <c r="B34" s="19">
        <v>187.58333333333334</v>
      </c>
      <c r="C34" s="19">
        <v>206.88636363636363</v>
      </c>
      <c r="D34" s="19">
        <v>172.93333333333334</v>
      </c>
      <c r="E34" s="19">
        <f t="shared" si="0"/>
        <v>189.13434343434346</v>
      </c>
      <c r="F34" s="33">
        <f t="shared" si="1"/>
        <v>9.0039549476036616</v>
      </c>
    </row>
    <row r="35" spans="1:10" x14ac:dyDescent="0.3">
      <c r="A35" s="42" t="s">
        <v>27</v>
      </c>
      <c r="B35" s="19">
        <v>55.270833333333336</v>
      </c>
      <c r="C35" s="19">
        <v>49.447045454545453</v>
      </c>
      <c r="D35" s="19">
        <v>46.182333333333325</v>
      </c>
      <c r="E35" s="19">
        <f t="shared" si="0"/>
        <v>50.300070707070709</v>
      </c>
      <c r="F35" s="33">
        <f t="shared" si="1"/>
        <v>9.1528810462491865</v>
      </c>
    </row>
    <row r="36" spans="1:10" x14ac:dyDescent="0.3">
      <c r="A36" s="42" t="s">
        <v>50</v>
      </c>
      <c r="B36" s="19">
        <v>10671.229166666666</v>
      </c>
      <c r="C36" s="19">
        <v>11468.045454545454</v>
      </c>
      <c r="D36" s="19">
        <v>9497.5833333333339</v>
      </c>
      <c r="E36" s="19">
        <f t="shared" si="0"/>
        <v>10545.619318181818</v>
      </c>
      <c r="F36" s="33">
        <f t="shared" si="1"/>
        <v>9.3993365366031139</v>
      </c>
    </row>
    <row r="37" spans="1:10" x14ac:dyDescent="0.3">
      <c r="A37" s="42" t="s">
        <v>34</v>
      </c>
      <c r="B37" s="19">
        <v>195.5</v>
      </c>
      <c r="C37" s="19">
        <v>229.52272727272728</v>
      </c>
      <c r="D37" s="19">
        <v>191.48333333333332</v>
      </c>
      <c r="E37" s="19">
        <f t="shared" si="0"/>
        <v>205.50202020202019</v>
      </c>
      <c r="F37" s="33">
        <f t="shared" si="1"/>
        <v>10.169857512740998</v>
      </c>
    </row>
    <row r="38" spans="1:10" x14ac:dyDescent="0.3">
      <c r="A38" s="42" t="s">
        <v>31</v>
      </c>
      <c r="B38" s="19">
        <v>81.791666666666671</v>
      </c>
      <c r="C38" s="19">
        <v>77.568181818181813</v>
      </c>
      <c r="D38" s="19">
        <v>66.858166666666662</v>
      </c>
      <c r="E38" s="19">
        <f t="shared" si="0"/>
        <v>75.406005050505044</v>
      </c>
      <c r="F38" s="33">
        <f t="shared" si="1"/>
        <v>10.208685015255604</v>
      </c>
    </row>
    <row r="39" spans="1:10" x14ac:dyDescent="0.3">
      <c r="A39" s="42" t="s">
        <v>17</v>
      </c>
      <c r="B39" s="19">
        <v>1581.2291666666667</v>
      </c>
      <c r="C39" s="19">
        <v>1827.0227272727273</v>
      </c>
      <c r="D39" s="19">
        <v>1436.1666666666667</v>
      </c>
      <c r="E39" s="19">
        <f t="shared" si="0"/>
        <v>1614.8061868686871</v>
      </c>
      <c r="F39" s="33">
        <f t="shared" si="1"/>
        <v>12.235496013463175</v>
      </c>
    </row>
    <row r="40" spans="1:10" x14ac:dyDescent="0.3">
      <c r="A40" s="42" t="s">
        <v>56</v>
      </c>
      <c r="B40" s="19">
        <v>187.58333333333334</v>
      </c>
      <c r="C40" s="19">
        <v>200.34090909090909</v>
      </c>
      <c r="D40" s="19">
        <v>156.26666666666668</v>
      </c>
      <c r="E40" s="19">
        <f t="shared" si="0"/>
        <v>181.39696969696971</v>
      </c>
      <c r="F40" s="33">
        <f t="shared" si="1"/>
        <v>12.502425977391601</v>
      </c>
    </row>
    <row r="41" spans="1:10" x14ac:dyDescent="0.3">
      <c r="A41" s="42" t="s">
        <v>21</v>
      </c>
      <c r="B41" s="19">
        <v>313.29166666666669</v>
      </c>
      <c r="C41" s="19">
        <v>345.65909090909093</v>
      </c>
      <c r="D41" s="19">
        <v>267.64999999999998</v>
      </c>
      <c r="E41" s="19">
        <f t="shared" si="0"/>
        <v>308.86691919191918</v>
      </c>
      <c r="F41" s="33">
        <f t="shared" si="1"/>
        <v>12.689065360593244</v>
      </c>
    </row>
    <row r="42" spans="1:10" x14ac:dyDescent="0.3">
      <c r="A42" s="42" t="s">
        <v>15</v>
      </c>
      <c r="B42" s="19">
        <v>55.691250000000004</v>
      </c>
      <c r="C42" s="19">
        <v>53</v>
      </c>
      <c r="D42" s="19">
        <v>43.096999999999994</v>
      </c>
      <c r="E42" s="19">
        <f t="shared" si="0"/>
        <v>50.596083333333333</v>
      </c>
      <c r="F42" s="33">
        <f t="shared" si="1"/>
        <v>13.108400127076461</v>
      </c>
    </row>
    <row r="43" spans="1:10" x14ac:dyDescent="0.3">
      <c r="A43" s="42" t="s">
        <v>3</v>
      </c>
      <c r="B43" s="19">
        <v>184.89583333333334</v>
      </c>
      <c r="C43" s="19">
        <v>182.47727272727272</v>
      </c>
      <c r="D43" s="19">
        <v>143.93333333333334</v>
      </c>
      <c r="E43" s="19">
        <f t="shared" si="0"/>
        <v>170.43547979797981</v>
      </c>
      <c r="F43" s="33">
        <f t="shared" si="1"/>
        <v>13.485083965262135</v>
      </c>
    </row>
    <row r="44" spans="1:10" x14ac:dyDescent="0.3">
      <c r="A44" s="42" t="s">
        <v>52</v>
      </c>
      <c r="B44" s="19">
        <v>162.66666666666666</v>
      </c>
      <c r="C44" s="19">
        <v>179.88636363636363</v>
      </c>
      <c r="D44" s="19">
        <v>215.96666666666667</v>
      </c>
      <c r="E44" s="19">
        <f t="shared" si="0"/>
        <v>186.17323232323233</v>
      </c>
      <c r="F44" s="33">
        <f t="shared" si="1"/>
        <v>14.610305844552219</v>
      </c>
    </row>
    <row r="45" spans="1:10" x14ac:dyDescent="0.3">
      <c r="A45" s="42" t="s">
        <v>19</v>
      </c>
      <c r="B45" s="19">
        <v>9788.2708333333339</v>
      </c>
      <c r="C45" s="19">
        <v>12390.75</v>
      </c>
      <c r="D45" s="19">
        <v>9611.2999999999993</v>
      </c>
      <c r="E45" s="19">
        <f t="shared" si="0"/>
        <v>10596.773611111112</v>
      </c>
      <c r="F45" s="33">
        <f t="shared" si="1"/>
        <v>14.685100800050765</v>
      </c>
    </row>
    <row r="46" spans="1:10" x14ac:dyDescent="0.3">
      <c r="A46" s="42" t="s">
        <v>16</v>
      </c>
      <c r="B46" s="19">
        <v>106.125</v>
      </c>
      <c r="C46" s="19">
        <v>100.13636363636364</v>
      </c>
      <c r="D46" s="19">
        <v>79.030333333333331</v>
      </c>
      <c r="E46" s="19">
        <f t="shared" si="0"/>
        <v>95.097232323232319</v>
      </c>
      <c r="F46" s="33">
        <f t="shared" si="1"/>
        <v>14.966660621858427</v>
      </c>
    </row>
    <row r="47" spans="1:10" x14ac:dyDescent="0.3">
      <c r="A47" s="42" t="s">
        <v>12</v>
      </c>
      <c r="B47" s="19">
        <v>1681.8125</v>
      </c>
      <c r="C47" s="19">
        <v>2284.7954545454545</v>
      </c>
      <c r="D47" s="19">
        <v>1981.3833333333334</v>
      </c>
      <c r="E47" s="19">
        <f t="shared" si="0"/>
        <v>1982.6637626262627</v>
      </c>
      <c r="F47" s="33">
        <f t="shared" si="1"/>
        <v>15.206487463219201</v>
      </c>
    </row>
    <row r="48" spans="1:10" x14ac:dyDescent="0.3">
      <c r="A48" s="42" t="s">
        <v>33</v>
      </c>
      <c r="B48" s="19">
        <v>208.41666666666666</v>
      </c>
      <c r="C48" s="19">
        <v>282.36363636363637</v>
      </c>
      <c r="D48" s="19">
        <v>233.03333333333333</v>
      </c>
      <c r="E48" s="19">
        <f t="shared" si="0"/>
        <v>241.2712121212121</v>
      </c>
      <c r="F48" s="33">
        <f t="shared" si="1"/>
        <v>15.607119012397428</v>
      </c>
    </row>
    <row r="49" spans="1:6" x14ac:dyDescent="0.3">
      <c r="A49" s="42" t="s">
        <v>25</v>
      </c>
      <c r="B49" s="19">
        <v>275.10416666666669</v>
      </c>
      <c r="C49" s="19">
        <v>264.95454545454544</v>
      </c>
      <c r="D49" s="19">
        <v>195.31666666666666</v>
      </c>
      <c r="E49" s="19">
        <f t="shared" si="0"/>
        <v>245.12512626262628</v>
      </c>
      <c r="F49" s="33">
        <f t="shared" si="1"/>
        <v>17.718659786197016</v>
      </c>
    </row>
    <row r="50" spans="1:6" x14ac:dyDescent="0.3">
      <c r="A50" s="42" t="s">
        <v>37</v>
      </c>
      <c r="B50" s="19">
        <v>58.375</v>
      </c>
      <c r="C50" s="19">
        <v>64.022727272727266</v>
      </c>
      <c r="D50" s="19">
        <v>44.763666666666659</v>
      </c>
      <c r="E50" s="19">
        <f t="shared" si="0"/>
        <v>55.720464646464642</v>
      </c>
      <c r="F50" s="33">
        <f t="shared" si="1"/>
        <v>17.767511591478886</v>
      </c>
    </row>
    <row r="51" spans="1:6" x14ac:dyDescent="0.3">
      <c r="A51" s="42" t="s">
        <v>0</v>
      </c>
      <c r="B51" s="19">
        <v>76.666666666666671</v>
      </c>
      <c r="C51" s="19">
        <v>78.045454545454547</v>
      </c>
      <c r="D51" s="19">
        <v>55.730333333333334</v>
      </c>
      <c r="E51" s="19">
        <f t="shared" si="0"/>
        <v>70.147484848484851</v>
      </c>
      <c r="F51" s="33">
        <f t="shared" si="1"/>
        <v>17.826209252191408</v>
      </c>
    </row>
    <row r="52" spans="1:6" x14ac:dyDescent="0.3">
      <c r="A52" s="42" t="s">
        <v>1</v>
      </c>
      <c r="B52" s="19">
        <v>236.75</v>
      </c>
      <c r="C52" s="19">
        <v>284.45454545454544</v>
      </c>
      <c r="D52" s="19">
        <v>198.71666666666667</v>
      </c>
      <c r="E52" s="19">
        <f t="shared" si="0"/>
        <v>239.97373737373741</v>
      </c>
      <c r="F52" s="33">
        <f t="shared" si="1"/>
        <v>17.901855792959598</v>
      </c>
    </row>
    <row r="53" spans="1:6" x14ac:dyDescent="0.3">
      <c r="A53" s="42" t="s">
        <v>44</v>
      </c>
      <c r="B53" s="19">
        <v>71.5625</v>
      </c>
      <c r="C53" s="19">
        <v>75.227272727272734</v>
      </c>
      <c r="D53" s="19">
        <v>52.6815</v>
      </c>
      <c r="E53" s="19">
        <f t="shared" si="0"/>
        <v>66.490424242424254</v>
      </c>
      <c r="F53" s="33">
        <f t="shared" si="1"/>
        <v>18.195774224768872</v>
      </c>
    </row>
    <row r="54" spans="1:6" x14ac:dyDescent="0.3">
      <c r="A54" s="42" t="s">
        <v>8</v>
      </c>
      <c r="B54" s="19">
        <v>3409.7916666666665</v>
      </c>
      <c r="C54" s="19">
        <v>4510.25</v>
      </c>
      <c r="D54" s="19">
        <v>3258.8166666666666</v>
      </c>
      <c r="E54" s="19">
        <f t="shared" si="0"/>
        <v>3726.286111111111</v>
      </c>
      <c r="F54" s="33">
        <f t="shared" si="1"/>
        <v>18.332363445627049</v>
      </c>
    </row>
    <row r="55" spans="1:6" x14ac:dyDescent="0.3">
      <c r="A55" s="42" t="s">
        <v>42</v>
      </c>
      <c r="B55" s="19">
        <v>54.770833333333336</v>
      </c>
      <c r="C55" s="19">
        <v>62.697045454545453</v>
      </c>
      <c r="D55" s="19">
        <v>43.083999999999996</v>
      </c>
      <c r="E55" s="19">
        <f t="shared" si="0"/>
        <v>53.517292929292928</v>
      </c>
      <c r="F55" s="33">
        <f t="shared" si="1"/>
        <v>18.435963265625126</v>
      </c>
    </row>
    <row r="56" spans="1:6" x14ac:dyDescent="0.3">
      <c r="A56" s="42" t="s">
        <v>43</v>
      </c>
      <c r="B56" s="19">
        <v>53.0625</v>
      </c>
      <c r="C56" s="19">
        <v>55.863636363636367</v>
      </c>
      <c r="D56" s="19">
        <v>38.808166666666665</v>
      </c>
      <c r="E56" s="19">
        <f t="shared" si="0"/>
        <v>49.24476767676768</v>
      </c>
      <c r="F56" s="33">
        <f t="shared" si="1"/>
        <v>18.573003961581062</v>
      </c>
    </row>
    <row r="57" spans="1:6" x14ac:dyDescent="0.3">
      <c r="A57" s="42" t="s">
        <v>11</v>
      </c>
      <c r="B57" s="19">
        <v>398.47916666666669</v>
      </c>
      <c r="C57" s="19">
        <v>472.38636363636363</v>
      </c>
      <c r="D57" s="19">
        <v>322.28333333333336</v>
      </c>
      <c r="E57" s="19">
        <f t="shared" si="0"/>
        <v>397.71628787878785</v>
      </c>
      <c r="F57" s="33">
        <f t="shared" si="1"/>
        <v>18.87134756747027</v>
      </c>
    </row>
    <row r="58" spans="1:6" x14ac:dyDescent="0.3">
      <c r="A58" s="42" t="s">
        <v>46</v>
      </c>
      <c r="B58" s="19">
        <v>374.29166666666669</v>
      </c>
      <c r="C58" s="19">
        <v>519.52272727272725</v>
      </c>
      <c r="D58" s="19">
        <v>545.2833333333333</v>
      </c>
      <c r="E58" s="19">
        <f t="shared" si="0"/>
        <v>479.69924242424241</v>
      </c>
      <c r="F58" s="33">
        <f t="shared" si="1"/>
        <v>19.218262228409948</v>
      </c>
    </row>
    <row r="59" spans="1:6" x14ac:dyDescent="0.3">
      <c r="A59" s="42" t="s">
        <v>13</v>
      </c>
      <c r="B59" s="19">
        <v>139.52083333333334</v>
      </c>
      <c r="C59" s="19">
        <v>129.31818181818181</v>
      </c>
      <c r="D59" s="19">
        <v>94.966666666666669</v>
      </c>
      <c r="E59" s="19">
        <f t="shared" si="0"/>
        <v>121.2685606060606</v>
      </c>
      <c r="F59" s="33">
        <f t="shared" si="1"/>
        <v>19.248483942484871</v>
      </c>
    </row>
    <row r="60" spans="1:6" x14ac:dyDescent="0.3">
      <c r="A60" s="42" t="s">
        <v>24</v>
      </c>
      <c r="B60" s="19">
        <v>69.270833333333329</v>
      </c>
      <c r="C60" s="19">
        <v>71.969772727272726</v>
      </c>
      <c r="D60" s="19">
        <v>49.336999999999996</v>
      </c>
      <c r="E60" s="19">
        <f t="shared" si="0"/>
        <v>63.525868686868684</v>
      </c>
      <c r="F60" s="33">
        <f t="shared" si="1"/>
        <v>19.45947193997716</v>
      </c>
    </row>
    <row r="61" spans="1:6" x14ac:dyDescent="0.3">
      <c r="A61" s="42" t="s">
        <v>47</v>
      </c>
      <c r="B61" s="19">
        <v>60.520833333333336</v>
      </c>
      <c r="C61" s="19">
        <v>61.477272727272727</v>
      </c>
      <c r="D61" s="19">
        <v>41.979166666666664</v>
      </c>
      <c r="E61" s="19">
        <f t="shared" si="0"/>
        <v>54.659090909090907</v>
      </c>
      <c r="F61" s="33">
        <f t="shared" si="1"/>
        <v>20.109270825809865</v>
      </c>
    </row>
    <row r="62" spans="1:6" x14ac:dyDescent="0.3">
      <c r="A62" s="42" t="s">
        <v>38</v>
      </c>
      <c r="B62" s="19">
        <v>421.875</v>
      </c>
      <c r="C62" s="19">
        <v>415.18181818181819</v>
      </c>
      <c r="D62" s="19">
        <v>600.0333333333333</v>
      </c>
      <c r="E62" s="19">
        <f t="shared" si="0"/>
        <v>479.0300505050505</v>
      </c>
      <c r="F62" s="33">
        <f t="shared" si="1"/>
        <v>21.887007048318672</v>
      </c>
    </row>
    <row r="63" spans="1:6" x14ac:dyDescent="0.3">
      <c r="A63" s="42" t="s">
        <v>49</v>
      </c>
      <c r="B63" s="19">
        <v>58.833333333333336</v>
      </c>
      <c r="C63" s="19">
        <v>61.585000000000008</v>
      </c>
      <c r="D63" s="19">
        <v>39.280166666666666</v>
      </c>
      <c r="E63" s="19">
        <f t="shared" si="0"/>
        <v>53.232833333333339</v>
      </c>
      <c r="F63" s="33">
        <f t="shared" si="1"/>
        <v>22.845748015407963</v>
      </c>
    </row>
    <row r="64" spans="1:6" x14ac:dyDescent="0.3">
      <c r="A64" s="42" t="s">
        <v>40</v>
      </c>
      <c r="B64" s="19">
        <v>299.125</v>
      </c>
      <c r="C64" s="19">
        <v>283.90909090909093</v>
      </c>
      <c r="D64" s="19">
        <v>190.03333333333333</v>
      </c>
      <c r="E64" s="19">
        <f t="shared" si="0"/>
        <v>257.68914141414143</v>
      </c>
      <c r="F64" s="33">
        <f t="shared" si="1"/>
        <v>22.928214565695011</v>
      </c>
    </row>
    <row r="65" spans="1:6" x14ac:dyDescent="0.3">
      <c r="A65" s="42" t="s">
        <v>41</v>
      </c>
      <c r="B65" s="19">
        <v>235.25</v>
      </c>
      <c r="C65" s="19">
        <v>371.88636363636363</v>
      </c>
      <c r="D65" s="19">
        <v>350.5</v>
      </c>
      <c r="E65" s="19">
        <f t="shared" si="0"/>
        <v>319.21212121212119</v>
      </c>
      <c r="F65" s="33">
        <f t="shared" si="1"/>
        <v>23.02399753467002</v>
      </c>
    </row>
    <row r="66" spans="1:6" x14ac:dyDescent="0.3">
      <c r="A66" s="42" t="s">
        <v>32</v>
      </c>
      <c r="B66" s="19">
        <v>65.083333333333329</v>
      </c>
      <c r="C66" s="19">
        <v>72.977272727272734</v>
      </c>
      <c r="D66" s="19">
        <v>44.541499999999999</v>
      </c>
      <c r="E66" s="19">
        <f t="shared" si="0"/>
        <v>60.86736868686868</v>
      </c>
      <c r="F66" s="33">
        <f t="shared" si="1"/>
        <v>24.116707149706418</v>
      </c>
    </row>
    <row r="67" spans="1:6" x14ac:dyDescent="0.3">
      <c r="A67" s="42" t="s">
        <v>22</v>
      </c>
      <c r="B67" s="19">
        <v>702.54166666666663</v>
      </c>
      <c r="C67" s="19">
        <v>1115.7045454545455</v>
      </c>
      <c r="D67" s="19">
        <v>812.01666666666665</v>
      </c>
      <c r="E67" s="19">
        <f t="shared" si="0"/>
        <v>876.75429292929277</v>
      </c>
      <c r="F67" s="33">
        <f t="shared" si="1"/>
        <v>24.414364806954524</v>
      </c>
    </row>
    <row r="68" spans="1:6" x14ac:dyDescent="0.3">
      <c r="A68" s="42" t="s">
        <v>18</v>
      </c>
      <c r="B68" s="19">
        <v>361.625</v>
      </c>
      <c r="C68" s="19">
        <v>301.84090909090907</v>
      </c>
      <c r="D68" s="19">
        <v>217.01666666666668</v>
      </c>
      <c r="E68" s="19">
        <f t="shared" si="0"/>
        <v>293.49419191919191</v>
      </c>
      <c r="F68" s="33">
        <f t="shared" si="1"/>
        <v>24.758443753288145</v>
      </c>
    </row>
    <row r="69" spans="1:6" x14ac:dyDescent="0.3">
      <c r="A69" s="42" t="s">
        <v>20</v>
      </c>
      <c r="B69" s="19">
        <v>829.04166666666663</v>
      </c>
      <c r="C69" s="19">
        <v>1390.3636363636363</v>
      </c>
      <c r="D69" s="19">
        <v>1177.75</v>
      </c>
      <c r="E69" s="19">
        <f t="shared" ref="E69:E88" si="2">AVERAGE(B69:D69)</f>
        <v>1132.3851010101009</v>
      </c>
      <c r="F69" s="33">
        <f t="shared" ref="F69:F75" si="3">STDEV(B69,C69,D69)/AVERAGE(B69,C69,D69)*100</f>
        <v>25.026589374000878</v>
      </c>
    </row>
    <row r="70" spans="1:6" x14ac:dyDescent="0.3">
      <c r="A70" s="42" t="s">
        <v>45</v>
      </c>
      <c r="B70" s="19">
        <v>426.60416666666669</v>
      </c>
      <c r="C70" s="19">
        <v>583.11363636363637</v>
      </c>
      <c r="D70" s="19">
        <v>352.16666666666669</v>
      </c>
      <c r="E70" s="19">
        <f t="shared" si="2"/>
        <v>453.9614898989899</v>
      </c>
      <c r="F70" s="33">
        <f t="shared" si="3"/>
        <v>25.966725483983833</v>
      </c>
    </row>
    <row r="71" spans="1:6" x14ac:dyDescent="0.3">
      <c r="A71" s="42" t="s">
        <v>55</v>
      </c>
      <c r="B71" s="19">
        <v>78.208333333333329</v>
      </c>
      <c r="C71" s="19">
        <v>66.448181818181823</v>
      </c>
      <c r="D71" s="19">
        <v>45.0015</v>
      </c>
      <c r="E71" s="19">
        <f t="shared" si="2"/>
        <v>63.219338383838384</v>
      </c>
      <c r="F71" s="33">
        <f t="shared" si="3"/>
        <v>26.633046896606626</v>
      </c>
    </row>
    <row r="72" spans="1:6" x14ac:dyDescent="0.3">
      <c r="A72" s="42" t="s">
        <v>2</v>
      </c>
      <c r="B72" s="19">
        <v>44.583750000000002</v>
      </c>
      <c r="C72" s="19">
        <v>78.925454545454556</v>
      </c>
      <c r="D72" s="19">
        <v>46.258333333333326</v>
      </c>
      <c r="E72" s="19">
        <f t="shared" si="2"/>
        <v>56.589179292929295</v>
      </c>
      <c r="F72" s="33">
        <f t="shared" si="3"/>
        <v>34.214834985405901</v>
      </c>
    </row>
    <row r="73" spans="1:6" x14ac:dyDescent="0.3">
      <c r="A73" s="42" t="s">
        <v>6</v>
      </c>
      <c r="B73" s="19">
        <v>73.865208333333328</v>
      </c>
      <c r="C73" s="19">
        <v>191.29545454545453</v>
      </c>
      <c r="D73" s="19">
        <v>152.91666666666666</v>
      </c>
      <c r="E73" s="19">
        <f t="shared" si="2"/>
        <v>139.35910984848485</v>
      </c>
      <c r="F73" s="33">
        <f t="shared" si="3"/>
        <v>42.966370633705573</v>
      </c>
    </row>
    <row r="74" spans="1:6" x14ac:dyDescent="0.3">
      <c r="A74" s="42" t="s">
        <v>10</v>
      </c>
      <c r="B74" s="19">
        <v>59.315416666666664</v>
      </c>
      <c r="C74" s="19">
        <v>184.5834090909091</v>
      </c>
      <c r="D74" s="19">
        <v>127.43333333333334</v>
      </c>
      <c r="E74" s="19">
        <f t="shared" si="2"/>
        <v>123.77738636363637</v>
      </c>
      <c r="F74" s="33">
        <f t="shared" si="3"/>
        <v>50.666742222534232</v>
      </c>
    </row>
    <row r="75" spans="1:6" x14ac:dyDescent="0.3">
      <c r="A75" s="42" t="s">
        <v>7</v>
      </c>
      <c r="B75" s="19">
        <v>975.39583333333337</v>
      </c>
      <c r="C75" s="19">
        <v>2745.9545454545455</v>
      </c>
      <c r="D75" s="19">
        <v>1595.7833333333333</v>
      </c>
      <c r="E75" s="19">
        <f t="shared" si="2"/>
        <v>1772.3779040404042</v>
      </c>
      <c r="F75" s="33">
        <f t="shared" si="3"/>
        <v>50.688531108560518</v>
      </c>
    </row>
    <row r="76" spans="1:6" x14ac:dyDescent="0.3">
      <c r="A76" s="42"/>
      <c r="B76" s="22"/>
      <c r="C76" s="22" t="s">
        <v>441</v>
      </c>
      <c r="D76" s="22"/>
    </row>
    <row r="77" spans="1:6" x14ac:dyDescent="0.3">
      <c r="A77" s="42" t="s">
        <v>54</v>
      </c>
      <c r="B77" s="19">
        <v>39.730000000000004</v>
      </c>
      <c r="C77" s="19">
        <v>65.481818181818184</v>
      </c>
      <c r="D77" s="19">
        <v>31.183166666666668</v>
      </c>
      <c r="E77" s="19">
        <f t="shared" si="2"/>
        <v>45.464994949494951</v>
      </c>
      <c r="F77" s="33">
        <f t="shared" ref="F77:F88" si="4">STDEV(B77,C77,D77)/AVERAGE(B77,C77,D77)*100</f>
        <v>39.269875997693454</v>
      </c>
    </row>
    <row r="78" spans="1:6" x14ac:dyDescent="0.3">
      <c r="A78" s="42" t="s">
        <v>23</v>
      </c>
      <c r="B78" s="19">
        <v>41.4375</v>
      </c>
      <c r="C78" s="19">
        <v>36.947954545454543</v>
      </c>
      <c r="D78" s="19">
        <v>29.663666666666664</v>
      </c>
      <c r="E78" s="19">
        <f t="shared" si="2"/>
        <v>36.016373737373733</v>
      </c>
      <c r="F78" s="33">
        <f t="shared" si="4"/>
        <v>16.497889655118364</v>
      </c>
    </row>
    <row r="79" spans="1:6" x14ac:dyDescent="0.3">
      <c r="A79" s="42" t="s">
        <v>53</v>
      </c>
      <c r="B79" s="19">
        <v>28.94541666666667</v>
      </c>
      <c r="C79" s="19">
        <v>31.08818181818182</v>
      </c>
      <c r="D79" s="19">
        <v>24.302666666666667</v>
      </c>
      <c r="E79" s="19">
        <f t="shared" si="2"/>
        <v>28.112088383838387</v>
      </c>
      <c r="F79" s="33">
        <f t="shared" si="4"/>
        <v>12.338692533305059</v>
      </c>
    </row>
    <row r="80" spans="1:6" x14ac:dyDescent="0.3">
      <c r="A80" s="42" t="s">
        <v>57</v>
      </c>
      <c r="B80" s="19">
        <v>21.049166666666665</v>
      </c>
      <c r="C80" s="19">
        <v>20.170681818181819</v>
      </c>
      <c r="D80" s="19">
        <v>16.519333333333332</v>
      </c>
      <c r="E80" s="19">
        <f t="shared" si="2"/>
        <v>19.24639393939394</v>
      </c>
      <c r="F80" s="33">
        <f t="shared" si="4"/>
        <v>12.481313981062817</v>
      </c>
    </row>
    <row r="81" spans="1:6" x14ac:dyDescent="0.3">
      <c r="A81" s="42" t="s">
        <v>30</v>
      </c>
      <c r="B81" s="19">
        <v>12.754791666666669</v>
      </c>
      <c r="C81" s="19">
        <v>14.893181818181823</v>
      </c>
      <c r="D81" s="19">
        <v>11.774333333333333</v>
      </c>
      <c r="E81" s="19">
        <f t="shared" si="2"/>
        <v>13.140768939393942</v>
      </c>
      <c r="F81" s="33">
        <f t="shared" si="4"/>
        <v>12.136635806023108</v>
      </c>
    </row>
    <row r="82" spans="1:6" x14ac:dyDescent="0.3">
      <c r="A82" s="42" t="s">
        <v>36</v>
      </c>
      <c r="B82" s="19">
        <v>12.766458333333334</v>
      </c>
      <c r="C82" s="19">
        <v>14.893181818181823</v>
      </c>
      <c r="D82" s="19">
        <v>11.799499999999998</v>
      </c>
      <c r="E82" s="19">
        <f t="shared" si="2"/>
        <v>13.153046717171719</v>
      </c>
      <c r="F82" s="33">
        <f t="shared" si="4"/>
        <v>12.032630343629961</v>
      </c>
    </row>
    <row r="83" spans="1:6" x14ac:dyDescent="0.3">
      <c r="A83" s="42" t="s">
        <v>35</v>
      </c>
      <c r="B83" s="19">
        <v>12.780625000000002</v>
      </c>
      <c r="C83" s="19">
        <v>14.919772727272731</v>
      </c>
      <c r="D83" s="19">
        <v>11.815333333333333</v>
      </c>
      <c r="E83" s="19">
        <f t="shared" si="2"/>
        <v>13.171910353535354</v>
      </c>
      <c r="F83" s="33">
        <f t="shared" si="4"/>
        <v>12.061861375665192</v>
      </c>
    </row>
    <row r="84" spans="1:6" x14ac:dyDescent="0.3">
      <c r="A84" s="42" t="s">
        <v>39</v>
      </c>
      <c r="B84" s="19">
        <v>12.793333333333337</v>
      </c>
      <c r="C84" s="19">
        <v>14.917954545454551</v>
      </c>
      <c r="D84" s="19">
        <v>12.025166666666665</v>
      </c>
      <c r="E84" s="19">
        <f t="shared" si="2"/>
        <v>13.24548484848485</v>
      </c>
      <c r="F84" s="33">
        <f t="shared" si="4"/>
        <v>11.31299673343573</v>
      </c>
    </row>
    <row r="85" spans="1:6" x14ac:dyDescent="0.3">
      <c r="A85" s="42" t="s">
        <v>28</v>
      </c>
      <c r="B85" s="19">
        <v>12.909166666666669</v>
      </c>
      <c r="C85" s="19">
        <v>15.010000000000003</v>
      </c>
      <c r="D85" s="19">
        <v>11.936333333333332</v>
      </c>
      <c r="E85" s="19">
        <f t="shared" si="2"/>
        <v>13.285166666666669</v>
      </c>
      <c r="F85" s="33">
        <f t="shared" si="4"/>
        <v>11.82485372287395</v>
      </c>
    </row>
    <row r="86" spans="1:6" x14ac:dyDescent="0.3">
      <c r="A86" s="42" t="s">
        <v>346</v>
      </c>
      <c r="B86" s="19">
        <v>22.23770833333333</v>
      </c>
      <c r="C86" s="19">
        <v>21.693181818181824</v>
      </c>
      <c r="D86" s="19">
        <v>17.228499999999997</v>
      </c>
      <c r="E86" s="19">
        <f t="shared" si="2"/>
        <v>20.386463383838386</v>
      </c>
      <c r="F86" s="33">
        <f t="shared" si="4"/>
        <v>13.481471835738242</v>
      </c>
    </row>
    <row r="87" spans="1:6" x14ac:dyDescent="0.3">
      <c r="A87" s="42" t="s">
        <v>26</v>
      </c>
      <c r="B87" s="19">
        <v>22.897499999999997</v>
      </c>
      <c r="C87" s="19">
        <v>21.320681818181818</v>
      </c>
      <c r="D87" s="19">
        <v>15.31583333333333</v>
      </c>
      <c r="E87" s="19">
        <f t="shared" si="2"/>
        <v>19.844671717171718</v>
      </c>
      <c r="F87" s="33">
        <f t="shared" si="4"/>
        <v>20.159297595325441</v>
      </c>
    </row>
    <row r="88" spans="1:6" x14ac:dyDescent="0.3">
      <c r="A88" s="47" t="s">
        <v>461</v>
      </c>
      <c r="B88" s="21">
        <v>33.941249999999997</v>
      </c>
      <c r="C88" s="21">
        <v>28.194772727272724</v>
      </c>
      <c r="D88" s="21">
        <v>22.047166666666669</v>
      </c>
      <c r="E88" s="19">
        <f t="shared" si="2"/>
        <v>28.06106313131313</v>
      </c>
      <c r="F88" s="48">
        <f t="shared" si="4"/>
        <v>21.197232882294173</v>
      </c>
    </row>
    <row r="89" spans="1:6" x14ac:dyDescent="0.3">
      <c r="A89" t="s">
        <v>442</v>
      </c>
      <c r="B89">
        <v>40.299999999999997</v>
      </c>
      <c r="C89">
        <v>38.299999999999997</v>
      </c>
      <c r="D89">
        <v>30.61</v>
      </c>
    </row>
    <row r="90" spans="1:6" x14ac:dyDescent="0.3">
      <c r="A90" t="s">
        <v>443</v>
      </c>
      <c r="E90" s="19">
        <f>AVERAGE(E19:E88)</f>
        <v>6107.270138083737</v>
      </c>
      <c r="F90" s="33">
        <f>AVERAGE(F19:F88)</f>
        <v>18.580325438840624</v>
      </c>
    </row>
    <row r="91" spans="1:6" x14ac:dyDescent="0.3">
      <c r="A91" t="s">
        <v>444</v>
      </c>
      <c r="E91" s="19">
        <f>AVERAGE(E23:E27)</f>
        <v>76185.594696969696</v>
      </c>
      <c r="F91" s="33">
        <f>AVERAGE(F23:F27)</f>
        <v>26.467382095673411</v>
      </c>
    </row>
    <row r="92" spans="1:6" x14ac:dyDescent="0.3">
      <c r="A92" t="s">
        <v>445</v>
      </c>
      <c r="E92" s="19">
        <f>AVERAGE(E28:E88,E19:E22)</f>
        <v>632.40103192077004</v>
      </c>
      <c r="F92" s="33">
        <f>AVERAGE(F28:F88,F19:F22)</f>
        <v>17.964149137525567</v>
      </c>
    </row>
    <row r="93" spans="1:6" x14ac:dyDescent="0.3">
      <c r="A93" t="s">
        <v>446</v>
      </c>
      <c r="E93" s="19">
        <f>AVERAGE(E21:E75)</f>
        <v>7656.5033018595041</v>
      </c>
      <c r="F93" s="33">
        <f>AVERAGE(F21:F75)</f>
        <v>19.25986659568737</v>
      </c>
    </row>
    <row r="94" spans="1:6" x14ac:dyDescent="0.3">
      <c r="A94" t="s">
        <v>447</v>
      </c>
      <c r="E94" s="19">
        <f>AVERAGE(E21:E22,E28:E75)</f>
        <v>803.5941623484847</v>
      </c>
      <c r="F94" s="33">
        <f>AVERAGE(F21:F22,F28:F75)</f>
        <v>18.539115045688767</v>
      </c>
    </row>
  </sheetData>
  <mergeCells count="1">
    <mergeCell ref="A1:F2"/>
  </mergeCells>
  <printOptions gridLines="1"/>
  <pageMargins left="0.7" right="0.7" top="0.75" bottom="0.75" header="0.3" footer="0.3"/>
  <pageSetup orientation="portrait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5B2ED0-4BB2-4B5F-B37E-BD1372BCA9E2}">
  <sheetPr>
    <pageSetUpPr fitToPage="1"/>
  </sheetPr>
  <dimension ref="A1:BI72"/>
  <sheetViews>
    <sheetView zoomScale="75" zoomScaleNormal="75" workbookViewId="0">
      <selection activeCell="A32" sqref="A32"/>
    </sheetView>
  </sheetViews>
  <sheetFormatPr defaultRowHeight="14.4" x14ac:dyDescent="0.3"/>
  <cols>
    <col min="2" max="49" width="7.77734375" style="19" customWidth="1"/>
    <col min="50" max="50" width="7.6640625" style="19" customWidth="1"/>
    <col min="51" max="51" width="8" customWidth="1"/>
    <col min="52" max="52" width="7.44140625" customWidth="1"/>
    <col min="56" max="56" width="7" customWidth="1"/>
    <col min="57" max="57" width="7.6640625" style="32" customWidth="1"/>
    <col min="58" max="58" width="8.88671875" style="32"/>
    <col min="59" max="59" width="7.44140625" style="51" customWidth="1"/>
  </cols>
  <sheetData>
    <row r="1" spans="1:61" x14ac:dyDescent="0.3">
      <c r="A1" s="22" t="s">
        <v>448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2"/>
      <c r="AZ1" s="22"/>
      <c r="BA1" s="22"/>
      <c r="BB1" s="22"/>
      <c r="BC1" s="22"/>
      <c r="BD1" s="22"/>
      <c r="BE1" s="49"/>
      <c r="BF1" s="49"/>
      <c r="BG1" s="50"/>
    </row>
    <row r="2" spans="1:61" x14ac:dyDescent="0.3">
      <c r="AY2" t="s">
        <v>449</v>
      </c>
      <c r="BA2" t="s">
        <v>450</v>
      </c>
      <c r="BC2" t="s">
        <v>451</v>
      </c>
    </row>
    <row r="3" spans="1:61" x14ac:dyDescent="0.3">
      <c r="A3" s="22" t="s">
        <v>359</v>
      </c>
      <c r="B3" s="21">
        <v>1</v>
      </c>
      <c r="C3" s="21">
        <v>2</v>
      </c>
      <c r="D3" s="21">
        <v>3</v>
      </c>
      <c r="E3" s="21">
        <v>4</v>
      </c>
      <c r="F3" s="21">
        <v>5</v>
      </c>
      <c r="G3" s="21">
        <v>6</v>
      </c>
      <c r="H3" s="21">
        <v>7</v>
      </c>
      <c r="I3" s="21">
        <v>8</v>
      </c>
      <c r="J3" s="21">
        <v>9</v>
      </c>
      <c r="K3" s="21">
        <v>10</v>
      </c>
      <c r="L3" s="21">
        <v>11</v>
      </c>
      <c r="M3" s="21">
        <v>12</v>
      </c>
      <c r="N3" s="21">
        <v>13</v>
      </c>
      <c r="O3" s="21">
        <v>14</v>
      </c>
      <c r="P3" s="21">
        <v>15</v>
      </c>
      <c r="Q3" s="21">
        <v>16</v>
      </c>
      <c r="R3" s="21">
        <v>17</v>
      </c>
      <c r="S3" s="21">
        <v>18</v>
      </c>
      <c r="T3" s="21">
        <v>19</v>
      </c>
      <c r="U3" s="21">
        <v>20</v>
      </c>
      <c r="V3" s="21">
        <v>21</v>
      </c>
      <c r="W3" s="21">
        <v>22</v>
      </c>
      <c r="X3" s="21">
        <v>23</v>
      </c>
      <c r="Y3" s="21">
        <v>24</v>
      </c>
      <c r="Z3" s="21">
        <v>25</v>
      </c>
      <c r="AA3" s="21">
        <v>26</v>
      </c>
      <c r="AB3" s="21">
        <v>27</v>
      </c>
      <c r="AC3" s="21">
        <v>28</v>
      </c>
      <c r="AD3" s="21">
        <v>29</v>
      </c>
      <c r="AE3" s="21">
        <v>30</v>
      </c>
      <c r="AF3" s="21">
        <v>31</v>
      </c>
      <c r="AG3" s="21">
        <v>32</v>
      </c>
      <c r="AH3" s="21">
        <v>33</v>
      </c>
      <c r="AI3" s="21">
        <v>34</v>
      </c>
      <c r="AJ3" s="21">
        <v>35</v>
      </c>
      <c r="AK3" s="21">
        <v>36</v>
      </c>
      <c r="AL3" s="21">
        <v>37</v>
      </c>
      <c r="AM3" s="21">
        <v>38</v>
      </c>
      <c r="AN3" s="21">
        <v>39</v>
      </c>
      <c r="AO3" s="21">
        <v>40</v>
      </c>
      <c r="AP3" s="21">
        <v>41</v>
      </c>
      <c r="AQ3" s="21">
        <v>42</v>
      </c>
      <c r="AR3" s="21">
        <v>43</v>
      </c>
      <c r="AS3" s="21">
        <v>44</v>
      </c>
      <c r="AT3" s="21">
        <v>45</v>
      </c>
      <c r="AU3" s="21">
        <v>46</v>
      </c>
      <c r="AV3" s="21">
        <v>47</v>
      </c>
      <c r="AW3" s="21">
        <v>48</v>
      </c>
      <c r="AX3" s="21" t="s">
        <v>452</v>
      </c>
      <c r="AY3" s="21" t="s">
        <v>453</v>
      </c>
      <c r="AZ3" s="21" t="s">
        <v>454</v>
      </c>
      <c r="BA3" s="21" t="s">
        <v>453</v>
      </c>
      <c r="BB3" s="21" t="s">
        <v>454</v>
      </c>
      <c r="BC3" s="21" t="s">
        <v>453</v>
      </c>
      <c r="BD3" s="21" t="s">
        <v>454</v>
      </c>
      <c r="BE3" s="49" t="s">
        <v>455</v>
      </c>
      <c r="BF3" s="49" t="s">
        <v>456</v>
      </c>
      <c r="BG3" s="50" t="s">
        <v>457</v>
      </c>
      <c r="BH3" t="s">
        <v>349</v>
      </c>
    </row>
    <row r="4" spans="1:61" x14ac:dyDescent="0.3">
      <c r="A4" s="22" t="s">
        <v>433</v>
      </c>
      <c r="B4" s="52">
        <v>0</v>
      </c>
      <c r="C4" s="52">
        <v>0</v>
      </c>
      <c r="D4" s="52">
        <v>1.3</v>
      </c>
      <c r="E4" s="52">
        <v>3.9</v>
      </c>
      <c r="F4" s="52">
        <v>4.2</v>
      </c>
      <c r="G4" s="52">
        <v>7.9</v>
      </c>
      <c r="H4" s="52">
        <v>30.6</v>
      </c>
      <c r="I4" s="52">
        <v>32</v>
      </c>
      <c r="J4" s="52">
        <v>32.5</v>
      </c>
      <c r="K4" s="52">
        <v>34.700000000000003</v>
      </c>
      <c r="L4" s="52">
        <v>35.1</v>
      </c>
      <c r="M4" s="52">
        <v>35.9</v>
      </c>
      <c r="N4" s="52">
        <v>42.2</v>
      </c>
      <c r="O4" s="52">
        <v>42.2</v>
      </c>
      <c r="P4" s="52">
        <v>47.5</v>
      </c>
      <c r="Q4" s="52">
        <v>47.9</v>
      </c>
      <c r="R4" s="52">
        <v>50.3</v>
      </c>
      <c r="S4" s="52">
        <v>54.4</v>
      </c>
      <c r="T4" s="52">
        <v>55.8</v>
      </c>
      <c r="U4" s="52">
        <v>56.9</v>
      </c>
      <c r="V4" s="52">
        <v>58.2</v>
      </c>
      <c r="W4" s="52">
        <v>60.9</v>
      </c>
      <c r="X4" s="52">
        <v>64.400000000000006</v>
      </c>
      <c r="Y4" s="52">
        <v>66.3</v>
      </c>
      <c r="Z4" s="52">
        <v>67.5</v>
      </c>
      <c r="AA4" s="52">
        <v>67.5</v>
      </c>
      <c r="AB4" s="52">
        <v>69.7</v>
      </c>
      <c r="AC4" s="52">
        <v>73.8</v>
      </c>
      <c r="AD4" s="52">
        <v>76.2</v>
      </c>
      <c r="AE4" s="52">
        <v>76.599999999999994</v>
      </c>
      <c r="AF4" s="52">
        <v>78.5</v>
      </c>
      <c r="AG4" s="52">
        <v>78.900000000000006</v>
      </c>
      <c r="AH4" s="52">
        <v>79.2</v>
      </c>
      <c r="AI4" s="52">
        <v>80.599999999999994</v>
      </c>
      <c r="AJ4" s="52">
        <v>81.8</v>
      </c>
      <c r="AK4" s="52">
        <v>81.900000000000006</v>
      </c>
      <c r="AL4" s="52">
        <v>82</v>
      </c>
      <c r="AM4" s="52">
        <v>83.6</v>
      </c>
      <c r="AN4" s="52">
        <v>85.5</v>
      </c>
      <c r="AO4" s="52">
        <v>87.4</v>
      </c>
      <c r="AP4" s="52">
        <v>88.8</v>
      </c>
      <c r="AQ4" s="52">
        <v>89.1</v>
      </c>
      <c r="AR4" s="52">
        <v>91.5</v>
      </c>
      <c r="AS4" s="52">
        <v>92.1</v>
      </c>
      <c r="AT4" s="52">
        <v>92.6</v>
      </c>
      <c r="AU4" s="52">
        <v>95</v>
      </c>
      <c r="AV4" s="52">
        <v>97.5</v>
      </c>
      <c r="AW4" s="52">
        <v>97.7</v>
      </c>
      <c r="AX4" s="53">
        <f>AVERAGE(B4:AW4)</f>
        <v>59.585416666666653</v>
      </c>
      <c r="AY4" s="53">
        <f>AVERAGE(B4:G4)</f>
        <v>2.8833333333333333</v>
      </c>
      <c r="AZ4" s="53">
        <f>STDEV(B4:G4)/SQRT(6)</f>
        <v>1.2525751252697159</v>
      </c>
      <c r="BA4" s="53">
        <f>AVERAGE(H4:AH4)</f>
        <v>56.137037037037032</v>
      </c>
      <c r="BB4" s="53">
        <f>STDEV(H4:AH4)/SQRT(27)</f>
        <v>3.1572922337400176</v>
      </c>
      <c r="BC4" s="53">
        <f>AVERAGE(AI4:AW4)</f>
        <v>88.473333333333329</v>
      </c>
      <c r="BD4" s="53">
        <f>STDEV(AI4:AW4)/SQRT(15)</f>
        <v>1.5030593140615915</v>
      </c>
    </row>
    <row r="5" spans="1:61" x14ac:dyDescent="0.3">
      <c r="A5" t="s">
        <v>266</v>
      </c>
      <c r="AX5" s="19" t="s">
        <v>349</v>
      </c>
      <c r="AY5" s="19"/>
      <c r="AZ5" s="19"/>
      <c r="BA5" s="19"/>
      <c r="BB5" s="19"/>
      <c r="BC5" s="19"/>
      <c r="BD5" s="19"/>
    </row>
    <row r="6" spans="1:61" x14ac:dyDescent="0.3">
      <c r="A6" t="s">
        <v>338</v>
      </c>
    </row>
    <row r="7" spans="1:61" x14ac:dyDescent="0.3">
      <c r="A7" s="10" t="s">
        <v>348</v>
      </c>
      <c r="B7" s="19">
        <v>59195.77</v>
      </c>
      <c r="C7" s="19">
        <v>68963.89</v>
      </c>
      <c r="D7" s="19">
        <v>74955.81</v>
      </c>
      <c r="E7" s="19">
        <v>56101.34</v>
      </c>
      <c r="F7" s="19">
        <v>44674.85</v>
      </c>
      <c r="G7" s="19">
        <v>82021.289999999994</v>
      </c>
      <c r="H7" s="19">
        <v>62508.81</v>
      </c>
      <c r="I7" s="19">
        <v>71904.179999999993</v>
      </c>
      <c r="J7" s="19">
        <v>32943.120000000003</v>
      </c>
      <c r="K7" s="19">
        <v>97213.51</v>
      </c>
      <c r="L7" s="19">
        <v>50352.18</v>
      </c>
      <c r="M7" s="19">
        <v>61610.59</v>
      </c>
      <c r="N7" s="19">
        <v>84934.080000000002</v>
      </c>
      <c r="O7" s="19">
        <v>247855.5</v>
      </c>
      <c r="P7" s="19">
        <v>121030.78</v>
      </c>
      <c r="Q7" s="19">
        <v>76598.31</v>
      </c>
      <c r="R7" s="19">
        <v>52534.61</v>
      </c>
      <c r="S7" s="19">
        <v>62159.85</v>
      </c>
      <c r="T7" s="19">
        <v>106860.59</v>
      </c>
      <c r="U7" s="19">
        <v>88621.34</v>
      </c>
      <c r="V7" s="19">
        <v>44668.55</v>
      </c>
      <c r="W7" s="19">
        <v>89005.14</v>
      </c>
      <c r="X7" s="19">
        <v>99045.54</v>
      </c>
      <c r="Y7" s="19">
        <v>40846.18</v>
      </c>
      <c r="Z7" s="19">
        <v>62124.08</v>
      </c>
      <c r="AA7" s="19">
        <v>199555.67</v>
      </c>
      <c r="AB7" s="19">
        <v>170790.09</v>
      </c>
      <c r="AC7" s="19">
        <v>26044</v>
      </c>
      <c r="AD7" s="19">
        <v>44544.79</v>
      </c>
      <c r="AE7" s="19">
        <v>171595.84</v>
      </c>
      <c r="AF7" s="19">
        <v>87833.05</v>
      </c>
      <c r="AG7" s="19">
        <v>94443.3</v>
      </c>
      <c r="AH7" s="19">
        <v>85174.84</v>
      </c>
      <c r="AI7" s="19">
        <v>95566.91</v>
      </c>
      <c r="AJ7" s="19">
        <v>140439.09</v>
      </c>
      <c r="AK7" s="19">
        <v>104124.09</v>
      </c>
      <c r="AL7" s="19">
        <v>126728.07</v>
      </c>
      <c r="AM7" s="19">
        <v>69975.23</v>
      </c>
      <c r="AN7" s="19">
        <v>63779.87</v>
      </c>
      <c r="AO7" s="19">
        <v>51705.77</v>
      </c>
      <c r="AP7" s="19">
        <v>172668</v>
      </c>
      <c r="AQ7" s="19">
        <v>92648.98</v>
      </c>
      <c r="AR7" s="19">
        <v>57264.15</v>
      </c>
      <c r="AS7" s="19">
        <v>95766.84</v>
      </c>
      <c r="AT7" s="19">
        <v>186263.28</v>
      </c>
      <c r="AU7" s="19">
        <v>104101.62</v>
      </c>
      <c r="AV7" s="19">
        <v>36237.67</v>
      </c>
      <c r="AW7" s="19">
        <v>232763.62</v>
      </c>
      <c r="AX7" s="19">
        <f>AVERAGE(B7:AW7)</f>
        <v>92682.180416666655</v>
      </c>
      <c r="AY7" s="19">
        <f>AVERAGE(B7:G7)</f>
        <v>64318.82499999999</v>
      </c>
      <c r="AZ7" s="19">
        <f>STDEV(B7:G7)/SQRT(6)</f>
        <v>5561.0486177805187</v>
      </c>
      <c r="BA7" s="19">
        <f>AVERAGE(H7:AH7)</f>
        <v>90103.648888888871</v>
      </c>
      <c r="BB7" s="19">
        <f>STDEV(H7:AH7)/SQRT(27)</f>
        <v>10130.372341068094</v>
      </c>
      <c r="BC7" s="19">
        <f>AVERAGE(AI7:AW7)</f>
        <v>108668.87933333333</v>
      </c>
      <c r="BD7" s="19">
        <f>STDEV(AI7:AW7)/SQRT(15)</f>
        <v>14164.641407596611</v>
      </c>
      <c r="BE7" s="32">
        <f>RSQ(B7:AW7,B4:AW4)</f>
        <v>8.4837649708926766E-2</v>
      </c>
      <c r="BF7" s="20">
        <f>SLOPE(B7:AW7,B4:AW4)</f>
        <v>514.98130384967862</v>
      </c>
      <c r="BG7" s="51">
        <v>7.17E-2</v>
      </c>
      <c r="BH7" t="s">
        <v>349</v>
      </c>
      <c r="BI7" t="s">
        <v>349</v>
      </c>
    </row>
    <row r="8" spans="1:61" x14ac:dyDescent="0.3">
      <c r="A8" s="10" t="s">
        <v>342</v>
      </c>
      <c r="B8" s="19">
        <v>145320.26999999999</v>
      </c>
      <c r="C8" s="19">
        <v>211343.39</v>
      </c>
      <c r="D8" s="19">
        <v>125621.52</v>
      </c>
      <c r="E8" s="19">
        <v>255720.19</v>
      </c>
      <c r="F8" s="19">
        <v>62691.67</v>
      </c>
      <c r="G8" s="19">
        <v>173369.06</v>
      </c>
      <c r="H8" s="19">
        <v>399775.25</v>
      </c>
      <c r="I8" s="19">
        <v>228217.69</v>
      </c>
      <c r="J8" s="19">
        <v>82787.539999999994</v>
      </c>
      <c r="K8" s="19">
        <v>270000.59000000003</v>
      </c>
      <c r="L8" s="19">
        <v>76355.360000000001</v>
      </c>
      <c r="M8" s="19">
        <v>221242.45</v>
      </c>
      <c r="N8" s="19">
        <v>464334.44</v>
      </c>
      <c r="O8" s="19">
        <v>781752.75</v>
      </c>
      <c r="P8" s="19">
        <v>420259.31</v>
      </c>
      <c r="Q8" s="19">
        <v>367133.66</v>
      </c>
      <c r="R8" s="19">
        <v>423243.62</v>
      </c>
      <c r="S8" s="19">
        <v>199700.91</v>
      </c>
      <c r="T8" s="19">
        <v>224373.81</v>
      </c>
      <c r="U8" s="19">
        <v>167760.32999999999</v>
      </c>
      <c r="V8" s="19">
        <v>134795.60999999999</v>
      </c>
      <c r="W8" s="19">
        <v>179316.34</v>
      </c>
      <c r="X8" s="19">
        <v>210168.44</v>
      </c>
      <c r="Y8" s="19">
        <v>83166.759999999995</v>
      </c>
      <c r="Z8" s="19">
        <v>108822</v>
      </c>
      <c r="AA8" s="19">
        <v>485528.28</v>
      </c>
      <c r="AB8" s="19">
        <v>159075.32999999999</v>
      </c>
      <c r="AC8" s="19">
        <v>90581.38</v>
      </c>
      <c r="AD8" s="19">
        <v>123547.57</v>
      </c>
      <c r="AE8" s="19">
        <v>383962.22</v>
      </c>
      <c r="AF8" s="19">
        <v>231515.08</v>
      </c>
      <c r="AG8" s="19">
        <v>146298.94</v>
      </c>
      <c r="AH8" s="19">
        <v>325672.59000000003</v>
      </c>
      <c r="AI8" s="19">
        <v>151459.41</v>
      </c>
      <c r="AJ8" s="19">
        <v>475144.5</v>
      </c>
      <c r="AK8" s="19">
        <v>188527.42</v>
      </c>
      <c r="AL8" s="19">
        <v>199766.45</v>
      </c>
      <c r="AM8" s="19">
        <v>234776.86</v>
      </c>
      <c r="AN8" s="19">
        <v>329151.38</v>
      </c>
      <c r="AO8" s="19">
        <v>131893.69</v>
      </c>
      <c r="AP8" s="19">
        <v>621638.5</v>
      </c>
      <c r="AQ8" s="19">
        <v>190143.44</v>
      </c>
      <c r="AR8" s="19">
        <v>81522.820000000007</v>
      </c>
      <c r="AS8" s="19">
        <v>472498</v>
      </c>
      <c r="AT8" s="19">
        <v>428251</v>
      </c>
      <c r="AU8" s="19">
        <v>249436.45</v>
      </c>
      <c r="AV8" s="19">
        <v>79783.12</v>
      </c>
      <c r="AW8" s="19">
        <v>596893.75</v>
      </c>
      <c r="AX8" s="19">
        <f>AVERAGE(B8:AW8)</f>
        <v>258215.44041666665</v>
      </c>
      <c r="AY8" s="19">
        <f>AVERAGE(B8:G8)</f>
        <v>162344.35</v>
      </c>
      <c r="AZ8" s="19">
        <f>STDEV(B8:G8)/SQRT(6)</f>
        <v>27574.468759735548</v>
      </c>
      <c r="BA8" s="19">
        <f>AVERAGE(H8:AH8)</f>
        <v>258866.23148148155</v>
      </c>
      <c r="BB8" s="19">
        <f>STDEV(H8:AH8)/SQRT(27)</f>
        <v>31555.785038008475</v>
      </c>
      <c r="BC8" s="19">
        <f>AVERAGE(AI8:AW8)</f>
        <v>295392.45266666665</v>
      </c>
      <c r="BD8" s="19">
        <f>STDEV(AI8:AW8)/SQRT(15)</f>
        <v>46645.162290660861</v>
      </c>
      <c r="BE8" s="32">
        <f>RSQ(B8:AW8,B4:AW4)</f>
        <v>2.5539045146930194E-2</v>
      </c>
      <c r="BF8" s="20">
        <f>SLOPE(B8:AW8,B4:AW4)</f>
        <v>898.97337716923641</v>
      </c>
      <c r="BG8" s="51">
        <v>0.21</v>
      </c>
    </row>
    <row r="9" spans="1:61" x14ac:dyDescent="0.3">
      <c r="A9" s="10" t="s">
        <v>343</v>
      </c>
      <c r="B9" s="19">
        <v>54156.89</v>
      </c>
      <c r="C9" s="19">
        <v>107783.21</v>
      </c>
      <c r="D9" s="19">
        <v>58694.82</v>
      </c>
      <c r="E9" s="19">
        <v>162226.17000000001</v>
      </c>
      <c r="F9" s="19">
        <v>49729.89</v>
      </c>
      <c r="G9" s="19">
        <v>113447.59</v>
      </c>
      <c r="H9" s="19">
        <v>140851.32999999999</v>
      </c>
      <c r="I9" s="19">
        <v>77203.179999999993</v>
      </c>
      <c r="J9" s="19">
        <v>59480.43</v>
      </c>
      <c r="K9" s="19">
        <v>137235.38</v>
      </c>
      <c r="L9" s="19">
        <v>48888.32</v>
      </c>
      <c r="M9" s="19">
        <v>133725.5</v>
      </c>
      <c r="N9" s="19">
        <v>274779.38</v>
      </c>
      <c r="O9" s="19">
        <v>336915.88</v>
      </c>
      <c r="P9" s="19">
        <v>257265.92000000001</v>
      </c>
      <c r="Q9" s="19">
        <v>194523.19</v>
      </c>
      <c r="R9" s="19">
        <v>150060.42000000001</v>
      </c>
      <c r="S9" s="19">
        <v>114172.55</v>
      </c>
      <c r="T9" s="19">
        <v>140980.44</v>
      </c>
      <c r="U9" s="19">
        <v>107191.77</v>
      </c>
      <c r="V9" s="19">
        <v>72002.64</v>
      </c>
      <c r="W9" s="19">
        <v>129667.11</v>
      </c>
      <c r="X9" s="19">
        <v>127698.09</v>
      </c>
      <c r="Y9" s="19">
        <v>45826.11</v>
      </c>
      <c r="Z9" s="19">
        <v>53573.93</v>
      </c>
      <c r="AA9" s="19">
        <v>322163.59000000003</v>
      </c>
      <c r="AB9" s="19">
        <v>146747.47</v>
      </c>
      <c r="AC9" s="19">
        <v>100559.41</v>
      </c>
      <c r="AD9" s="19">
        <v>93676.47</v>
      </c>
      <c r="AE9" s="19">
        <v>317514.59000000003</v>
      </c>
      <c r="AF9" s="19">
        <v>127936.29</v>
      </c>
      <c r="AG9" s="19">
        <v>141116.98000000001</v>
      </c>
      <c r="AH9" s="19">
        <v>184623.56</v>
      </c>
      <c r="AI9" s="19">
        <v>107746.61</v>
      </c>
      <c r="AJ9" s="19">
        <v>191674.44</v>
      </c>
      <c r="AK9" s="19">
        <v>115881.45</v>
      </c>
      <c r="AL9" s="19">
        <v>166880.20000000001</v>
      </c>
      <c r="AM9" s="19">
        <v>164585.22</v>
      </c>
      <c r="AN9" s="19">
        <v>170950.3</v>
      </c>
      <c r="AO9" s="19">
        <v>70164.160000000003</v>
      </c>
      <c r="AP9" s="19">
        <v>303891.56</v>
      </c>
      <c r="AQ9" s="19">
        <v>118996.68</v>
      </c>
      <c r="AR9" s="19">
        <v>59756.23</v>
      </c>
      <c r="AS9" s="19">
        <v>278509.94</v>
      </c>
      <c r="AT9" s="19">
        <v>258317.08</v>
      </c>
      <c r="AU9" s="19">
        <v>120395.31</v>
      </c>
      <c r="AV9" s="19">
        <v>37115.35</v>
      </c>
      <c r="AW9" s="19">
        <v>354133.94</v>
      </c>
      <c r="AX9" s="19">
        <f>AVERAGE(B9:AW9)</f>
        <v>147946.18687499998</v>
      </c>
      <c r="AY9" s="19">
        <f>AVERAGE(B9:G9)</f>
        <v>91006.428333333344</v>
      </c>
      <c r="AZ9" s="19">
        <f>STDEV(B9:G9)/SQRT(6)</f>
        <v>18223.610023224344</v>
      </c>
      <c r="BA9" s="19">
        <f>AVERAGE(H9:AH9)</f>
        <v>149495.55296296295</v>
      </c>
      <c r="BB9" s="19">
        <f>STDEV(H9:AH9)/SQRT(27)</f>
        <v>16174.459106954484</v>
      </c>
      <c r="BC9" s="19">
        <f>AVERAGE(AI9:AW9)</f>
        <v>167933.23133333333</v>
      </c>
      <c r="BD9" s="19">
        <f>STDEV(AI9:AW9)/SQRT(15)</f>
        <v>24250.450731236848</v>
      </c>
      <c r="BE9" s="32">
        <f>RSQ(B9:AW9,B4:AW4)</f>
        <v>7.3927413529221317E-2</v>
      </c>
      <c r="BF9" s="20">
        <f>SLOPE(B9:AW9,B4:AW4)</f>
        <v>799.27374224260234</v>
      </c>
      <c r="BG9" s="51">
        <v>4.2599999999999999E-2</v>
      </c>
    </row>
    <row r="10" spans="1:61" x14ac:dyDescent="0.3">
      <c r="A10" s="10" t="s">
        <v>344</v>
      </c>
      <c r="B10" s="19">
        <v>6159.84</v>
      </c>
      <c r="C10" s="19">
        <v>7666.81</v>
      </c>
      <c r="D10" s="19">
        <v>4688.4799999999996</v>
      </c>
      <c r="E10" s="19">
        <v>7675.72</v>
      </c>
      <c r="F10" s="19">
        <v>5950.14</v>
      </c>
      <c r="G10" s="19">
        <v>8426.41</v>
      </c>
      <c r="H10" s="19">
        <v>8829.2900000000009</v>
      </c>
      <c r="I10" s="19">
        <v>4634.8900000000003</v>
      </c>
      <c r="J10" s="19">
        <v>4221.66</v>
      </c>
      <c r="K10" s="19">
        <v>5650.54</v>
      </c>
      <c r="L10" s="19">
        <v>3979.98</v>
      </c>
      <c r="M10" s="19">
        <v>11290.28</v>
      </c>
      <c r="N10" s="19">
        <v>12348.26</v>
      </c>
      <c r="O10" s="19">
        <v>17344.900000000001</v>
      </c>
      <c r="P10" s="19">
        <v>11798.44</v>
      </c>
      <c r="Q10" s="19">
        <v>10883</v>
      </c>
      <c r="R10" s="19">
        <v>4500.6400000000003</v>
      </c>
      <c r="S10" s="19">
        <v>3560.61</v>
      </c>
      <c r="T10" s="19">
        <v>9118.41</v>
      </c>
      <c r="U10" s="19">
        <v>6945.33</v>
      </c>
      <c r="V10" s="19">
        <v>4489.53</v>
      </c>
      <c r="W10" s="19">
        <v>5308.32</v>
      </c>
      <c r="X10" s="19">
        <v>5804.78</v>
      </c>
      <c r="Y10" s="19">
        <v>2298.04</v>
      </c>
      <c r="Z10" s="19">
        <v>3838.77</v>
      </c>
      <c r="AA10" s="19">
        <v>18291.77</v>
      </c>
      <c r="AB10" s="19">
        <v>19066.64</v>
      </c>
      <c r="AC10" s="19">
        <v>7227.09</v>
      </c>
      <c r="AD10" s="19">
        <v>6253.69</v>
      </c>
      <c r="AE10" s="19">
        <v>18589.71</v>
      </c>
      <c r="AF10" s="19">
        <v>7854.29</v>
      </c>
      <c r="AG10" s="19">
        <v>10072.98</v>
      </c>
      <c r="AH10" s="19">
        <v>10817.09</v>
      </c>
      <c r="AI10" s="19">
        <v>6364.31</v>
      </c>
      <c r="AJ10" s="19">
        <v>10301.67</v>
      </c>
      <c r="AK10" s="19">
        <v>8924.14</v>
      </c>
      <c r="AL10" s="19">
        <v>12898.89</v>
      </c>
      <c r="AM10" s="19">
        <v>7114.56</v>
      </c>
      <c r="AN10" s="19">
        <v>9489.89</v>
      </c>
      <c r="AO10" s="19">
        <v>6349.98</v>
      </c>
      <c r="AP10" s="19">
        <v>12372.01</v>
      </c>
      <c r="AQ10" s="19">
        <v>7603.31</v>
      </c>
      <c r="AR10" s="19">
        <v>4860.88</v>
      </c>
      <c r="AS10" s="19">
        <v>12524.47</v>
      </c>
      <c r="AT10" s="19">
        <v>18072.75</v>
      </c>
      <c r="AU10" s="19">
        <v>5925.36</v>
      </c>
      <c r="AV10" s="19">
        <v>3330.34</v>
      </c>
      <c r="AW10" s="19">
        <v>22020</v>
      </c>
      <c r="AX10" s="19">
        <f>AVERAGE(B10:AW10)</f>
        <v>8827.8935416666664</v>
      </c>
      <c r="AY10" s="19">
        <f>AVERAGE(B10:G10)</f>
        <v>6761.2333333333336</v>
      </c>
      <c r="AZ10" s="19">
        <f>STDEV(B10:G10)/SQRT(6)</f>
        <v>569.94213190268476</v>
      </c>
      <c r="BA10" s="19">
        <f>AVERAGE(H10:AH10)</f>
        <v>8704.4048148148158</v>
      </c>
      <c r="BB10" s="19">
        <f>STDEV(H10:AH10)/SQRT(27)</f>
        <v>954.32617855063404</v>
      </c>
      <c r="BC10" s="19">
        <f>AVERAGE(AI10:AW10)</f>
        <v>9876.8373333333329</v>
      </c>
      <c r="BD10" s="19">
        <f>STDEV(AI10:AW10)/SQRT(15)</f>
        <v>1308.2925565955431</v>
      </c>
      <c r="BE10" s="32">
        <f>RSQ(B10:AW10,B4:AW4)</f>
        <v>6.6301435942683992E-2</v>
      </c>
      <c r="BF10" s="20">
        <f>SLOPE(B10:AW10,B4:AW4)</f>
        <v>41.923876240975986</v>
      </c>
      <c r="BG10" s="51">
        <v>0.18390000000000001</v>
      </c>
    </row>
    <row r="11" spans="1:61" x14ac:dyDescent="0.3">
      <c r="A11" s="10" t="s">
        <v>345</v>
      </c>
      <c r="B11" s="19">
        <v>9687.0400000000009</v>
      </c>
      <c r="C11" s="19">
        <v>16034.28</v>
      </c>
      <c r="D11" s="19">
        <v>13246.69</v>
      </c>
      <c r="E11" s="19">
        <v>13461.79</v>
      </c>
      <c r="F11" s="19">
        <v>9902.3700000000008</v>
      </c>
      <c r="G11" s="19">
        <v>13903.45</v>
      </c>
      <c r="H11" s="19">
        <v>65493.24</v>
      </c>
      <c r="I11" s="19">
        <v>12699.73</v>
      </c>
      <c r="J11" s="19">
        <v>7514.32</v>
      </c>
      <c r="K11" s="19">
        <v>35048.93</v>
      </c>
      <c r="L11" s="19">
        <v>7352.5</v>
      </c>
      <c r="M11" s="19">
        <v>16284.9</v>
      </c>
      <c r="N11" s="19">
        <v>29697.54</v>
      </c>
      <c r="O11" s="19">
        <v>48534</v>
      </c>
      <c r="P11" s="19">
        <v>25316.85</v>
      </c>
      <c r="Q11" s="19">
        <v>19036.240000000002</v>
      </c>
      <c r="R11" s="19">
        <v>34211.81</v>
      </c>
      <c r="S11" s="19">
        <v>18347.900000000001</v>
      </c>
      <c r="T11" s="19">
        <v>31935.97</v>
      </c>
      <c r="U11" s="19">
        <v>9318.99</v>
      </c>
      <c r="V11" s="19">
        <v>11643.9</v>
      </c>
      <c r="W11" s="19">
        <v>11196.32</v>
      </c>
      <c r="X11" s="19">
        <v>14253.76</v>
      </c>
      <c r="Y11" s="19">
        <v>12936.66</v>
      </c>
      <c r="Z11" s="19">
        <v>11230.18</v>
      </c>
      <c r="AA11" s="19">
        <v>23841.83</v>
      </c>
      <c r="AB11" s="19">
        <v>13416.99</v>
      </c>
      <c r="AC11" s="19">
        <v>7574.2</v>
      </c>
      <c r="AD11" s="19">
        <v>6075.36</v>
      </c>
      <c r="AE11" s="19">
        <v>25909.53</v>
      </c>
      <c r="AF11" s="19">
        <v>10073.64</v>
      </c>
      <c r="AG11" s="19">
        <v>12786.68</v>
      </c>
      <c r="AH11" s="19">
        <v>22858.880000000001</v>
      </c>
      <c r="AI11" s="19">
        <v>24639.34</v>
      </c>
      <c r="AJ11" s="19">
        <v>71446.45</v>
      </c>
      <c r="AK11" s="19">
        <v>12866.46</v>
      </c>
      <c r="AL11" s="19">
        <v>10520.93</v>
      </c>
      <c r="AM11" s="19">
        <v>22661.14</v>
      </c>
      <c r="AN11" s="19">
        <v>11520.59</v>
      </c>
      <c r="AO11" s="19">
        <v>13880.9</v>
      </c>
      <c r="AP11" s="19">
        <v>53375.199999999997</v>
      </c>
      <c r="AQ11" s="19">
        <v>17568.64</v>
      </c>
      <c r="AR11" s="19">
        <v>8713.66</v>
      </c>
      <c r="AS11" s="19">
        <v>28704.68</v>
      </c>
      <c r="AT11" s="19">
        <v>22892.54</v>
      </c>
      <c r="AU11" s="19">
        <v>32707.48</v>
      </c>
      <c r="AV11" s="19">
        <v>16279.8</v>
      </c>
      <c r="AW11" s="19">
        <v>40810.75</v>
      </c>
      <c r="AX11" s="19">
        <f t="shared" ref="AX11" si="0">AVERAGE(B11:AW11)</f>
        <v>21029.479791666668</v>
      </c>
      <c r="AY11" s="19">
        <f>AVERAGE(B11:G11)</f>
        <v>12705.936666666668</v>
      </c>
      <c r="AZ11" s="19">
        <f>STDEV(B11:G11)/SQRT(6)</f>
        <v>1005.8057979473145</v>
      </c>
      <c r="BA11" s="19">
        <f>AVERAGE(H11:AH11)</f>
        <v>20170.031481481481</v>
      </c>
      <c r="BB11" s="19">
        <f>STDEV(H11:AH11)/SQRT(27)</f>
        <v>2664.5714441569635</v>
      </c>
      <c r="BC11" s="19">
        <f>AVERAGE(AI11:AW11)</f>
        <v>25905.903999999999</v>
      </c>
      <c r="BD11" s="19">
        <f>STDEV(AI11:AW11)/SQRT(15)</f>
        <v>4547.0939010412421</v>
      </c>
      <c r="BE11" s="32">
        <f>RSQ(B11:AW11,B4:AW4)</f>
        <v>1.7806060120786942E-2</v>
      </c>
      <c r="BF11" s="20">
        <f>SLOPE(B11:AW11,B4:AW4)</f>
        <v>67.51121511929226</v>
      </c>
      <c r="BG11" s="51">
        <v>0.2258</v>
      </c>
    </row>
    <row r="12" spans="1:61" x14ac:dyDescent="0.3">
      <c r="A12" t="s">
        <v>339</v>
      </c>
      <c r="AY12" s="19"/>
      <c r="AZ12" s="19"/>
      <c r="BA12" s="19"/>
      <c r="BB12" s="19"/>
      <c r="BC12" s="19"/>
      <c r="BD12" s="19"/>
    </row>
    <row r="13" spans="1:61" x14ac:dyDescent="0.3">
      <c r="A13" s="42" t="s">
        <v>42</v>
      </c>
      <c r="B13" s="19">
        <v>62.07</v>
      </c>
      <c r="C13" s="19">
        <v>62.72</v>
      </c>
      <c r="D13" s="19">
        <v>44.41</v>
      </c>
      <c r="E13" s="19">
        <v>63.3</v>
      </c>
      <c r="F13" s="19">
        <v>55.08</v>
      </c>
      <c r="G13" s="19">
        <v>56.6</v>
      </c>
      <c r="H13" s="19">
        <v>68.11</v>
      </c>
      <c r="I13" s="19">
        <v>53.32</v>
      </c>
      <c r="J13" s="19">
        <v>24.11</v>
      </c>
      <c r="K13" s="19">
        <v>75.13</v>
      </c>
      <c r="L13" s="19">
        <v>29.87</v>
      </c>
      <c r="M13" s="19">
        <v>50.4</v>
      </c>
      <c r="N13" s="19">
        <v>102.86</v>
      </c>
      <c r="O13" s="19">
        <v>177.57</v>
      </c>
      <c r="P13" s="19">
        <v>71.260000000000005</v>
      </c>
      <c r="Q13" s="19">
        <v>57.72</v>
      </c>
      <c r="R13" s="19">
        <v>79.239999999999995</v>
      </c>
      <c r="S13" s="19">
        <v>43.22</v>
      </c>
      <c r="T13" s="19">
        <v>43.9</v>
      </c>
      <c r="U13" s="19">
        <v>45.45</v>
      </c>
      <c r="V13" s="19">
        <v>38.44</v>
      </c>
      <c r="W13" s="19">
        <v>44.15</v>
      </c>
      <c r="X13" s="19">
        <v>46.22</v>
      </c>
      <c r="Y13" s="19">
        <v>38.130000000000003</v>
      </c>
      <c r="Z13" s="19">
        <v>37.32</v>
      </c>
      <c r="AA13" s="19">
        <v>144.53</v>
      </c>
      <c r="AB13" s="19">
        <v>81.819999999999993</v>
      </c>
      <c r="AC13" s="19">
        <v>46.74</v>
      </c>
      <c r="AD13" s="19">
        <v>27</v>
      </c>
      <c r="AE13" s="19">
        <v>71.16</v>
      </c>
      <c r="AF13" s="19">
        <v>53.76</v>
      </c>
      <c r="AG13" s="19">
        <v>36.049999999999997</v>
      </c>
      <c r="AH13" s="19">
        <v>76.819999999999993</v>
      </c>
      <c r="AI13" s="19">
        <v>38.950000000000003</v>
      </c>
      <c r="AJ13" s="19">
        <v>103.55</v>
      </c>
      <c r="AK13" s="19">
        <v>50.21</v>
      </c>
      <c r="AL13" s="19">
        <v>69.540000000000006</v>
      </c>
      <c r="AM13" s="19">
        <v>62.32</v>
      </c>
      <c r="AN13" s="19">
        <v>46.15</v>
      </c>
      <c r="AO13" s="19">
        <v>26.19</v>
      </c>
      <c r="AP13" s="19">
        <v>127.8</v>
      </c>
      <c r="AQ13" s="19">
        <v>47.87</v>
      </c>
      <c r="AR13" s="19">
        <v>37.78</v>
      </c>
      <c r="AS13" s="19">
        <v>69.75</v>
      </c>
      <c r="AT13" s="19">
        <v>100.41</v>
      </c>
      <c r="AU13" s="19">
        <v>82.81</v>
      </c>
      <c r="AV13" s="19">
        <v>27.89</v>
      </c>
      <c r="AW13" s="19">
        <v>110.86</v>
      </c>
      <c r="AX13" s="19">
        <f t="shared" ref="AX13:AX72" si="1">AVERAGE(B13:AW13)</f>
        <v>62.72000000000002</v>
      </c>
      <c r="AY13" s="19">
        <f t="shared" ref="AY13:AY72" si="2">AVERAGE(B13:G13)</f>
        <v>57.363333333333337</v>
      </c>
      <c r="AZ13" s="19">
        <f t="shared" ref="AZ13:AZ72" si="3">STDEV(B13:G13)/SQRT(6)</f>
        <v>2.9420839175281497</v>
      </c>
      <c r="BA13" s="19">
        <f t="shared" ref="BA13:BA72" si="4">AVERAGE(H13:AH13)</f>
        <v>61.640740740740739</v>
      </c>
      <c r="BB13" s="19">
        <f t="shared" ref="BB13:BB72" si="5">STDEV(H13:AH13)/SQRT(27)</f>
        <v>6.6745580842421255</v>
      </c>
      <c r="BC13" s="19">
        <f t="shared" ref="BC13:BC72" si="6">AVERAGE(AI13:AW13)</f>
        <v>66.805333333333323</v>
      </c>
      <c r="BD13" s="19">
        <f t="shared" ref="BD13:BD72" si="7">STDEV(AI13:AW13)/SQRT(15)</f>
        <v>8.2450611402432425</v>
      </c>
      <c r="BE13" s="32">
        <f>RSQ(B13:AW13,B4:AW4)</f>
        <v>3.6467608783551765E-3</v>
      </c>
      <c r="BF13" s="32">
        <f>SLOPE(B13:AW13,B4:AW4)</f>
        <v>6.5231552911202251E-2</v>
      </c>
      <c r="BG13" s="51">
        <v>0.78949999999999998</v>
      </c>
    </row>
    <row r="14" spans="1:61" x14ac:dyDescent="0.3">
      <c r="A14" s="42" t="s">
        <v>49</v>
      </c>
      <c r="B14" s="19">
        <v>62.07</v>
      </c>
      <c r="C14" s="19">
        <v>53.85</v>
      </c>
      <c r="D14" s="19">
        <v>42.48</v>
      </c>
      <c r="E14" s="19">
        <v>53.12</v>
      </c>
      <c r="F14" s="19">
        <v>26.39</v>
      </c>
      <c r="G14" s="19">
        <v>51.12</v>
      </c>
      <c r="H14" s="19">
        <v>75.09</v>
      </c>
      <c r="I14" s="19">
        <v>48.47</v>
      </c>
      <c r="J14" s="19">
        <v>27.67</v>
      </c>
      <c r="K14" s="19">
        <v>89.58</v>
      </c>
      <c r="L14" s="19">
        <v>38.17</v>
      </c>
      <c r="M14" s="19">
        <v>45.68</v>
      </c>
      <c r="N14" s="19">
        <v>80.819999999999993</v>
      </c>
      <c r="O14" s="19">
        <v>190.25</v>
      </c>
      <c r="P14" s="19">
        <v>110.13</v>
      </c>
      <c r="Q14" s="19">
        <v>61.33</v>
      </c>
      <c r="R14" s="19">
        <v>73.819999999999993</v>
      </c>
      <c r="S14" s="19">
        <v>54.23</v>
      </c>
      <c r="T14" s="19">
        <v>79.680000000000007</v>
      </c>
      <c r="U14" s="19">
        <v>46.67</v>
      </c>
      <c r="V14" s="19">
        <v>32.159999999999997</v>
      </c>
      <c r="W14" s="19">
        <v>64.09</v>
      </c>
      <c r="X14" s="19">
        <v>54.19</v>
      </c>
      <c r="Y14" s="19">
        <v>33.049999999999997</v>
      </c>
      <c r="Z14" s="19">
        <v>37.32</v>
      </c>
      <c r="AA14" s="19">
        <v>129.32</v>
      </c>
      <c r="AB14" s="19">
        <v>91.38</v>
      </c>
      <c r="AC14" s="19">
        <v>29.43</v>
      </c>
      <c r="AD14" s="19">
        <v>27</v>
      </c>
      <c r="AE14" s="19">
        <v>112.27</v>
      </c>
      <c r="AF14" s="19">
        <v>68.790000000000006</v>
      </c>
      <c r="AG14" s="19">
        <v>67.8</v>
      </c>
      <c r="AH14" s="19">
        <v>61.45</v>
      </c>
      <c r="AI14" s="19">
        <v>49.9</v>
      </c>
      <c r="AJ14" s="19">
        <v>141.19999999999999</v>
      </c>
      <c r="AK14" s="19">
        <v>58.19</v>
      </c>
      <c r="AL14" s="19">
        <v>64.58</v>
      </c>
      <c r="AM14" s="19">
        <v>62.32</v>
      </c>
      <c r="AN14" s="19">
        <v>68.599999999999994</v>
      </c>
      <c r="AO14" s="19">
        <v>45.84</v>
      </c>
      <c r="AP14" s="19">
        <v>118.67</v>
      </c>
      <c r="AQ14" s="19">
        <v>57.21</v>
      </c>
      <c r="AR14" s="19">
        <v>39.770000000000003</v>
      </c>
      <c r="AS14" s="19">
        <v>73.36</v>
      </c>
      <c r="AT14" s="19">
        <v>135.34</v>
      </c>
      <c r="AU14" s="19">
        <v>89.03</v>
      </c>
      <c r="AV14" s="19">
        <v>31.61</v>
      </c>
      <c r="AW14" s="19">
        <v>134.94999999999999</v>
      </c>
      <c r="AX14" s="19">
        <f t="shared" si="1"/>
        <v>68.530000000000015</v>
      </c>
      <c r="AY14" s="19">
        <f t="shared" si="2"/>
        <v>48.171666666666674</v>
      </c>
      <c r="AZ14" s="19">
        <f t="shared" si="3"/>
        <v>5.051144699746553</v>
      </c>
      <c r="BA14" s="19">
        <f t="shared" si="4"/>
        <v>67.771851851851849</v>
      </c>
      <c r="BB14" s="19">
        <f t="shared" si="5"/>
        <v>7.0393990337947621</v>
      </c>
      <c r="BC14" s="19">
        <f t="shared" si="6"/>
        <v>78.037999999999997</v>
      </c>
      <c r="BD14" s="19">
        <f t="shared" si="7"/>
        <v>9.5366599523952278</v>
      </c>
      <c r="BE14" s="32">
        <f>RSQ(B14:AW14,B4:AW4)</f>
        <v>4.7570613888551494E-2</v>
      </c>
      <c r="BF14" s="32">
        <f>SLOPE(B14:AW14,B4:AW4)</f>
        <v>0.264951041623323</v>
      </c>
      <c r="BG14" s="51">
        <v>0.1173</v>
      </c>
    </row>
    <row r="15" spans="1:61" x14ac:dyDescent="0.3">
      <c r="A15" s="42" t="s">
        <v>7</v>
      </c>
      <c r="B15" s="19">
        <v>62.07</v>
      </c>
      <c r="C15" s="19">
        <v>50.68</v>
      </c>
      <c r="D15" s="19">
        <v>148.69</v>
      </c>
      <c r="E15" s="19">
        <v>599.55999999999995</v>
      </c>
      <c r="F15" s="19">
        <v>319.02</v>
      </c>
      <c r="G15" s="19">
        <v>1631.24</v>
      </c>
      <c r="H15" s="19">
        <v>3534.51</v>
      </c>
      <c r="I15" s="19">
        <v>655.1</v>
      </c>
      <c r="J15" s="19">
        <v>457.39</v>
      </c>
      <c r="K15" s="19">
        <v>1050.3599999999999</v>
      </c>
      <c r="L15" s="19">
        <v>635.11</v>
      </c>
      <c r="M15" s="19">
        <v>194.52</v>
      </c>
      <c r="N15" s="19">
        <v>96.74</v>
      </c>
      <c r="O15" s="19">
        <v>530.6</v>
      </c>
      <c r="P15" s="19">
        <v>187.87</v>
      </c>
      <c r="Q15" s="19">
        <v>863.43</v>
      </c>
      <c r="R15" s="19">
        <v>263.79000000000002</v>
      </c>
      <c r="S15" s="19">
        <v>563.49</v>
      </c>
      <c r="T15" s="19">
        <v>341.48</v>
      </c>
      <c r="U15" s="19">
        <v>572.99</v>
      </c>
      <c r="V15" s="19">
        <v>230.63</v>
      </c>
      <c r="W15" s="19">
        <v>850.3</v>
      </c>
      <c r="X15" s="19">
        <v>2980.49</v>
      </c>
      <c r="Y15" s="19">
        <v>1504.91</v>
      </c>
      <c r="Z15" s="19">
        <v>675.34</v>
      </c>
      <c r="AA15" s="19">
        <v>1314.49</v>
      </c>
      <c r="AB15" s="19">
        <v>4149.3100000000004</v>
      </c>
      <c r="AC15" s="19">
        <v>3573.29</v>
      </c>
      <c r="AD15" s="19">
        <v>937.74</v>
      </c>
      <c r="AE15" s="19">
        <v>6932.4</v>
      </c>
      <c r="AF15" s="19">
        <v>4721.75</v>
      </c>
      <c r="AG15" s="19">
        <v>645.38</v>
      </c>
      <c r="AH15" s="19">
        <v>708.92</v>
      </c>
      <c r="AI15" s="19">
        <v>345.66</v>
      </c>
      <c r="AJ15" s="19">
        <v>470.68</v>
      </c>
      <c r="AK15" s="19">
        <v>983.58</v>
      </c>
      <c r="AL15" s="19">
        <v>872.84</v>
      </c>
      <c r="AM15" s="19">
        <v>151.47999999999999</v>
      </c>
      <c r="AN15" s="19">
        <v>209.56</v>
      </c>
      <c r="AO15" s="19">
        <v>181.18</v>
      </c>
      <c r="AP15" s="19">
        <v>1227.77</v>
      </c>
      <c r="AQ15" s="19">
        <v>223.01</v>
      </c>
      <c r="AR15" s="19">
        <v>638.92999999999995</v>
      </c>
      <c r="AS15" s="19">
        <v>232.09</v>
      </c>
      <c r="AT15" s="19">
        <v>110.6</v>
      </c>
      <c r="AU15" s="19">
        <v>530.01</v>
      </c>
      <c r="AV15" s="19">
        <v>317.97000000000003</v>
      </c>
      <c r="AW15" s="19">
        <v>885.23</v>
      </c>
      <c r="AX15" s="19">
        <f t="shared" si="1"/>
        <v>1028.4204166666668</v>
      </c>
      <c r="AY15" s="19">
        <f t="shared" si="2"/>
        <v>468.54333333333335</v>
      </c>
      <c r="AZ15" s="19">
        <f t="shared" si="3"/>
        <v>247.21937786328789</v>
      </c>
      <c r="BA15" s="19">
        <f t="shared" si="4"/>
        <v>1450.8270370370371</v>
      </c>
      <c r="BB15" s="19">
        <f t="shared" si="5"/>
        <v>329.01473780965898</v>
      </c>
      <c r="BC15" s="19">
        <f t="shared" si="6"/>
        <v>492.03933333333345</v>
      </c>
      <c r="BD15" s="19">
        <f t="shared" si="7"/>
        <v>90.910132315310676</v>
      </c>
      <c r="BE15" s="32">
        <f>RSQ(B15:AW15,B4:AW4)</f>
        <v>1.5181451745897816E-2</v>
      </c>
      <c r="BF15" s="32">
        <f>SLOPE(B15:AW15,B4:AW4)</f>
        <v>5.8890507252298745</v>
      </c>
      <c r="BG15" s="51">
        <v>4.3299999999999998E-2</v>
      </c>
    </row>
    <row r="16" spans="1:61" x14ac:dyDescent="0.3">
      <c r="A16" s="42" t="s">
        <v>43</v>
      </c>
      <c r="B16" s="19">
        <v>32.86</v>
      </c>
      <c r="C16" s="19">
        <v>47.51</v>
      </c>
      <c r="D16" s="19">
        <v>38.619999999999997</v>
      </c>
      <c r="E16" s="19">
        <v>60.39</v>
      </c>
      <c r="F16" s="19">
        <v>13.77</v>
      </c>
      <c r="G16" s="19">
        <v>42.9</v>
      </c>
      <c r="H16" s="19">
        <v>73.34</v>
      </c>
      <c r="I16" s="19">
        <v>40.86</v>
      </c>
      <c r="J16" s="19">
        <v>27.67</v>
      </c>
      <c r="K16" s="19">
        <v>78.02</v>
      </c>
      <c r="L16" s="19">
        <v>27.66</v>
      </c>
      <c r="M16" s="19">
        <v>47.25</v>
      </c>
      <c r="N16" s="19">
        <v>96.74</v>
      </c>
      <c r="O16" s="19">
        <v>177.57</v>
      </c>
      <c r="P16" s="19">
        <v>69.64</v>
      </c>
      <c r="Q16" s="19">
        <v>76.959999999999994</v>
      </c>
      <c r="R16" s="19">
        <v>79.239999999999995</v>
      </c>
      <c r="S16" s="19">
        <v>42.37</v>
      </c>
      <c r="T16" s="19">
        <v>64.23</v>
      </c>
      <c r="U16" s="19">
        <v>46.67</v>
      </c>
      <c r="V16" s="19">
        <v>29.81</v>
      </c>
      <c r="W16" s="19">
        <v>69.790000000000006</v>
      </c>
      <c r="X16" s="19">
        <v>41.44</v>
      </c>
      <c r="Y16" s="19">
        <v>30.5</v>
      </c>
      <c r="Z16" s="19">
        <v>40.880000000000003</v>
      </c>
      <c r="AA16" s="19">
        <v>139.97</v>
      </c>
      <c r="AB16" s="19">
        <v>75.44</v>
      </c>
      <c r="AC16" s="19">
        <v>25.1</v>
      </c>
      <c r="AD16" s="19">
        <v>28.69</v>
      </c>
      <c r="AE16" s="19">
        <v>102.78</v>
      </c>
      <c r="AF16" s="19">
        <v>54.55</v>
      </c>
      <c r="AG16" s="19">
        <v>42.05</v>
      </c>
      <c r="AH16" s="19">
        <v>61.45</v>
      </c>
      <c r="AI16" s="19">
        <v>45.03</v>
      </c>
      <c r="AJ16" s="19">
        <v>131.79</v>
      </c>
      <c r="AK16" s="19">
        <v>60.48</v>
      </c>
      <c r="AL16" s="19">
        <v>61.74</v>
      </c>
      <c r="AM16" s="19">
        <v>45.88</v>
      </c>
      <c r="AN16" s="19">
        <v>48.65</v>
      </c>
      <c r="AO16" s="19">
        <v>39.29</v>
      </c>
      <c r="AP16" s="19">
        <v>144.53</v>
      </c>
      <c r="AQ16" s="19">
        <v>46.7</v>
      </c>
      <c r="AR16" s="19">
        <v>25.19</v>
      </c>
      <c r="AS16" s="19">
        <v>72.150000000000006</v>
      </c>
      <c r="AT16" s="19">
        <v>113.51</v>
      </c>
      <c r="AU16" s="19">
        <v>70.39</v>
      </c>
      <c r="AV16" s="19">
        <v>20.45</v>
      </c>
      <c r="AW16" s="19">
        <v>123.71</v>
      </c>
      <c r="AX16" s="19">
        <f t="shared" si="1"/>
        <v>62.004375000000003</v>
      </c>
      <c r="AY16" s="19">
        <f t="shared" si="2"/>
        <v>39.341666666666669</v>
      </c>
      <c r="AZ16" s="19">
        <f t="shared" si="3"/>
        <v>6.3740585797259302</v>
      </c>
      <c r="BA16" s="19">
        <f t="shared" si="4"/>
        <v>62.617407407407413</v>
      </c>
      <c r="BB16" s="19">
        <f t="shared" si="5"/>
        <v>6.8532672681431244</v>
      </c>
      <c r="BC16" s="19">
        <f t="shared" si="6"/>
        <v>69.965999999999994</v>
      </c>
      <c r="BD16" s="19">
        <f t="shared" si="7"/>
        <v>10.217737835557843</v>
      </c>
      <c r="BE16" s="32">
        <f>RSQ(B16:AW16,B4:AW4)</f>
        <v>4.0825956853531721E-2</v>
      </c>
      <c r="BF16" s="32">
        <f>SLOPE(B16:AW16,B4:AW4)</f>
        <v>0.24888309869914732</v>
      </c>
      <c r="BG16" s="51">
        <v>9.4700000000000006E-2</v>
      </c>
    </row>
    <row r="17" spans="1:59" x14ac:dyDescent="0.3">
      <c r="A17" s="42" t="s">
        <v>461</v>
      </c>
      <c r="B17" s="19">
        <v>21.91</v>
      </c>
      <c r="C17" s="19">
        <v>24.07</v>
      </c>
      <c r="D17" s="19">
        <v>25.1</v>
      </c>
      <c r="E17" s="19">
        <v>45.11</v>
      </c>
      <c r="F17" s="19">
        <v>12.62</v>
      </c>
      <c r="G17" s="19">
        <v>33.78</v>
      </c>
      <c r="H17" s="19">
        <v>41.91</v>
      </c>
      <c r="I17" s="19">
        <v>19.39</v>
      </c>
      <c r="J17" s="19">
        <v>17.14</v>
      </c>
      <c r="K17" s="19">
        <v>41.9</v>
      </c>
      <c r="L17" s="19">
        <v>17.7</v>
      </c>
      <c r="M17" s="19">
        <v>29.14</v>
      </c>
      <c r="N17" s="19">
        <v>48.98</v>
      </c>
      <c r="O17" s="19">
        <v>86.67</v>
      </c>
      <c r="P17" s="19">
        <v>82.6</v>
      </c>
      <c r="Q17" s="19">
        <v>44.49</v>
      </c>
      <c r="R17" s="19">
        <v>44.51</v>
      </c>
      <c r="S17" s="19">
        <v>34.74</v>
      </c>
      <c r="T17" s="19">
        <v>45.53</v>
      </c>
      <c r="U17" s="19">
        <v>19.04</v>
      </c>
      <c r="V17" s="19">
        <v>16.47</v>
      </c>
      <c r="W17" s="19">
        <v>47</v>
      </c>
      <c r="X17" s="19">
        <v>20.72</v>
      </c>
      <c r="Y17" s="19">
        <v>15.25</v>
      </c>
      <c r="Z17" s="19">
        <v>10.18</v>
      </c>
      <c r="AA17" s="19">
        <v>79.11</v>
      </c>
      <c r="AB17" s="19">
        <v>40.380000000000003</v>
      </c>
      <c r="AC17" s="19">
        <v>24.24</v>
      </c>
      <c r="AD17" s="19">
        <v>22.5</v>
      </c>
      <c r="AE17" s="19">
        <v>63.25</v>
      </c>
      <c r="AF17" s="19">
        <v>32.42</v>
      </c>
      <c r="AG17" s="19">
        <v>40.340000000000003</v>
      </c>
      <c r="AH17" s="19">
        <v>43.9</v>
      </c>
      <c r="AI17" s="19">
        <v>36.51</v>
      </c>
      <c r="AJ17" s="19">
        <v>78.45</v>
      </c>
      <c r="AK17" s="19">
        <v>31.95</v>
      </c>
      <c r="AL17" s="19">
        <v>37.61</v>
      </c>
      <c r="AM17" s="19">
        <v>51.94</v>
      </c>
      <c r="AN17" s="19">
        <v>47.4</v>
      </c>
      <c r="AO17" s="19">
        <v>17.46</v>
      </c>
      <c r="AP17" s="19">
        <v>82.16</v>
      </c>
      <c r="AQ17" s="19">
        <v>37.36</v>
      </c>
      <c r="AR17" s="19">
        <v>15.24</v>
      </c>
      <c r="AS17" s="19">
        <v>73.36</v>
      </c>
      <c r="AT17" s="19">
        <v>42.2</v>
      </c>
      <c r="AU17" s="19">
        <v>45.55</v>
      </c>
      <c r="AV17" s="19">
        <v>16.739999999999998</v>
      </c>
      <c r="AW17" s="19">
        <v>61.05</v>
      </c>
      <c r="AX17" s="19">
        <f t="shared" si="1"/>
        <v>38.897291666666668</v>
      </c>
      <c r="AY17" s="19">
        <f t="shared" si="2"/>
        <v>27.098333333333333</v>
      </c>
      <c r="AZ17" s="19">
        <f t="shared" si="3"/>
        <v>4.5415484999918014</v>
      </c>
      <c r="BA17" s="19">
        <f t="shared" si="4"/>
        <v>38.129629629629626</v>
      </c>
      <c r="BB17" s="19">
        <f t="shared" si="5"/>
        <v>4.0051299185219618</v>
      </c>
      <c r="BC17" s="19">
        <f t="shared" si="6"/>
        <v>44.998666666666658</v>
      </c>
      <c r="BD17" s="19">
        <f t="shared" si="7"/>
        <v>5.5299304108827991</v>
      </c>
      <c r="BE17" s="32">
        <f>RSQ(B17:AW17,B4:AW4)</f>
        <v>5.4743327311829675E-2</v>
      </c>
      <c r="BF17" s="32">
        <f>SLOPE(B17:AW17,B4:AW4)</f>
        <v>0.164969934548855</v>
      </c>
      <c r="BG17" s="51">
        <v>0.10349999999999999</v>
      </c>
    </row>
    <row r="18" spans="1:59" x14ac:dyDescent="0.3">
      <c r="A18" s="42" t="s">
        <v>50</v>
      </c>
      <c r="B18" s="19">
        <v>24748.880000000001</v>
      </c>
      <c r="C18" s="19">
        <v>10457.44</v>
      </c>
      <c r="D18" s="19">
        <v>16616.3</v>
      </c>
      <c r="E18" s="19">
        <v>11113.02</v>
      </c>
      <c r="F18" s="19">
        <v>15563.33</v>
      </c>
      <c r="G18" s="19">
        <v>13790.25</v>
      </c>
      <c r="H18" s="19">
        <v>9526.07</v>
      </c>
      <c r="I18" s="19">
        <v>6950.61</v>
      </c>
      <c r="J18" s="19">
        <v>6620.88</v>
      </c>
      <c r="K18" s="19">
        <v>26456.82</v>
      </c>
      <c r="L18" s="19">
        <v>12533</v>
      </c>
      <c r="M18" s="19">
        <v>4785.92</v>
      </c>
      <c r="N18" s="19">
        <v>13107.47</v>
      </c>
      <c r="O18" s="19">
        <v>20957.62</v>
      </c>
      <c r="P18" s="19">
        <v>8586.8700000000008</v>
      </c>
      <c r="Q18" s="19">
        <v>8919.25</v>
      </c>
      <c r="R18" s="19">
        <v>11634.8</v>
      </c>
      <c r="S18" s="19">
        <v>9161.67</v>
      </c>
      <c r="T18" s="19">
        <v>8543.58</v>
      </c>
      <c r="U18" s="19">
        <v>10259.25</v>
      </c>
      <c r="V18" s="19">
        <v>7115.93</v>
      </c>
      <c r="W18" s="19">
        <v>7162.74</v>
      </c>
      <c r="X18" s="19">
        <v>10272.33</v>
      </c>
      <c r="Y18" s="19">
        <v>11846.1</v>
      </c>
      <c r="Z18" s="19">
        <v>9291.24</v>
      </c>
      <c r="AA18" s="19">
        <v>12449.6</v>
      </c>
      <c r="AB18" s="19">
        <v>15608</v>
      </c>
      <c r="AC18" s="19">
        <v>6653.18</v>
      </c>
      <c r="AD18" s="19">
        <v>10521.07</v>
      </c>
      <c r="AE18" s="19">
        <v>19818.37</v>
      </c>
      <c r="AF18" s="19">
        <v>8306.5400000000009</v>
      </c>
      <c r="AG18" s="19">
        <v>7931.71</v>
      </c>
      <c r="AH18" s="19">
        <v>9561.66</v>
      </c>
      <c r="AI18" s="19">
        <v>16068.39</v>
      </c>
      <c r="AJ18" s="19">
        <v>33387.07</v>
      </c>
      <c r="AK18" s="19">
        <v>8114</v>
      </c>
      <c r="AL18" s="19">
        <v>7754.1</v>
      </c>
      <c r="AM18" s="19">
        <v>13199.02</v>
      </c>
      <c r="AN18" s="19">
        <v>7872.07</v>
      </c>
      <c r="AO18" s="19">
        <v>13780.49</v>
      </c>
      <c r="AP18" s="19">
        <v>12845.16</v>
      </c>
      <c r="AQ18" s="19">
        <v>12343.7</v>
      </c>
      <c r="AR18" s="19">
        <v>11663.73</v>
      </c>
      <c r="AS18" s="19">
        <v>8774.9500000000007</v>
      </c>
      <c r="AT18" s="19">
        <v>16698.990000000002</v>
      </c>
      <c r="AU18" s="19">
        <v>13749.23</v>
      </c>
      <c r="AV18" s="19">
        <v>12333.97</v>
      </c>
      <c r="AW18" s="19">
        <v>15230.53</v>
      </c>
      <c r="AX18" s="19">
        <f t="shared" si="1"/>
        <v>12305.977083333331</v>
      </c>
      <c r="AY18" s="19">
        <f t="shared" si="2"/>
        <v>15381.536666666667</v>
      </c>
      <c r="AZ18" s="19">
        <f t="shared" si="3"/>
        <v>2115.8447186386625</v>
      </c>
      <c r="BA18" s="19">
        <f t="shared" si="4"/>
        <v>10910.454814814813</v>
      </c>
      <c r="BB18" s="19">
        <f t="shared" si="5"/>
        <v>935.5730970390498</v>
      </c>
      <c r="BC18" s="19">
        <f t="shared" si="6"/>
        <v>13587.693333333335</v>
      </c>
      <c r="BD18" s="19">
        <f t="shared" si="7"/>
        <v>1600.5324915217498</v>
      </c>
      <c r="BE18" s="32">
        <f>RSQ(B18:AW18,B4:AW4)</f>
        <v>6.7446974248593578E-3</v>
      </c>
      <c r="BF18" s="32">
        <f>SLOPE(B18:AW18,B4:AW4)</f>
        <v>-15.545932325967405</v>
      </c>
      <c r="BG18" s="51">
        <v>0.37109999999999999</v>
      </c>
    </row>
    <row r="19" spans="1:59" x14ac:dyDescent="0.3">
      <c r="A19" s="42" t="s">
        <v>19</v>
      </c>
      <c r="B19" s="19">
        <v>21740.17</v>
      </c>
      <c r="C19" s="19">
        <v>6772.28</v>
      </c>
      <c r="D19" s="19">
        <v>7913.26</v>
      </c>
      <c r="E19" s="19">
        <v>7950.03</v>
      </c>
      <c r="F19" s="19">
        <v>13151.14</v>
      </c>
      <c r="G19" s="19">
        <v>12872.85</v>
      </c>
      <c r="H19" s="19">
        <v>10921.36</v>
      </c>
      <c r="I19" s="19">
        <v>6665.99</v>
      </c>
      <c r="J19" s="19">
        <v>8867.51</v>
      </c>
      <c r="K19" s="19">
        <v>11718.62</v>
      </c>
      <c r="L19" s="19">
        <v>12646.41</v>
      </c>
      <c r="M19" s="19">
        <v>9142.6299999999992</v>
      </c>
      <c r="N19" s="19">
        <v>12595.62</v>
      </c>
      <c r="O19" s="19">
        <v>14366.35</v>
      </c>
      <c r="P19" s="19">
        <v>8711.57</v>
      </c>
      <c r="Q19" s="19">
        <v>10101.35</v>
      </c>
      <c r="R19" s="19">
        <v>12645.43</v>
      </c>
      <c r="S19" s="19">
        <v>12946.83</v>
      </c>
      <c r="T19" s="19">
        <v>10103.83</v>
      </c>
      <c r="U19" s="19">
        <v>7610.45</v>
      </c>
      <c r="V19" s="19">
        <v>10574.67</v>
      </c>
      <c r="W19" s="19">
        <v>7058.77</v>
      </c>
      <c r="X19" s="19">
        <v>8263.2900000000009</v>
      </c>
      <c r="Y19" s="19">
        <v>11052.97</v>
      </c>
      <c r="Z19" s="19">
        <v>8148.5</v>
      </c>
      <c r="AA19" s="19">
        <v>10190.32</v>
      </c>
      <c r="AB19" s="19">
        <v>10312.18</v>
      </c>
      <c r="AC19" s="19">
        <v>3426.14</v>
      </c>
      <c r="AD19" s="19">
        <v>9460.1299999999992</v>
      </c>
      <c r="AE19" s="19">
        <v>10646.86</v>
      </c>
      <c r="AF19" s="19">
        <v>11075.39</v>
      </c>
      <c r="AG19" s="19">
        <v>9707.3799999999992</v>
      </c>
      <c r="AH19" s="19">
        <v>7829.96</v>
      </c>
      <c r="AI19" s="19">
        <v>15424.54</v>
      </c>
      <c r="AJ19" s="19">
        <v>18488.41</v>
      </c>
      <c r="AK19" s="19">
        <v>10804.59</v>
      </c>
      <c r="AL19" s="19">
        <v>8421.86</v>
      </c>
      <c r="AM19" s="19">
        <v>8434.6299999999992</v>
      </c>
      <c r="AN19" s="19">
        <v>10876.95</v>
      </c>
      <c r="AO19" s="19">
        <v>11095.55</v>
      </c>
      <c r="AP19" s="19">
        <v>10935.81</v>
      </c>
      <c r="AQ19" s="19">
        <v>11819.46</v>
      </c>
      <c r="AR19" s="19">
        <v>9423.51</v>
      </c>
      <c r="AS19" s="19">
        <v>10987.63</v>
      </c>
      <c r="AT19" s="19">
        <v>17177.77</v>
      </c>
      <c r="AU19" s="19">
        <v>14366.2</v>
      </c>
      <c r="AV19" s="19">
        <v>9042.68</v>
      </c>
      <c r="AW19" s="19">
        <v>11704.05</v>
      </c>
      <c r="AX19" s="19">
        <f t="shared" si="1"/>
        <v>10754.039166666667</v>
      </c>
      <c r="AY19" s="19">
        <f t="shared" si="2"/>
        <v>11733.288333333332</v>
      </c>
      <c r="AZ19" s="19">
        <f t="shared" si="3"/>
        <v>2287.3845952607339</v>
      </c>
      <c r="BA19" s="19">
        <f t="shared" si="4"/>
        <v>9881.1300000000028</v>
      </c>
      <c r="BB19" s="19">
        <f t="shared" si="5"/>
        <v>444.94244342431335</v>
      </c>
      <c r="BC19" s="19">
        <f t="shared" si="6"/>
        <v>11933.575999999999</v>
      </c>
      <c r="BD19" s="19">
        <f t="shared" si="7"/>
        <v>795.38491123768063</v>
      </c>
      <c r="BE19" s="32">
        <f>RSQ(B19:AW19,B4:AW4)</f>
        <v>1.1074492621392264E-4</v>
      </c>
      <c r="BF19" s="32">
        <f>SLOPE(B19:AW19,B4:AW4)</f>
        <v>-1.1530446212743197</v>
      </c>
      <c r="BG19" s="51">
        <v>0.97919999999999996</v>
      </c>
    </row>
    <row r="20" spans="1:59" x14ac:dyDescent="0.3">
      <c r="A20" s="42" t="s">
        <v>14</v>
      </c>
      <c r="B20" s="19">
        <v>80.33</v>
      </c>
      <c r="C20" s="19">
        <v>60.18</v>
      </c>
      <c r="D20" s="19">
        <v>67.59</v>
      </c>
      <c r="E20" s="19">
        <v>109.14</v>
      </c>
      <c r="F20" s="19">
        <v>66.56</v>
      </c>
      <c r="G20" s="19">
        <v>99.5</v>
      </c>
      <c r="H20" s="19">
        <v>188.6</v>
      </c>
      <c r="I20" s="19">
        <v>94.87</v>
      </c>
      <c r="J20" s="19">
        <v>65.62</v>
      </c>
      <c r="K20" s="19">
        <v>153.15</v>
      </c>
      <c r="L20" s="19">
        <v>116.73</v>
      </c>
      <c r="M20" s="19">
        <v>137.03</v>
      </c>
      <c r="N20" s="19">
        <v>159.19</v>
      </c>
      <c r="O20" s="19">
        <v>293.83999999999997</v>
      </c>
      <c r="P20" s="19">
        <v>144.13999999999999</v>
      </c>
      <c r="Q20" s="19">
        <v>134.68</v>
      </c>
      <c r="R20" s="19">
        <v>132.44</v>
      </c>
      <c r="S20" s="19">
        <v>99.14</v>
      </c>
      <c r="T20" s="19">
        <v>98.38</v>
      </c>
      <c r="U20" s="19">
        <v>135.11000000000001</v>
      </c>
      <c r="V20" s="19">
        <v>105.12</v>
      </c>
      <c r="W20" s="19">
        <v>82.61</v>
      </c>
      <c r="X20" s="19">
        <v>131.49</v>
      </c>
      <c r="Y20" s="19">
        <v>83.89</v>
      </c>
      <c r="Z20" s="19">
        <v>74.64</v>
      </c>
      <c r="AA20" s="19">
        <v>308.83999999999997</v>
      </c>
      <c r="AB20" s="19">
        <v>198.7</v>
      </c>
      <c r="AC20" s="19">
        <v>132.44</v>
      </c>
      <c r="AD20" s="19">
        <v>74.25</v>
      </c>
      <c r="AE20" s="19">
        <v>238.78</v>
      </c>
      <c r="AF20" s="19">
        <v>98.04</v>
      </c>
      <c r="AG20" s="19">
        <v>121.01</v>
      </c>
      <c r="AH20" s="19">
        <v>178.88</v>
      </c>
      <c r="AI20" s="19">
        <v>114.41</v>
      </c>
      <c r="AJ20" s="19">
        <v>207.1</v>
      </c>
      <c r="AK20" s="19">
        <v>101.55</v>
      </c>
      <c r="AL20" s="19">
        <v>153.99</v>
      </c>
      <c r="AM20" s="19">
        <v>121.19</v>
      </c>
      <c r="AN20" s="19">
        <v>145.94</v>
      </c>
      <c r="AO20" s="19">
        <v>96.05</v>
      </c>
      <c r="AP20" s="19">
        <v>258.64</v>
      </c>
      <c r="AQ20" s="19">
        <v>135.44</v>
      </c>
      <c r="AR20" s="19">
        <v>69.59</v>
      </c>
      <c r="AS20" s="19">
        <v>174.37</v>
      </c>
      <c r="AT20" s="19">
        <v>259.02999999999997</v>
      </c>
      <c r="AU20" s="19">
        <v>142.85</v>
      </c>
      <c r="AV20" s="19">
        <v>79.959999999999994</v>
      </c>
      <c r="AW20" s="19">
        <v>240.99</v>
      </c>
      <c r="AX20" s="19">
        <f t="shared" si="1"/>
        <v>136.79187499999998</v>
      </c>
      <c r="AY20" s="19">
        <f t="shared" si="2"/>
        <v>80.55</v>
      </c>
      <c r="AZ20" s="19">
        <f t="shared" si="3"/>
        <v>8.0729127333323731</v>
      </c>
      <c r="BA20" s="19">
        <f t="shared" si="4"/>
        <v>140.05962962962965</v>
      </c>
      <c r="BB20" s="19">
        <f t="shared" si="5"/>
        <v>11.931884043701169</v>
      </c>
      <c r="BC20" s="19">
        <f t="shared" si="6"/>
        <v>153.40666666666664</v>
      </c>
      <c r="BD20" s="19">
        <f t="shared" si="7"/>
        <v>16.135018930048279</v>
      </c>
      <c r="BE20" s="32">
        <f>RSQ(B20:AW20,B4:AW4)</f>
        <v>0.10811607106656798</v>
      </c>
      <c r="BF20" s="32">
        <f>SLOPE(B20:AW20,B4:AW4)</f>
        <v>0.70055024148091882</v>
      </c>
      <c r="BG20" s="51">
        <v>6.7999999999999996E-3</v>
      </c>
    </row>
    <row r="21" spans="1:59" x14ac:dyDescent="0.3">
      <c r="A21" s="42" t="s">
        <v>39</v>
      </c>
      <c r="B21" s="19">
        <v>4.54</v>
      </c>
      <c r="C21" s="19">
        <v>15.38</v>
      </c>
      <c r="D21" s="19">
        <v>7.64</v>
      </c>
      <c r="E21" s="19">
        <v>17.489999999999998</v>
      </c>
      <c r="F21" s="19">
        <v>7.76</v>
      </c>
      <c r="G21" s="19">
        <v>17.239999999999998</v>
      </c>
      <c r="H21" s="19">
        <v>9.25</v>
      </c>
      <c r="I21" s="19">
        <v>13.37</v>
      </c>
      <c r="J21" s="19">
        <v>17.14</v>
      </c>
      <c r="K21" s="19">
        <v>15.5</v>
      </c>
      <c r="L21" s="19">
        <v>15.31</v>
      </c>
      <c r="M21" s="19">
        <v>13.38</v>
      </c>
      <c r="N21" s="19">
        <v>14.1</v>
      </c>
      <c r="O21" s="19">
        <v>18.149999999999999</v>
      </c>
      <c r="P21" s="19">
        <v>14.84</v>
      </c>
      <c r="Q21" s="19">
        <v>12.76</v>
      </c>
      <c r="R21" s="19">
        <v>14.25</v>
      </c>
      <c r="S21" s="19">
        <v>13.22</v>
      </c>
      <c r="T21" s="19">
        <v>19.98</v>
      </c>
      <c r="U21" s="19">
        <v>14.11</v>
      </c>
      <c r="V21" s="19">
        <v>10.51</v>
      </c>
      <c r="W21" s="19">
        <v>12.21</v>
      </c>
      <c r="X21" s="19">
        <v>10.15</v>
      </c>
      <c r="Y21" s="19">
        <v>4.55</v>
      </c>
      <c r="Z21" s="19">
        <v>10.18</v>
      </c>
      <c r="AA21" s="19">
        <v>16.14</v>
      </c>
      <c r="AB21" s="19">
        <v>17.14</v>
      </c>
      <c r="AC21" s="19">
        <v>13</v>
      </c>
      <c r="AD21" s="19">
        <v>12.66</v>
      </c>
      <c r="AE21" s="19">
        <v>12.51</v>
      </c>
      <c r="AF21" s="19">
        <v>15.97</v>
      </c>
      <c r="AG21" s="19">
        <v>10.63</v>
      </c>
      <c r="AH21" s="19">
        <v>12.65</v>
      </c>
      <c r="AI21" s="19">
        <v>7.35</v>
      </c>
      <c r="AJ21" s="19">
        <v>11.16</v>
      </c>
      <c r="AK21" s="19">
        <v>13.74</v>
      </c>
      <c r="AL21" s="19">
        <v>17.79</v>
      </c>
      <c r="AM21" s="19">
        <v>13.38</v>
      </c>
      <c r="AN21" s="19">
        <v>7.9</v>
      </c>
      <c r="AO21" s="19">
        <v>5.0199999999999996</v>
      </c>
      <c r="AP21" s="19">
        <v>16.28</v>
      </c>
      <c r="AQ21" s="19">
        <v>11.42</v>
      </c>
      <c r="AR21" s="19">
        <v>11.74</v>
      </c>
      <c r="AS21" s="19">
        <v>15.4</v>
      </c>
      <c r="AT21" s="19">
        <v>14.61</v>
      </c>
      <c r="AU21" s="19">
        <v>11</v>
      </c>
      <c r="AV21" s="19">
        <v>5.93</v>
      </c>
      <c r="AW21" s="19">
        <v>15.8</v>
      </c>
      <c r="AX21" s="19">
        <f t="shared" si="1"/>
        <v>12.754791666666664</v>
      </c>
      <c r="AY21" s="19">
        <f t="shared" si="2"/>
        <v>11.674999999999999</v>
      </c>
      <c r="AZ21" s="19">
        <f t="shared" si="3"/>
        <v>2.3168020344143923</v>
      </c>
      <c r="BA21" s="19">
        <f t="shared" si="4"/>
        <v>13.468888888888888</v>
      </c>
      <c r="BB21" s="19">
        <f t="shared" si="5"/>
        <v>0.60398636173856768</v>
      </c>
      <c r="BC21" s="19">
        <f t="shared" si="6"/>
        <v>11.901333333333335</v>
      </c>
      <c r="BD21" s="19">
        <f t="shared" si="7"/>
        <v>1.0131233491707292</v>
      </c>
      <c r="BE21" s="32">
        <f>RSQ(B21:AW21,B4:AW4)</f>
        <v>3.9544627356219659E-3</v>
      </c>
      <c r="BF21" s="32">
        <f>SLOPE(B21:AW21,B4:AW4)</f>
        <v>-8.1400697202337405E-3</v>
      </c>
      <c r="BG21" s="51">
        <v>0.71660000000000001</v>
      </c>
    </row>
    <row r="22" spans="1:59" x14ac:dyDescent="0.3">
      <c r="A22" s="42" t="s">
        <v>36</v>
      </c>
      <c r="B22" s="19">
        <v>18.260000000000002</v>
      </c>
      <c r="C22" s="19">
        <v>15.38</v>
      </c>
      <c r="D22" s="19">
        <v>7.64</v>
      </c>
      <c r="E22" s="19">
        <v>17.489999999999998</v>
      </c>
      <c r="F22" s="19">
        <v>7.76</v>
      </c>
      <c r="G22" s="19">
        <v>17.239999999999998</v>
      </c>
      <c r="H22" s="19">
        <v>9.25</v>
      </c>
      <c r="I22" s="19">
        <v>13.37</v>
      </c>
      <c r="J22" s="19">
        <v>17.14</v>
      </c>
      <c r="K22" s="19">
        <v>15.5</v>
      </c>
      <c r="L22" s="19">
        <v>15.31</v>
      </c>
      <c r="M22" s="19">
        <v>13.38</v>
      </c>
      <c r="N22" s="19">
        <v>14.1</v>
      </c>
      <c r="O22" s="19">
        <v>18.149999999999999</v>
      </c>
      <c r="P22" s="19">
        <v>14.84</v>
      </c>
      <c r="Q22" s="19">
        <v>12.76</v>
      </c>
      <c r="R22" s="19">
        <v>14.25</v>
      </c>
      <c r="S22" s="19">
        <v>13.22</v>
      </c>
      <c r="T22" s="19">
        <v>19.98</v>
      </c>
      <c r="U22" s="19">
        <v>14.11</v>
      </c>
      <c r="V22" s="19">
        <v>10.51</v>
      </c>
      <c r="W22" s="19">
        <v>12.21</v>
      </c>
      <c r="X22" s="19">
        <v>10.15</v>
      </c>
      <c r="Y22" s="19">
        <v>4.55</v>
      </c>
      <c r="Z22" s="19">
        <v>10.18</v>
      </c>
      <c r="AA22" s="19">
        <v>16.14</v>
      </c>
      <c r="AB22" s="19">
        <v>17.14</v>
      </c>
      <c r="AC22" s="19">
        <v>13</v>
      </c>
      <c r="AD22" s="19">
        <v>12.66</v>
      </c>
      <c r="AE22" s="19">
        <v>12.51</v>
      </c>
      <c r="AF22" s="19">
        <v>15.97</v>
      </c>
      <c r="AG22" s="19">
        <v>10.63</v>
      </c>
      <c r="AH22" s="19">
        <v>12.65</v>
      </c>
      <c r="AI22" s="19">
        <v>7.35</v>
      </c>
      <c r="AJ22" s="19">
        <v>11.16</v>
      </c>
      <c r="AK22" s="19">
        <v>13.74</v>
      </c>
      <c r="AL22" s="19">
        <v>17.79</v>
      </c>
      <c r="AM22" s="19">
        <v>13.38</v>
      </c>
      <c r="AN22" s="19">
        <v>9.98</v>
      </c>
      <c r="AO22" s="19">
        <v>5.0199999999999996</v>
      </c>
      <c r="AP22" s="19">
        <v>16.28</v>
      </c>
      <c r="AQ22" s="19">
        <v>11.42</v>
      </c>
      <c r="AR22" s="19">
        <v>11.74</v>
      </c>
      <c r="AS22" s="19">
        <v>15.4</v>
      </c>
      <c r="AT22" s="19">
        <v>14.61</v>
      </c>
      <c r="AU22" s="19">
        <v>11</v>
      </c>
      <c r="AV22" s="19">
        <v>5.93</v>
      </c>
      <c r="AW22" s="19">
        <v>15.8</v>
      </c>
      <c r="AX22" s="19">
        <f t="shared" si="1"/>
        <v>13.08395833333333</v>
      </c>
      <c r="AY22" s="19">
        <f t="shared" si="2"/>
        <v>13.961666666666666</v>
      </c>
      <c r="AZ22" s="19">
        <f t="shared" si="3"/>
        <v>2.0174908784042724</v>
      </c>
      <c r="BA22" s="19">
        <f t="shared" si="4"/>
        <v>13.468888888888888</v>
      </c>
      <c r="BB22" s="19">
        <f t="shared" si="5"/>
        <v>0.60398636173856768</v>
      </c>
      <c r="BC22" s="19">
        <f t="shared" si="6"/>
        <v>12.040000000000001</v>
      </c>
      <c r="BD22" s="19">
        <f t="shared" si="7"/>
        <v>0.98304773899483477</v>
      </c>
      <c r="BE22" s="32">
        <f>RSQ(B22:AW22,B4:AW4)</f>
        <v>4.9109072468830041E-2</v>
      </c>
      <c r="BF22" s="32">
        <f>SLOPE(B22:AW22,B4:AW4)</f>
        <v>-2.7399367519961932E-2</v>
      </c>
      <c r="BG22" s="51">
        <v>0.18390000000000001</v>
      </c>
    </row>
    <row r="23" spans="1:59" x14ac:dyDescent="0.3">
      <c r="A23" s="42" t="s">
        <v>38</v>
      </c>
      <c r="B23" s="19">
        <v>441.81</v>
      </c>
      <c r="C23" s="19">
        <v>147.61000000000001</v>
      </c>
      <c r="D23" s="19">
        <v>227.86</v>
      </c>
      <c r="E23" s="19">
        <v>362.36</v>
      </c>
      <c r="F23" s="19">
        <v>503.78</v>
      </c>
      <c r="G23" s="19">
        <v>271.11</v>
      </c>
      <c r="H23" s="19">
        <v>592</v>
      </c>
      <c r="I23" s="19">
        <v>250.68</v>
      </c>
      <c r="J23" s="19">
        <v>239.17</v>
      </c>
      <c r="K23" s="19">
        <v>664.6</v>
      </c>
      <c r="L23" s="19">
        <v>357.94</v>
      </c>
      <c r="M23" s="19">
        <v>852.91</v>
      </c>
      <c r="N23" s="19">
        <v>624.52</v>
      </c>
      <c r="O23" s="19">
        <v>648.98</v>
      </c>
      <c r="P23" s="19">
        <v>285.04000000000002</v>
      </c>
      <c r="Q23" s="19">
        <v>333.1</v>
      </c>
      <c r="R23" s="19">
        <v>574.25</v>
      </c>
      <c r="S23" s="19">
        <v>411.82</v>
      </c>
      <c r="T23" s="19">
        <v>205.7</v>
      </c>
      <c r="U23" s="19">
        <v>646.08000000000004</v>
      </c>
      <c r="V23" s="19">
        <v>332.62</v>
      </c>
      <c r="W23" s="19">
        <v>197.98</v>
      </c>
      <c r="X23" s="19">
        <v>217.56</v>
      </c>
      <c r="Y23" s="19">
        <v>391.48</v>
      </c>
      <c r="Z23" s="19">
        <v>172.39</v>
      </c>
      <c r="AA23" s="19">
        <v>797.21</v>
      </c>
      <c r="AB23" s="19">
        <v>1050.8800000000001</v>
      </c>
      <c r="AC23" s="19">
        <v>538.41999999999996</v>
      </c>
      <c r="AD23" s="19">
        <v>281.27</v>
      </c>
      <c r="AE23" s="19">
        <v>400.07</v>
      </c>
      <c r="AF23" s="19">
        <v>197.66</v>
      </c>
      <c r="AG23" s="19">
        <v>315.83</v>
      </c>
      <c r="AH23" s="19">
        <v>479.56</v>
      </c>
      <c r="AI23" s="19">
        <v>809.38</v>
      </c>
      <c r="AJ23" s="19">
        <v>1132.78</v>
      </c>
      <c r="AK23" s="19">
        <v>383.39</v>
      </c>
      <c r="AL23" s="19">
        <v>476.16</v>
      </c>
      <c r="AM23" s="19">
        <v>489.08</v>
      </c>
      <c r="AN23" s="19">
        <v>263.19</v>
      </c>
      <c r="AO23" s="19">
        <v>268.49</v>
      </c>
      <c r="AP23" s="19">
        <v>902.19</v>
      </c>
      <c r="AQ23" s="19">
        <v>597.79999999999995</v>
      </c>
      <c r="AR23" s="19">
        <v>394.36</v>
      </c>
      <c r="AS23" s="19">
        <v>545.95000000000005</v>
      </c>
      <c r="AT23" s="19">
        <v>724.71</v>
      </c>
      <c r="AU23" s="19">
        <v>331.26</v>
      </c>
      <c r="AV23" s="19">
        <v>252.89</v>
      </c>
      <c r="AW23" s="19">
        <v>880.41</v>
      </c>
      <c r="AX23" s="19">
        <f t="shared" si="1"/>
        <v>468.04770833333328</v>
      </c>
      <c r="AY23" s="19">
        <f t="shared" si="2"/>
        <v>325.75500000000005</v>
      </c>
      <c r="AZ23" s="19">
        <f t="shared" si="3"/>
        <v>55.017190571069044</v>
      </c>
      <c r="BA23" s="19">
        <f t="shared" si="4"/>
        <v>446.65629629629626</v>
      </c>
      <c r="BB23" s="19">
        <f t="shared" si="5"/>
        <v>44.041122955180441</v>
      </c>
      <c r="BC23" s="19">
        <f t="shared" si="6"/>
        <v>563.46933333333334</v>
      </c>
      <c r="BD23" s="19">
        <f t="shared" si="7"/>
        <v>69.999940445326132</v>
      </c>
      <c r="BE23" s="32">
        <f>RSQ(B23:AW23,B4:AW4)</f>
        <v>5.1173111136673735E-2</v>
      </c>
      <c r="BF23" s="32">
        <f>SLOPE(B23:AW23,B4:AW4)</f>
        <v>1.8845893702030456</v>
      </c>
      <c r="BG23" s="51">
        <v>9.9599999999999994E-2</v>
      </c>
    </row>
    <row r="24" spans="1:59" x14ac:dyDescent="0.3">
      <c r="A24" s="42" t="s">
        <v>51</v>
      </c>
      <c r="B24" s="19">
        <v>255.59</v>
      </c>
      <c r="C24" s="19">
        <v>247.7</v>
      </c>
      <c r="D24" s="19">
        <v>262.62</v>
      </c>
      <c r="E24" s="19">
        <v>317.24</v>
      </c>
      <c r="F24" s="19">
        <v>278.86</v>
      </c>
      <c r="G24" s="19">
        <v>209.04</v>
      </c>
      <c r="H24" s="19">
        <v>178.12</v>
      </c>
      <c r="I24" s="19">
        <v>175.2</v>
      </c>
      <c r="J24" s="19">
        <v>193.71</v>
      </c>
      <c r="K24" s="19">
        <v>106.91</v>
      </c>
      <c r="L24" s="19">
        <v>187.55</v>
      </c>
      <c r="M24" s="19">
        <v>189.01</v>
      </c>
      <c r="N24" s="19">
        <v>312.26</v>
      </c>
      <c r="O24" s="19">
        <v>279.04000000000002</v>
      </c>
      <c r="P24" s="19">
        <v>194.35</v>
      </c>
      <c r="Q24" s="19">
        <v>317.47000000000003</v>
      </c>
      <c r="R24" s="19">
        <v>182.37</v>
      </c>
      <c r="S24" s="19">
        <v>216.92</v>
      </c>
      <c r="T24" s="19">
        <v>225.22</v>
      </c>
      <c r="U24" s="19">
        <v>141.25</v>
      </c>
      <c r="V24" s="19">
        <v>129.44</v>
      </c>
      <c r="W24" s="19">
        <v>162.37</v>
      </c>
      <c r="X24" s="19">
        <v>79.69</v>
      </c>
      <c r="Y24" s="19">
        <v>114.39</v>
      </c>
      <c r="Z24" s="19">
        <v>138.62</v>
      </c>
      <c r="AA24" s="19">
        <v>187.13</v>
      </c>
      <c r="AB24" s="19">
        <v>246.51</v>
      </c>
      <c r="AC24" s="19">
        <v>115.13</v>
      </c>
      <c r="AD24" s="19">
        <v>195.2</v>
      </c>
      <c r="AE24" s="19">
        <v>159.71</v>
      </c>
      <c r="AF24" s="19">
        <v>202.41</v>
      </c>
      <c r="AG24" s="19">
        <v>179.37</v>
      </c>
      <c r="AH24" s="19">
        <v>271.06</v>
      </c>
      <c r="AI24" s="19">
        <v>202.04</v>
      </c>
      <c r="AJ24" s="19">
        <v>188.27</v>
      </c>
      <c r="AK24" s="19">
        <v>160.88999999999999</v>
      </c>
      <c r="AL24" s="19">
        <v>224.24</v>
      </c>
      <c r="AM24" s="19">
        <v>182.65</v>
      </c>
      <c r="AN24" s="19">
        <v>209.56</v>
      </c>
      <c r="AO24" s="19">
        <v>100.41</v>
      </c>
      <c r="AP24" s="19">
        <v>197.78</v>
      </c>
      <c r="AQ24" s="19">
        <v>175.14</v>
      </c>
      <c r="AR24" s="19">
        <v>171.66</v>
      </c>
      <c r="AS24" s="19">
        <v>288.61</v>
      </c>
      <c r="AT24" s="19">
        <v>331.8</v>
      </c>
      <c r="AU24" s="19">
        <v>204.97</v>
      </c>
      <c r="AV24" s="19">
        <v>113.43</v>
      </c>
      <c r="AW24" s="19">
        <v>273.12</v>
      </c>
      <c r="AX24" s="19">
        <f t="shared" si="1"/>
        <v>201.58395833333336</v>
      </c>
      <c r="AY24" s="19">
        <f t="shared" si="2"/>
        <v>261.8416666666667</v>
      </c>
      <c r="AZ24" s="19">
        <f t="shared" si="3"/>
        <v>14.590283163042896</v>
      </c>
      <c r="BA24" s="19">
        <f t="shared" si="4"/>
        <v>188.16333333333333</v>
      </c>
      <c r="BB24" s="19">
        <f t="shared" si="5"/>
        <v>11.465434576521309</v>
      </c>
      <c r="BC24" s="19">
        <f t="shared" si="6"/>
        <v>201.63799999999998</v>
      </c>
      <c r="BD24" s="19">
        <f t="shared" si="7"/>
        <v>15.742562664258214</v>
      </c>
      <c r="BE24" s="32">
        <f>RSQ(B24:AW24,B4:AW4)</f>
        <v>6.7080561222566018E-2</v>
      </c>
      <c r="BF24" s="32">
        <f>SLOPE(B24:AW24,B4:AW4)</f>
        <v>-0.54778809245782456</v>
      </c>
      <c r="BG24" s="51">
        <v>3.2099999999999997E-2</v>
      </c>
    </row>
    <row r="25" spans="1:59" x14ac:dyDescent="0.3">
      <c r="A25" s="42" t="s">
        <v>41</v>
      </c>
      <c r="B25" s="19">
        <v>233.69</v>
      </c>
      <c r="C25" s="19">
        <v>103.26</v>
      </c>
      <c r="D25" s="19">
        <v>243.31</v>
      </c>
      <c r="E25" s="19">
        <v>153.53</v>
      </c>
      <c r="F25" s="19">
        <v>166.4</v>
      </c>
      <c r="G25" s="19">
        <v>152.44</v>
      </c>
      <c r="H25" s="19">
        <v>296.87</v>
      </c>
      <c r="I25" s="19">
        <v>218.14</v>
      </c>
      <c r="J25" s="19">
        <v>133.22</v>
      </c>
      <c r="K25" s="19">
        <v>595.25</v>
      </c>
      <c r="L25" s="19">
        <v>171.5</v>
      </c>
      <c r="M25" s="19">
        <v>255.95</v>
      </c>
      <c r="N25" s="19">
        <v>231.44</v>
      </c>
      <c r="O25" s="19">
        <v>503.12</v>
      </c>
      <c r="P25" s="19">
        <v>257.51</v>
      </c>
      <c r="Q25" s="19">
        <v>269.37</v>
      </c>
      <c r="R25" s="19">
        <v>237.73</v>
      </c>
      <c r="S25" s="19">
        <v>125.41</v>
      </c>
      <c r="T25" s="19">
        <v>260.99</v>
      </c>
      <c r="U25" s="19">
        <v>210.65</v>
      </c>
      <c r="V25" s="19">
        <v>185.14</v>
      </c>
      <c r="W25" s="19">
        <v>230.73</v>
      </c>
      <c r="X25" s="19">
        <v>245.45</v>
      </c>
      <c r="Y25" s="19">
        <v>177.95</v>
      </c>
      <c r="Z25" s="19">
        <v>156.38999999999999</v>
      </c>
      <c r="AA25" s="19">
        <v>384.91</v>
      </c>
      <c r="AB25" s="19">
        <v>595.04</v>
      </c>
      <c r="AC25" s="19">
        <v>266.61</v>
      </c>
      <c r="AD25" s="19">
        <v>142.88</v>
      </c>
      <c r="AE25" s="19">
        <v>444.34</v>
      </c>
      <c r="AF25" s="19">
        <v>192.13</v>
      </c>
      <c r="AG25" s="19">
        <v>198.25</v>
      </c>
      <c r="AH25" s="19">
        <v>210.7</v>
      </c>
      <c r="AI25" s="19">
        <v>412.6</v>
      </c>
      <c r="AJ25" s="19">
        <v>906.85</v>
      </c>
      <c r="AK25" s="19">
        <v>235.06</v>
      </c>
      <c r="AL25" s="19">
        <v>266.11</v>
      </c>
      <c r="AM25" s="19">
        <v>263.14999999999998</v>
      </c>
      <c r="AN25" s="19">
        <v>154.66999999999999</v>
      </c>
      <c r="AO25" s="19">
        <v>257.58</v>
      </c>
      <c r="AP25" s="19">
        <v>269.29000000000002</v>
      </c>
      <c r="AQ25" s="19">
        <v>193.82</v>
      </c>
      <c r="AR25" s="19">
        <v>165.7</v>
      </c>
      <c r="AS25" s="19">
        <v>254.94</v>
      </c>
      <c r="AT25" s="19">
        <v>523.89</v>
      </c>
      <c r="AU25" s="19">
        <v>434.77</v>
      </c>
      <c r="AV25" s="19">
        <v>238.01</v>
      </c>
      <c r="AW25" s="19">
        <v>420.93</v>
      </c>
      <c r="AX25" s="19">
        <f t="shared" si="1"/>
        <v>275.99312500000002</v>
      </c>
      <c r="AY25" s="19">
        <f t="shared" si="2"/>
        <v>175.4383333333333</v>
      </c>
      <c r="AZ25" s="19">
        <f t="shared" si="3"/>
        <v>21.832789929624475</v>
      </c>
      <c r="BA25" s="19">
        <f t="shared" si="4"/>
        <v>266.58037037037036</v>
      </c>
      <c r="BB25" s="19">
        <f t="shared" si="5"/>
        <v>24.746770053027177</v>
      </c>
      <c r="BC25" s="19">
        <f t="shared" si="6"/>
        <v>333.15800000000007</v>
      </c>
      <c r="BD25" s="19">
        <f t="shared" si="7"/>
        <v>49.431940302756026</v>
      </c>
      <c r="BE25" s="32">
        <f>RSQ(B25:AW25,B4:AW4)</f>
        <v>6.8364068357412891E-2</v>
      </c>
      <c r="BF25" s="32">
        <f>SLOPE(B25:AW25,B4:AW4)</f>
        <v>1.3579167045928997</v>
      </c>
      <c r="BG25" s="51">
        <v>2.0500000000000001E-2</v>
      </c>
    </row>
    <row r="26" spans="1:59" x14ac:dyDescent="0.3">
      <c r="A26" s="42" t="s">
        <v>34</v>
      </c>
      <c r="B26" s="19">
        <v>98.59</v>
      </c>
      <c r="C26" s="19">
        <v>115.93</v>
      </c>
      <c r="D26" s="19">
        <v>86.9</v>
      </c>
      <c r="E26" s="19">
        <v>189.18</v>
      </c>
      <c r="F26" s="19">
        <v>109.02</v>
      </c>
      <c r="G26" s="19">
        <v>137.84</v>
      </c>
      <c r="H26" s="19">
        <v>344.02</v>
      </c>
      <c r="I26" s="19">
        <v>157.88999999999999</v>
      </c>
      <c r="J26" s="19">
        <v>106.34</v>
      </c>
      <c r="K26" s="19">
        <v>228.28</v>
      </c>
      <c r="L26" s="19">
        <v>196.95</v>
      </c>
      <c r="M26" s="19">
        <v>167.75</v>
      </c>
      <c r="N26" s="19">
        <v>171.44</v>
      </c>
      <c r="O26" s="19">
        <v>486.21</v>
      </c>
      <c r="P26" s="19">
        <v>191.11</v>
      </c>
      <c r="Q26" s="19">
        <v>259.75</v>
      </c>
      <c r="R26" s="19">
        <v>176.94</v>
      </c>
      <c r="S26" s="19">
        <v>131.34</v>
      </c>
      <c r="T26" s="19">
        <v>121.15</v>
      </c>
      <c r="U26" s="19">
        <v>233.37</v>
      </c>
      <c r="V26" s="19">
        <v>127.87</v>
      </c>
      <c r="W26" s="19">
        <v>210.79</v>
      </c>
      <c r="X26" s="19">
        <v>280.52</v>
      </c>
      <c r="Y26" s="19">
        <v>284.70999999999998</v>
      </c>
      <c r="Z26" s="19">
        <v>179.5</v>
      </c>
      <c r="AA26" s="19">
        <v>331.66</v>
      </c>
      <c r="AB26" s="19">
        <v>397.4</v>
      </c>
      <c r="AC26" s="19">
        <v>115.13</v>
      </c>
      <c r="AD26" s="19">
        <v>102.38</v>
      </c>
      <c r="AE26" s="19">
        <v>558.20000000000005</v>
      </c>
      <c r="AF26" s="19">
        <v>149.43</v>
      </c>
      <c r="AG26" s="19">
        <v>314.97000000000003</v>
      </c>
      <c r="AH26" s="19">
        <v>207.41</v>
      </c>
      <c r="AI26" s="19">
        <v>219.08</v>
      </c>
      <c r="AJ26" s="19">
        <v>699.75</v>
      </c>
      <c r="AK26" s="19">
        <v>150.62</v>
      </c>
      <c r="AL26" s="19">
        <v>273.92</v>
      </c>
      <c r="AM26" s="19">
        <v>217.27</v>
      </c>
      <c r="AN26" s="19">
        <v>177.12</v>
      </c>
      <c r="AO26" s="19">
        <v>128.79</v>
      </c>
      <c r="AP26" s="19">
        <v>276.89</v>
      </c>
      <c r="AQ26" s="19">
        <v>281.39</v>
      </c>
      <c r="AR26" s="19">
        <v>90.8</v>
      </c>
      <c r="AS26" s="19">
        <v>177.98</v>
      </c>
      <c r="AT26" s="19">
        <v>371.09</v>
      </c>
      <c r="AU26" s="19">
        <v>221.53</v>
      </c>
      <c r="AV26" s="19">
        <v>165.49</v>
      </c>
      <c r="AW26" s="19">
        <v>382.37</v>
      </c>
      <c r="AX26" s="19">
        <f t="shared" si="1"/>
        <v>225.08458333333337</v>
      </c>
      <c r="AY26" s="19">
        <f t="shared" si="2"/>
        <v>122.91000000000001</v>
      </c>
      <c r="AZ26" s="19">
        <f t="shared" si="3"/>
        <v>14.993835177609958</v>
      </c>
      <c r="BA26" s="19">
        <f t="shared" si="4"/>
        <v>230.83370370370372</v>
      </c>
      <c r="BB26" s="19">
        <f t="shared" si="5"/>
        <v>22.10421676745425</v>
      </c>
      <c r="BC26" s="19">
        <f t="shared" si="6"/>
        <v>255.60600000000002</v>
      </c>
      <c r="BD26" s="19">
        <f t="shared" si="7"/>
        <v>38.213677005565863</v>
      </c>
      <c r="BE26" s="32">
        <f>RSQ(B26:AW26,B4:AW4)</f>
        <v>9.6128136070845527E-2</v>
      </c>
      <c r="BF26" s="32">
        <f>SLOPE(B26:AW26,B4:AW4)</f>
        <v>1.3339176664317596</v>
      </c>
      <c r="BG26" s="51">
        <v>4.1000000000000003E-3</v>
      </c>
    </row>
    <row r="27" spans="1:59" x14ac:dyDescent="0.3">
      <c r="A27" s="42" t="s">
        <v>3</v>
      </c>
      <c r="B27" s="19">
        <v>127.8</v>
      </c>
      <c r="C27" s="19">
        <v>154.58000000000001</v>
      </c>
      <c r="D27" s="19">
        <v>63.72</v>
      </c>
      <c r="E27" s="19">
        <v>266.31</v>
      </c>
      <c r="F27" s="19">
        <v>90.66</v>
      </c>
      <c r="G27" s="19">
        <v>161.57</v>
      </c>
      <c r="H27" s="19">
        <v>268.93</v>
      </c>
      <c r="I27" s="19">
        <v>183.51</v>
      </c>
      <c r="J27" s="19">
        <v>76.69</v>
      </c>
      <c r="K27" s="19">
        <v>222.5</v>
      </c>
      <c r="L27" s="19">
        <v>101.24</v>
      </c>
      <c r="M27" s="19">
        <v>204.76</v>
      </c>
      <c r="N27" s="19">
        <v>322.05</v>
      </c>
      <c r="O27" s="19">
        <v>551.74</v>
      </c>
      <c r="P27" s="19">
        <v>294.76</v>
      </c>
      <c r="Q27" s="19">
        <v>233.29</v>
      </c>
      <c r="R27" s="19">
        <v>294.18</v>
      </c>
      <c r="S27" s="19">
        <v>170.32</v>
      </c>
      <c r="T27" s="19">
        <v>172.37</v>
      </c>
      <c r="U27" s="19">
        <v>200.82</v>
      </c>
      <c r="V27" s="19">
        <v>121.59</v>
      </c>
      <c r="W27" s="19">
        <v>158.1</v>
      </c>
      <c r="X27" s="19">
        <v>161.78</v>
      </c>
      <c r="Y27" s="19">
        <v>106.77</v>
      </c>
      <c r="Z27" s="19">
        <v>113.74</v>
      </c>
      <c r="AA27" s="19">
        <v>387.96</v>
      </c>
      <c r="AB27" s="19">
        <v>255.02</v>
      </c>
      <c r="AC27" s="19">
        <v>104.74</v>
      </c>
      <c r="AD27" s="19">
        <v>117.01</v>
      </c>
      <c r="AE27" s="19">
        <v>335.23</v>
      </c>
      <c r="AF27" s="19">
        <v>170.78</v>
      </c>
      <c r="AG27" s="19">
        <v>145.9</v>
      </c>
      <c r="AH27" s="19">
        <v>218.38</v>
      </c>
      <c r="AI27" s="19">
        <v>158.22999999999999</v>
      </c>
      <c r="AJ27" s="19">
        <v>433.03</v>
      </c>
      <c r="AK27" s="19">
        <v>158.61000000000001</v>
      </c>
      <c r="AL27" s="19">
        <v>184.5</v>
      </c>
      <c r="AM27" s="19">
        <v>238.91</v>
      </c>
      <c r="AN27" s="19">
        <v>189.6</v>
      </c>
      <c r="AO27" s="19">
        <v>120.06</v>
      </c>
      <c r="AP27" s="19">
        <v>375.79</v>
      </c>
      <c r="AQ27" s="19">
        <v>175.14</v>
      </c>
      <c r="AR27" s="19">
        <v>74.89</v>
      </c>
      <c r="AS27" s="19">
        <v>376.4</v>
      </c>
      <c r="AT27" s="19">
        <v>346.35</v>
      </c>
      <c r="AU27" s="19">
        <v>238.09</v>
      </c>
      <c r="AV27" s="19">
        <v>78.099999999999994</v>
      </c>
      <c r="AW27" s="19">
        <v>411.29</v>
      </c>
      <c r="AX27" s="19">
        <f t="shared" si="1"/>
        <v>210.78729166666668</v>
      </c>
      <c r="AY27" s="19">
        <f t="shared" si="2"/>
        <v>144.10666666666668</v>
      </c>
      <c r="AZ27" s="19">
        <f t="shared" si="3"/>
        <v>28.828679662986843</v>
      </c>
      <c r="BA27" s="19">
        <f t="shared" si="4"/>
        <v>210.89481481481482</v>
      </c>
      <c r="BB27" s="19">
        <f t="shared" si="5"/>
        <v>20.281028279718136</v>
      </c>
      <c r="BC27" s="19">
        <f t="shared" si="6"/>
        <v>237.26599999999999</v>
      </c>
      <c r="BD27" s="19">
        <f t="shared" si="7"/>
        <v>31.308312205273175</v>
      </c>
      <c r="BE27" s="32">
        <f>RSQ(B27:AW27,B4:AW4)</f>
        <v>3.70976440321319E-2</v>
      </c>
      <c r="BF27" s="32">
        <f>SLOPE(B27:AW27,B4:AW4)</f>
        <v>0.72173138950021754</v>
      </c>
      <c r="BG27" s="51">
        <v>0.1045</v>
      </c>
    </row>
    <row r="28" spans="1:59" x14ac:dyDescent="0.3">
      <c r="A28" s="42" t="s">
        <v>8</v>
      </c>
      <c r="B28" s="19">
        <v>383.39</v>
      </c>
      <c r="C28" s="19">
        <v>321.19</v>
      </c>
      <c r="D28" s="19">
        <v>590.89</v>
      </c>
      <c r="E28" s="19">
        <v>4668.4399999999996</v>
      </c>
      <c r="F28" s="19">
        <v>346.57</v>
      </c>
      <c r="G28" s="19">
        <v>11245.26</v>
      </c>
      <c r="H28" s="19">
        <v>4320.3500000000004</v>
      </c>
      <c r="I28" s="19">
        <v>9262.17</v>
      </c>
      <c r="J28" s="19">
        <v>1080.82</v>
      </c>
      <c r="K28" s="19">
        <v>2237.9699999999998</v>
      </c>
      <c r="L28" s="19">
        <v>3392.99</v>
      </c>
      <c r="M28" s="19">
        <v>1359.31</v>
      </c>
      <c r="N28" s="19">
        <v>7190.5</v>
      </c>
      <c r="O28" s="19">
        <v>1014.69</v>
      </c>
      <c r="P28" s="19">
        <v>762.81</v>
      </c>
      <c r="Q28" s="19">
        <v>2442.36</v>
      </c>
      <c r="R28" s="19">
        <v>3745.11</v>
      </c>
      <c r="S28" s="19">
        <v>4342.72</v>
      </c>
      <c r="T28" s="19">
        <v>1780.59</v>
      </c>
      <c r="U28" s="19">
        <v>3313.3</v>
      </c>
      <c r="V28" s="19">
        <v>970.39</v>
      </c>
      <c r="W28" s="19">
        <v>7802.25</v>
      </c>
      <c r="X28" s="19">
        <v>12310.06</v>
      </c>
      <c r="Y28" s="19">
        <v>5292.62</v>
      </c>
      <c r="Z28" s="19">
        <v>2306.8200000000002</v>
      </c>
      <c r="AA28" s="19">
        <v>3700.04</v>
      </c>
      <c r="AB28" s="19">
        <v>13033.41</v>
      </c>
      <c r="AC28" s="19">
        <v>5745.14</v>
      </c>
      <c r="AD28" s="19">
        <v>1811.36</v>
      </c>
      <c r="AE28" s="19">
        <v>19098.88</v>
      </c>
      <c r="AF28" s="19">
        <v>1611.34</v>
      </c>
      <c r="AG28" s="19">
        <v>2555.79</v>
      </c>
      <c r="AH28" s="19">
        <v>1887.53</v>
      </c>
      <c r="AI28" s="19">
        <v>3163.29</v>
      </c>
      <c r="AJ28" s="19">
        <v>1474.8</v>
      </c>
      <c r="AK28" s="19">
        <v>2219.34</v>
      </c>
      <c r="AL28" s="19">
        <v>2830.7</v>
      </c>
      <c r="AM28" s="19">
        <v>393.86</v>
      </c>
      <c r="AN28" s="19">
        <v>1273.55</v>
      </c>
      <c r="AO28" s="19">
        <v>397.28</v>
      </c>
      <c r="AP28" s="19">
        <v>963.04</v>
      </c>
      <c r="AQ28" s="19">
        <v>519.58000000000004</v>
      </c>
      <c r="AR28" s="19">
        <v>1350.1</v>
      </c>
      <c r="AS28" s="19">
        <v>263.36</v>
      </c>
      <c r="AT28" s="19">
        <v>1081.25</v>
      </c>
      <c r="AU28" s="19">
        <v>670.8</v>
      </c>
      <c r="AV28" s="19">
        <v>585.74</v>
      </c>
      <c r="AW28" s="19">
        <v>10317.56</v>
      </c>
      <c r="AX28" s="19">
        <f t="shared" si="1"/>
        <v>3529.8189583333319</v>
      </c>
      <c r="AY28" s="19">
        <f t="shared" si="2"/>
        <v>2925.9566666666665</v>
      </c>
      <c r="AZ28" s="19">
        <f t="shared" si="3"/>
        <v>1803.7209935309963</v>
      </c>
      <c r="BA28" s="19">
        <f t="shared" si="4"/>
        <v>4606.3451851851851</v>
      </c>
      <c r="BB28" s="19">
        <f t="shared" si="5"/>
        <v>845.13014592510399</v>
      </c>
      <c r="BC28" s="19">
        <f t="shared" si="6"/>
        <v>1833.6166666666666</v>
      </c>
      <c r="BD28" s="19">
        <f t="shared" si="7"/>
        <v>647.80271286621314</v>
      </c>
      <c r="BE28" s="32">
        <f>RSQ(B28:AW28,B4:AW4)</f>
        <v>3.2158975153669968E-4</v>
      </c>
      <c r="BF28" s="32">
        <f>SLOPE(B28:AW28,B4:AW4)</f>
        <v>-2.4889435779193918</v>
      </c>
      <c r="BG28" s="51">
        <v>0.45350000000000001</v>
      </c>
    </row>
    <row r="29" spans="1:59" x14ac:dyDescent="0.3">
      <c r="A29" s="42" t="s">
        <v>28</v>
      </c>
      <c r="B29" s="19">
        <v>25.56</v>
      </c>
      <c r="C29" s="19">
        <v>15.38</v>
      </c>
      <c r="D29" s="19">
        <v>7.64</v>
      </c>
      <c r="E29" s="19">
        <v>17.489999999999998</v>
      </c>
      <c r="F29" s="19">
        <v>7.76</v>
      </c>
      <c r="G29" s="19">
        <v>17.239999999999998</v>
      </c>
      <c r="H29" s="19">
        <v>9.25</v>
      </c>
      <c r="I29" s="19">
        <v>13.37</v>
      </c>
      <c r="J29" s="19">
        <v>17.14</v>
      </c>
      <c r="K29" s="19">
        <v>15.5</v>
      </c>
      <c r="L29" s="19">
        <v>15.31</v>
      </c>
      <c r="M29" s="19">
        <v>13.38</v>
      </c>
      <c r="N29" s="19">
        <v>14.1</v>
      </c>
      <c r="O29" s="19">
        <v>18.149999999999999</v>
      </c>
      <c r="P29" s="19">
        <v>14.84</v>
      </c>
      <c r="Q29" s="19">
        <v>12.76</v>
      </c>
      <c r="R29" s="19">
        <v>14.25</v>
      </c>
      <c r="S29" s="19">
        <v>13.22</v>
      </c>
      <c r="T29" s="19">
        <v>19.98</v>
      </c>
      <c r="U29" s="19">
        <v>14.11</v>
      </c>
      <c r="V29" s="19">
        <v>10.51</v>
      </c>
      <c r="W29" s="19">
        <v>12.21</v>
      </c>
      <c r="X29" s="19">
        <v>10.15</v>
      </c>
      <c r="Y29" s="19">
        <v>4.55</v>
      </c>
      <c r="Z29" s="19">
        <v>10.18</v>
      </c>
      <c r="AA29" s="19">
        <v>16.14</v>
      </c>
      <c r="AB29" s="19">
        <v>17.14</v>
      </c>
      <c r="AC29" s="19">
        <v>13</v>
      </c>
      <c r="AD29" s="19">
        <v>12.66</v>
      </c>
      <c r="AE29" s="19">
        <v>12.51</v>
      </c>
      <c r="AF29" s="19">
        <v>15.97</v>
      </c>
      <c r="AG29" s="19">
        <v>10.63</v>
      </c>
      <c r="AH29" s="19">
        <v>12.65</v>
      </c>
      <c r="AI29" s="19">
        <v>7.35</v>
      </c>
      <c r="AJ29" s="19">
        <v>11.16</v>
      </c>
      <c r="AK29" s="19">
        <v>13.74</v>
      </c>
      <c r="AL29" s="19">
        <v>17.79</v>
      </c>
      <c r="AM29" s="19">
        <v>13.38</v>
      </c>
      <c r="AN29" s="19">
        <v>13.72</v>
      </c>
      <c r="AO29" s="19">
        <v>5.0199999999999996</v>
      </c>
      <c r="AP29" s="19">
        <v>16.28</v>
      </c>
      <c r="AQ29" s="19">
        <v>11.42</v>
      </c>
      <c r="AR29" s="19">
        <v>11.74</v>
      </c>
      <c r="AS29" s="19">
        <v>15.4</v>
      </c>
      <c r="AT29" s="19">
        <v>14.61</v>
      </c>
      <c r="AU29" s="19">
        <v>11</v>
      </c>
      <c r="AV29" s="19">
        <v>5.93</v>
      </c>
      <c r="AW29" s="19">
        <v>15.8</v>
      </c>
      <c r="AX29" s="19">
        <f t="shared" si="1"/>
        <v>13.313958333333332</v>
      </c>
      <c r="AY29" s="19">
        <f t="shared" si="2"/>
        <v>15.178333333333333</v>
      </c>
      <c r="AZ29" s="19">
        <f t="shared" si="3"/>
        <v>2.764489605293857</v>
      </c>
      <c r="BA29" s="19">
        <f t="shared" si="4"/>
        <v>13.468888888888888</v>
      </c>
      <c r="BB29" s="19">
        <f t="shared" si="5"/>
        <v>0.60398636173856768</v>
      </c>
      <c r="BC29" s="19">
        <f t="shared" si="6"/>
        <v>12.289333333333335</v>
      </c>
      <c r="BD29" s="19">
        <f t="shared" si="7"/>
        <v>0.97733040992221631</v>
      </c>
      <c r="BE29" s="32">
        <f>RSQ(B29:AW29,B4:AW4)</f>
        <v>7.0758625945010506E-2</v>
      </c>
      <c r="BF29" s="32">
        <f>SLOPE(B29:AW29,B4:AW4)</f>
        <v>-3.5925535264833545E-2</v>
      </c>
      <c r="BG29" s="51">
        <v>6.6199999999999995E-2</v>
      </c>
    </row>
    <row r="30" spans="1:59" x14ac:dyDescent="0.3">
      <c r="A30" s="42" t="s">
        <v>57</v>
      </c>
      <c r="B30" s="19">
        <v>18.260000000000002</v>
      </c>
      <c r="C30" s="19">
        <v>17.739999999999998</v>
      </c>
      <c r="D30" s="19">
        <v>17.38</v>
      </c>
      <c r="E30" s="19">
        <v>29.1</v>
      </c>
      <c r="F30" s="19">
        <v>9.18</v>
      </c>
      <c r="G30" s="19">
        <v>26.47</v>
      </c>
      <c r="H30" s="19">
        <v>26.19</v>
      </c>
      <c r="I30" s="19">
        <v>13.37</v>
      </c>
      <c r="J30" s="19">
        <v>17.14</v>
      </c>
      <c r="K30" s="19">
        <v>28.9</v>
      </c>
      <c r="L30" s="19">
        <v>15.31</v>
      </c>
      <c r="M30" s="19">
        <v>22.84</v>
      </c>
      <c r="N30" s="19">
        <v>47.76</v>
      </c>
      <c r="O30" s="19">
        <v>48.62</v>
      </c>
      <c r="P30" s="19">
        <v>37.25</v>
      </c>
      <c r="Q30" s="19">
        <v>34.869999999999997</v>
      </c>
      <c r="R30" s="19">
        <v>23.88</v>
      </c>
      <c r="S30" s="19">
        <v>17.79</v>
      </c>
      <c r="T30" s="19">
        <v>35.770000000000003</v>
      </c>
      <c r="U30" s="19">
        <v>14.11</v>
      </c>
      <c r="V30" s="19">
        <v>14.9</v>
      </c>
      <c r="W30" s="19">
        <v>28.49</v>
      </c>
      <c r="X30" s="19">
        <v>14.34</v>
      </c>
      <c r="Y30" s="19">
        <v>4.55</v>
      </c>
      <c r="Z30" s="19">
        <v>10.18</v>
      </c>
      <c r="AA30" s="19">
        <v>41.08</v>
      </c>
      <c r="AB30" s="19">
        <v>30.81</v>
      </c>
      <c r="AC30" s="19">
        <v>13</v>
      </c>
      <c r="AD30" s="19">
        <v>12.66</v>
      </c>
      <c r="AE30" s="19">
        <v>41.11</v>
      </c>
      <c r="AF30" s="19">
        <v>16.600000000000001</v>
      </c>
      <c r="AG30" s="19">
        <v>22.31</v>
      </c>
      <c r="AH30" s="19">
        <v>15.36</v>
      </c>
      <c r="AI30" s="19">
        <v>18.260000000000002</v>
      </c>
      <c r="AJ30" s="19">
        <v>37.65</v>
      </c>
      <c r="AK30" s="19">
        <v>26.24</v>
      </c>
      <c r="AL30" s="19">
        <v>17.79</v>
      </c>
      <c r="AM30" s="19">
        <v>29.43</v>
      </c>
      <c r="AN30" s="19">
        <v>22.45</v>
      </c>
      <c r="AO30" s="19">
        <v>5.0199999999999996</v>
      </c>
      <c r="AP30" s="19">
        <v>44.12</v>
      </c>
      <c r="AQ30" s="19">
        <v>22.18</v>
      </c>
      <c r="AR30" s="19">
        <v>11.74</v>
      </c>
      <c r="AS30" s="19">
        <v>42.09</v>
      </c>
      <c r="AT30" s="19">
        <v>14.61</v>
      </c>
      <c r="AU30" s="19">
        <v>11</v>
      </c>
      <c r="AV30" s="19">
        <v>13.02</v>
      </c>
      <c r="AW30" s="19">
        <v>54.62</v>
      </c>
      <c r="AX30" s="19">
        <f t="shared" si="1"/>
        <v>23.69874999999999</v>
      </c>
      <c r="AY30" s="19">
        <f t="shared" si="2"/>
        <v>19.688333333333333</v>
      </c>
      <c r="AZ30" s="19">
        <f t="shared" si="3"/>
        <v>2.9221001770035975</v>
      </c>
      <c r="BA30" s="19">
        <f t="shared" si="4"/>
        <v>24.044074074074071</v>
      </c>
      <c r="BB30" s="19">
        <f t="shared" si="5"/>
        <v>2.3214880199065404</v>
      </c>
      <c r="BC30" s="19">
        <f t="shared" si="6"/>
        <v>24.681333333333335</v>
      </c>
      <c r="BD30" s="19">
        <f t="shared" si="7"/>
        <v>3.6833058219183705</v>
      </c>
      <c r="BE30" s="32">
        <f>RSQ(B30:AW30,B4:AW4)</f>
        <v>2.5316269121182546E-3</v>
      </c>
      <c r="BF30" s="32">
        <f>SLOPE(B30:AW30,B4:AW4)</f>
        <v>2.1145417711806624E-2</v>
      </c>
      <c r="BG30" s="51">
        <v>0.9224</v>
      </c>
    </row>
    <row r="31" spans="1:59" x14ac:dyDescent="0.3">
      <c r="A31" s="42" t="s">
        <v>54</v>
      </c>
      <c r="B31" s="19">
        <v>54.77</v>
      </c>
      <c r="C31" s="19">
        <v>25.97</v>
      </c>
      <c r="D31" s="19">
        <v>79.17</v>
      </c>
      <c r="E31" s="19">
        <v>35.65</v>
      </c>
      <c r="F31" s="19">
        <v>47.05</v>
      </c>
      <c r="G31" s="19">
        <v>34.69</v>
      </c>
      <c r="H31" s="19">
        <v>41.91</v>
      </c>
      <c r="I31" s="19">
        <v>26.31</v>
      </c>
      <c r="J31" s="19">
        <v>38.74</v>
      </c>
      <c r="K31" s="19">
        <v>67.900000000000006</v>
      </c>
      <c r="L31" s="19">
        <v>25.45</v>
      </c>
      <c r="M31" s="19">
        <v>25.99</v>
      </c>
      <c r="N31" s="19">
        <v>105.31</v>
      </c>
      <c r="O31" s="19">
        <v>59.19</v>
      </c>
      <c r="P31" s="19">
        <v>14.84</v>
      </c>
      <c r="Q31" s="19">
        <v>19.239999999999998</v>
      </c>
      <c r="R31" s="19">
        <v>29.31</v>
      </c>
      <c r="S31" s="19">
        <v>22.03</v>
      </c>
      <c r="T31" s="19">
        <v>41.47</v>
      </c>
      <c r="U31" s="19">
        <v>18.420000000000002</v>
      </c>
      <c r="V31" s="19">
        <v>43.93</v>
      </c>
      <c r="W31" s="19">
        <v>45.58</v>
      </c>
      <c r="X31" s="19">
        <v>28.69</v>
      </c>
      <c r="Y31" s="19">
        <v>22.88</v>
      </c>
      <c r="Z31" s="19">
        <v>10.18</v>
      </c>
      <c r="AA31" s="19">
        <v>41.08</v>
      </c>
      <c r="AB31" s="19">
        <v>35.06</v>
      </c>
      <c r="AC31" s="19">
        <v>15.58</v>
      </c>
      <c r="AD31" s="19">
        <v>55.69</v>
      </c>
      <c r="AE31" s="19">
        <v>44.28</v>
      </c>
      <c r="AF31" s="19">
        <v>30.84</v>
      </c>
      <c r="AG31" s="19">
        <v>42.91</v>
      </c>
      <c r="AH31" s="19">
        <v>49.38</v>
      </c>
      <c r="AI31" s="19">
        <v>76.680000000000007</v>
      </c>
      <c r="AJ31" s="19">
        <v>160.03</v>
      </c>
      <c r="AK31" s="19">
        <v>39.94</v>
      </c>
      <c r="AL31" s="19">
        <v>119.93</v>
      </c>
      <c r="AM31" s="19">
        <v>24.24</v>
      </c>
      <c r="AN31" s="19">
        <v>27.44</v>
      </c>
      <c r="AO31" s="19">
        <v>5.0199999999999996</v>
      </c>
      <c r="AP31" s="19">
        <v>33.47</v>
      </c>
      <c r="AQ31" s="19">
        <v>43.2</v>
      </c>
      <c r="AR31" s="19">
        <v>23.86</v>
      </c>
      <c r="AS31" s="19">
        <v>73.36</v>
      </c>
      <c r="AT31" s="19">
        <v>45.11</v>
      </c>
      <c r="AU31" s="19">
        <v>76.599999999999994</v>
      </c>
      <c r="AV31" s="19">
        <v>20.45</v>
      </c>
      <c r="AW31" s="19">
        <v>43.38</v>
      </c>
      <c r="AX31" s="19">
        <f t="shared" si="1"/>
        <v>43.587500000000006</v>
      </c>
      <c r="AY31" s="19">
        <f t="shared" si="2"/>
        <v>46.216666666666669</v>
      </c>
      <c r="AZ31" s="19">
        <f t="shared" si="3"/>
        <v>7.7765076423231978</v>
      </c>
      <c r="BA31" s="19">
        <f t="shared" si="4"/>
        <v>37.118148148148144</v>
      </c>
      <c r="BB31" s="19">
        <f t="shared" si="5"/>
        <v>3.8082794058923666</v>
      </c>
      <c r="BC31" s="19">
        <f t="shared" si="6"/>
        <v>54.180666666666674</v>
      </c>
      <c r="BD31" s="19">
        <f t="shared" si="7"/>
        <v>10.677159175712049</v>
      </c>
      <c r="BE31" s="32">
        <f>RSQ(B31:AW31,B4:AW4)</f>
        <v>2.4886010938172413E-3</v>
      </c>
      <c r="BF31" s="32">
        <f>SLOPE(B31:AW31,B4:AW4)</f>
        <v>4.9342863159810901E-2</v>
      </c>
      <c r="BG31" s="51">
        <v>0.66220000000000001</v>
      </c>
    </row>
    <row r="32" spans="1:59" x14ac:dyDescent="0.3">
      <c r="A32" s="42" t="s">
        <v>346</v>
      </c>
      <c r="B32" s="19">
        <v>4.54</v>
      </c>
      <c r="C32" s="19">
        <v>16.47</v>
      </c>
      <c r="D32" s="19">
        <v>15.45</v>
      </c>
      <c r="E32" s="19">
        <v>22.56</v>
      </c>
      <c r="F32" s="19">
        <v>9.18</v>
      </c>
      <c r="G32" s="19">
        <v>24.65</v>
      </c>
      <c r="H32" s="19">
        <v>22.7</v>
      </c>
      <c r="I32" s="19">
        <v>21.47</v>
      </c>
      <c r="J32" s="19">
        <v>17.14</v>
      </c>
      <c r="K32" s="19">
        <v>27.45</v>
      </c>
      <c r="L32" s="19">
        <v>15.31</v>
      </c>
      <c r="M32" s="19">
        <v>25.99</v>
      </c>
      <c r="N32" s="19">
        <v>46.53</v>
      </c>
      <c r="O32" s="19">
        <v>76.099999999999994</v>
      </c>
      <c r="P32" s="19">
        <v>35.630000000000003</v>
      </c>
      <c r="Q32" s="19">
        <v>22.85</v>
      </c>
      <c r="R32" s="19">
        <v>26.05</v>
      </c>
      <c r="S32" s="19">
        <v>16.100000000000001</v>
      </c>
      <c r="T32" s="19">
        <v>31.71</v>
      </c>
      <c r="U32" s="19">
        <v>14.11</v>
      </c>
      <c r="V32" s="19">
        <v>11.77</v>
      </c>
      <c r="W32" s="19">
        <v>12.21</v>
      </c>
      <c r="X32" s="19">
        <v>18.329999999999998</v>
      </c>
      <c r="Y32" s="19">
        <v>4.55</v>
      </c>
      <c r="Z32" s="19">
        <v>10.18</v>
      </c>
      <c r="AA32" s="19">
        <v>45.64</v>
      </c>
      <c r="AB32" s="19">
        <v>22.31</v>
      </c>
      <c r="AC32" s="19">
        <v>24.24</v>
      </c>
      <c r="AD32" s="19">
        <v>14.63</v>
      </c>
      <c r="AE32" s="19">
        <v>44.28</v>
      </c>
      <c r="AF32" s="19">
        <v>18.98</v>
      </c>
      <c r="AG32" s="19">
        <v>20.6</v>
      </c>
      <c r="AH32" s="19">
        <v>24.14</v>
      </c>
      <c r="AI32" s="19">
        <v>15.82</v>
      </c>
      <c r="AJ32" s="19">
        <v>59.62</v>
      </c>
      <c r="AK32" s="19">
        <v>29.67</v>
      </c>
      <c r="AL32" s="19">
        <v>26.97</v>
      </c>
      <c r="AM32" s="19">
        <v>25.1</v>
      </c>
      <c r="AN32" s="19">
        <v>17.46</v>
      </c>
      <c r="AO32" s="19">
        <v>13.1</v>
      </c>
      <c r="AP32" s="19">
        <v>53.25</v>
      </c>
      <c r="AQ32" s="19">
        <v>17.510000000000002</v>
      </c>
      <c r="AR32" s="19">
        <v>11.74</v>
      </c>
      <c r="AS32" s="19">
        <v>45.7</v>
      </c>
      <c r="AT32" s="19">
        <v>45.11</v>
      </c>
      <c r="AU32" s="19">
        <v>39.340000000000003</v>
      </c>
      <c r="AV32" s="19">
        <v>5.93</v>
      </c>
      <c r="AW32" s="19">
        <v>62.66</v>
      </c>
      <c r="AX32" s="19">
        <f t="shared" si="1"/>
        <v>25.683958333333333</v>
      </c>
      <c r="AY32" s="19">
        <f t="shared" si="2"/>
        <v>15.475</v>
      </c>
      <c r="AZ32" s="19">
        <f t="shared" si="3"/>
        <v>3.1335270330199267</v>
      </c>
      <c r="BA32" s="19">
        <f t="shared" si="4"/>
        <v>24.851851851851851</v>
      </c>
      <c r="BB32" s="19">
        <f t="shared" si="5"/>
        <v>2.8260275360448084</v>
      </c>
      <c r="BC32" s="19">
        <f t="shared" si="6"/>
        <v>31.265333333333334</v>
      </c>
      <c r="BD32" s="19">
        <f t="shared" si="7"/>
        <v>4.7652664809977443</v>
      </c>
      <c r="BE32" s="32">
        <f>RSQ(B32:AW32,B4:AW4)</f>
        <v>5.8717547082303347E-2</v>
      </c>
      <c r="BF32" s="32">
        <f>SLOPE(B32:AW32,B4:AW4)</f>
        <v>0.13208675247198431</v>
      </c>
      <c r="BG32" s="51">
        <v>6.3600000000000004E-2</v>
      </c>
    </row>
    <row r="33" spans="1:59" x14ac:dyDescent="0.3">
      <c r="A33" s="42" t="s">
        <v>0</v>
      </c>
      <c r="B33" s="19">
        <v>54.77</v>
      </c>
      <c r="C33" s="19">
        <v>67.150000000000006</v>
      </c>
      <c r="D33" s="19">
        <v>57.93</v>
      </c>
      <c r="E33" s="19">
        <v>80.77</v>
      </c>
      <c r="F33" s="19">
        <v>39.020000000000003</v>
      </c>
      <c r="G33" s="19">
        <v>93.11</v>
      </c>
      <c r="H33" s="19">
        <v>76.84</v>
      </c>
      <c r="I33" s="19">
        <v>58.86</v>
      </c>
      <c r="J33" s="19">
        <v>43.09</v>
      </c>
      <c r="K33" s="19">
        <v>99.69</v>
      </c>
      <c r="L33" s="19">
        <v>50.9</v>
      </c>
      <c r="M33" s="19">
        <v>91.36</v>
      </c>
      <c r="N33" s="19">
        <v>124.9</v>
      </c>
      <c r="O33" s="19">
        <v>251.56</v>
      </c>
      <c r="P33" s="19">
        <v>85.84</v>
      </c>
      <c r="Q33" s="19">
        <v>109.43</v>
      </c>
      <c r="R33" s="19">
        <v>84.67</v>
      </c>
      <c r="S33" s="19">
        <v>61.01</v>
      </c>
      <c r="T33" s="19">
        <v>92.69</v>
      </c>
      <c r="U33" s="19">
        <v>70.63</v>
      </c>
      <c r="V33" s="19">
        <v>50.21</v>
      </c>
      <c r="W33" s="19">
        <v>68.37</v>
      </c>
      <c r="X33" s="19">
        <v>64.55</v>
      </c>
      <c r="Y33" s="19">
        <v>48.3</v>
      </c>
      <c r="Z33" s="19">
        <v>44.43</v>
      </c>
      <c r="AA33" s="19">
        <v>136.93</v>
      </c>
      <c r="AB33" s="19">
        <v>136.01</v>
      </c>
      <c r="AC33" s="19">
        <v>74.44</v>
      </c>
      <c r="AD33" s="19">
        <v>56.82</v>
      </c>
      <c r="AE33" s="19">
        <v>131.25</v>
      </c>
      <c r="AF33" s="19">
        <v>85.39</v>
      </c>
      <c r="AG33" s="19">
        <v>63.51</v>
      </c>
      <c r="AH33" s="19">
        <v>81.209999999999994</v>
      </c>
      <c r="AI33" s="19">
        <v>80.33</v>
      </c>
      <c r="AJ33" s="19">
        <v>97.27</v>
      </c>
      <c r="AK33" s="19">
        <v>98.13</v>
      </c>
      <c r="AL33" s="19">
        <v>84.45</v>
      </c>
      <c r="AM33" s="19">
        <v>68.38</v>
      </c>
      <c r="AN33" s="19">
        <v>73.59</v>
      </c>
      <c r="AO33" s="19">
        <v>41.47</v>
      </c>
      <c r="AP33" s="19">
        <v>153.66</v>
      </c>
      <c r="AQ33" s="19">
        <v>93.41</v>
      </c>
      <c r="AR33" s="19">
        <v>44.41</v>
      </c>
      <c r="AS33" s="19">
        <v>116.65</v>
      </c>
      <c r="AT33" s="19">
        <v>120.79</v>
      </c>
      <c r="AU33" s="19">
        <v>66.25</v>
      </c>
      <c r="AV33" s="19">
        <v>39.049999999999997</v>
      </c>
      <c r="AW33" s="19">
        <v>163.87</v>
      </c>
      <c r="AX33" s="19">
        <f t="shared" si="1"/>
        <v>84.944791666666674</v>
      </c>
      <c r="AY33" s="19">
        <f t="shared" si="2"/>
        <v>65.458333333333329</v>
      </c>
      <c r="AZ33" s="19">
        <f t="shared" si="3"/>
        <v>7.8989984245542928</v>
      </c>
      <c r="BA33" s="19">
        <f t="shared" si="4"/>
        <v>86.773703703703717</v>
      </c>
      <c r="BB33" s="19">
        <f t="shared" si="5"/>
        <v>8.2974587320292663</v>
      </c>
      <c r="BC33" s="19">
        <f t="shared" si="6"/>
        <v>89.447333333333333</v>
      </c>
      <c r="BD33" s="19">
        <f t="shared" si="7"/>
        <v>9.6973764967972169</v>
      </c>
      <c r="BE33" s="32">
        <f>RSQ(B33:AW33,B4:AW4)</f>
        <v>2.0922247864725605E-2</v>
      </c>
      <c r="BF33" s="32">
        <f>SLOPE(B33:AW33,B4:AW4)</f>
        <v>0.19576210967246591</v>
      </c>
      <c r="BG33" s="51">
        <v>0.20580000000000001</v>
      </c>
    </row>
    <row r="34" spans="1:59" x14ac:dyDescent="0.3">
      <c r="A34" s="42" t="s">
        <v>25</v>
      </c>
      <c r="B34" s="19">
        <v>321.32</v>
      </c>
      <c r="C34" s="19">
        <v>340.2</v>
      </c>
      <c r="D34" s="19">
        <v>357.24</v>
      </c>
      <c r="E34" s="19">
        <v>371.82</v>
      </c>
      <c r="F34" s="19">
        <v>275.42</v>
      </c>
      <c r="G34" s="19">
        <v>307.63</v>
      </c>
      <c r="H34" s="19">
        <v>246.23</v>
      </c>
      <c r="I34" s="19">
        <v>261.76</v>
      </c>
      <c r="J34" s="19">
        <v>240.36</v>
      </c>
      <c r="K34" s="19">
        <v>228.28</v>
      </c>
      <c r="L34" s="19">
        <v>225.72</v>
      </c>
      <c r="M34" s="19">
        <v>261.47000000000003</v>
      </c>
      <c r="N34" s="19">
        <v>527.78</v>
      </c>
      <c r="O34" s="19">
        <v>606.70000000000005</v>
      </c>
      <c r="P34" s="19">
        <v>369.26</v>
      </c>
      <c r="Q34" s="19">
        <v>501.46</v>
      </c>
      <c r="R34" s="19">
        <v>257.27</v>
      </c>
      <c r="S34" s="19">
        <v>212.69</v>
      </c>
      <c r="T34" s="19">
        <v>234.97</v>
      </c>
      <c r="U34" s="19">
        <v>186.09</v>
      </c>
      <c r="V34" s="19">
        <v>174.94</v>
      </c>
      <c r="W34" s="19">
        <v>207.95</v>
      </c>
      <c r="X34" s="19">
        <v>113.96</v>
      </c>
      <c r="Y34" s="19">
        <v>106.77</v>
      </c>
      <c r="Z34" s="19">
        <v>183.05</v>
      </c>
      <c r="AA34" s="19">
        <v>425.99</v>
      </c>
      <c r="AB34" s="19">
        <v>428.21</v>
      </c>
      <c r="AC34" s="19">
        <v>202.56</v>
      </c>
      <c r="AD34" s="19">
        <v>220.51</v>
      </c>
      <c r="AE34" s="19">
        <v>439.6</v>
      </c>
      <c r="AF34" s="19">
        <v>303.61</v>
      </c>
      <c r="AG34" s="19">
        <v>246.31</v>
      </c>
      <c r="AH34" s="19">
        <v>297.39999999999998</v>
      </c>
      <c r="AI34" s="19">
        <v>255.59</v>
      </c>
      <c r="AJ34" s="19">
        <v>304.37</v>
      </c>
      <c r="AK34" s="19">
        <v>308.08</v>
      </c>
      <c r="AL34" s="19">
        <v>333.52</v>
      </c>
      <c r="AM34" s="19">
        <v>215.54</v>
      </c>
      <c r="AN34" s="19">
        <v>348.01</v>
      </c>
      <c r="AO34" s="19">
        <v>144.07</v>
      </c>
      <c r="AP34" s="19">
        <v>345.36</v>
      </c>
      <c r="AQ34" s="19">
        <v>291.89999999999998</v>
      </c>
      <c r="AR34" s="19">
        <v>229.32</v>
      </c>
      <c r="AS34" s="19">
        <v>471.4</v>
      </c>
      <c r="AT34" s="19">
        <v>488.96</v>
      </c>
      <c r="AU34" s="19">
        <v>246.37</v>
      </c>
      <c r="AV34" s="19">
        <v>150.62</v>
      </c>
      <c r="AW34" s="19">
        <v>419.32</v>
      </c>
      <c r="AX34" s="19">
        <f t="shared" si="1"/>
        <v>296.60333333333341</v>
      </c>
      <c r="AY34" s="19">
        <f t="shared" si="2"/>
        <v>328.93833333333333</v>
      </c>
      <c r="AZ34" s="19">
        <f t="shared" si="3"/>
        <v>14.309603865159151</v>
      </c>
      <c r="BA34" s="19">
        <f t="shared" si="4"/>
        <v>285.58888888888896</v>
      </c>
      <c r="BB34" s="19">
        <f t="shared" si="5"/>
        <v>24.246131634556985</v>
      </c>
      <c r="BC34" s="19">
        <f t="shared" si="6"/>
        <v>303.49533333333335</v>
      </c>
      <c r="BD34" s="19">
        <f t="shared" si="7"/>
        <v>26.581415399389869</v>
      </c>
      <c r="BE34" s="32">
        <f>RSQ(B34:AW34,B4:AW4)</f>
        <v>6.1776148795922919E-3</v>
      </c>
      <c r="BF34" s="32">
        <f>SLOPE(B34:AW34,B4:AW4)</f>
        <v>-0.2999581256559567</v>
      </c>
      <c r="BG34" s="51">
        <v>0.33179999999999998</v>
      </c>
    </row>
    <row r="35" spans="1:59" x14ac:dyDescent="0.3">
      <c r="A35" s="42" t="s">
        <v>17</v>
      </c>
      <c r="B35" s="19">
        <v>573.26</v>
      </c>
      <c r="C35" s="19">
        <v>286.98</v>
      </c>
      <c r="D35" s="19">
        <v>359.17</v>
      </c>
      <c r="E35" s="19">
        <v>835.31</v>
      </c>
      <c r="F35" s="19">
        <v>771.17</v>
      </c>
      <c r="G35" s="19">
        <v>675.5</v>
      </c>
      <c r="H35" s="19">
        <v>3071.74</v>
      </c>
      <c r="I35" s="19">
        <v>1080.3</v>
      </c>
      <c r="J35" s="19">
        <v>927.83</v>
      </c>
      <c r="K35" s="19">
        <v>2827.44</v>
      </c>
      <c r="L35" s="19">
        <v>1265.25</v>
      </c>
      <c r="M35" s="19">
        <v>2022.42</v>
      </c>
      <c r="N35" s="19">
        <v>1346.99</v>
      </c>
      <c r="O35" s="19">
        <v>2741.78</v>
      </c>
      <c r="P35" s="19">
        <v>923.14</v>
      </c>
      <c r="Q35" s="19">
        <v>1111.1500000000001</v>
      </c>
      <c r="R35" s="19">
        <v>1166.95</v>
      </c>
      <c r="S35" s="19">
        <v>927.01</v>
      </c>
      <c r="T35" s="19">
        <v>671.58</v>
      </c>
      <c r="U35" s="19">
        <v>2871.73</v>
      </c>
      <c r="V35" s="19">
        <v>1584.63</v>
      </c>
      <c r="W35" s="19">
        <v>894.45</v>
      </c>
      <c r="X35" s="19">
        <v>2083.9499999999998</v>
      </c>
      <c r="Y35" s="19">
        <v>1619.31</v>
      </c>
      <c r="Z35" s="19">
        <v>1279.5899999999999</v>
      </c>
      <c r="AA35" s="19">
        <v>3893.26</v>
      </c>
      <c r="AB35" s="19">
        <v>3228.07</v>
      </c>
      <c r="AC35" s="19">
        <v>992</v>
      </c>
      <c r="AD35" s="19">
        <v>913.55</v>
      </c>
      <c r="AE35" s="19">
        <v>3436.15</v>
      </c>
      <c r="AF35" s="19">
        <v>1071.33</v>
      </c>
      <c r="AG35" s="19">
        <v>2142.9899999999998</v>
      </c>
      <c r="AH35" s="19">
        <v>2249.67</v>
      </c>
      <c r="AI35" s="19">
        <v>2603.42</v>
      </c>
      <c r="AJ35" s="19">
        <v>4487.17</v>
      </c>
      <c r="AK35" s="19">
        <v>1193.54</v>
      </c>
      <c r="AL35" s="19">
        <v>2150.17</v>
      </c>
      <c r="AM35" s="19">
        <v>2454.04</v>
      </c>
      <c r="AN35" s="19">
        <v>1552.96</v>
      </c>
      <c r="AO35" s="19">
        <v>1084.8900000000001</v>
      </c>
      <c r="AP35" s="19">
        <v>1955</v>
      </c>
      <c r="AQ35" s="19">
        <v>3856.53</v>
      </c>
      <c r="AR35" s="19">
        <v>1030.6300000000001</v>
      </c>
      <c r="AS35" s="19">
        <v>1189.31</v>
      </c>
      <c r="AT35" s="19">
        <v>3702.16</v>
      </c>
      <c r="AU35" s="19">
        <v>1852.97</v>
      </c>
      <c r="AV35" s="19">
        <v>1954.32</v>
      </c>
      <c r="AW35" s="19">
        <v>2565.73</v>
      </c>
      <c r="AX35" s="19">
        <f t="shared" si="1"/>
        <v>1780.8018750000003</v>
      </c>
      <c r="AY35" s="19">
        <f t="shared" si="2"/>
        <v>583.56500000000005</v>
      </c>
      <c r="AZ35" s="19">
        <f t="shared" si="3"/>
        <v>90.451680756449434</v>
      </c>
      <c r="BA35" s="19">
        <f t="shared" si="4"/>
        <v>1790.5281481481486</v>
      </c>
      <c r="BB35" s="19">
        <f t="shared" si="5"/>
        <v>180.38837213872606</v>
      </c>
      <c r="BC35" s="19">
        <f t="shared" si="6"/>
        <v>2242.1893333333337</v>
      </c>
      <c r="BD35" s="19">
        <f t="shared" si="7"/>
        <v>274.93181889934351</v>
      </c>
      <c r="BE35" s="32">
        <f>RSQ(B35:AW35,B4:AW4)</f>
        <v>0.20171800337300586</v>
      </c>
      <c r="BF35" s="32">
        <f>SLOPE(B35:AW35,B4:AW4)</f>
        <v>16.069728367115545</v>
      </c>
      <c r="BG35" s="51" t="s">
        <v>377</v>
      </c>
    </row>
    <row r="36" spans="1:59" x14ac:dyDescent="0.3">
      <c r="A36" s="42" t="s">
        <v>5</v>
      </c>
      <c r="B36" s="19">
        <v>80.33</v>
      </c>
      <c r="C36" s="19">
        <v>25.34</v>
      </c>
      <c r="D36" s="19">
        <v>44.41</v>
      </c>
      <c r="E36" s="19">
        <v>48.75</v>
      </c>
      <c r="F36" s="19">
        <v>60.82</v>
      </c>
      <c r="G36" s="19">
        <v>80.33</v>
      </c>
      <c r="H36" s="19">
        <v>59.37</v>
      </c>
      <c r="I36" s="19">
        <v>36.700000000000003</v>
      </c>
      <c r="J36" s="19">
        <v>41.9</v>
      </c>
      <c r="K36" s="19">
        <v>70.790000000000006</v>
      </c>
      <c r="L36" s="19">
        <v>81.88</v>
      </c>
      <c r="M36" s="19">
        <v>119.71</v>
      </c>
      <c r="N36" s="19">
        <v>86.94</v>
      </c>
      <c r="O36" s="19">
        <v>152.19999999999999</v>
      </c>
      <c r="P36" s="19">
        <v>69.64</v>
      </c>
      <c r="Q36" s="19">
        <v>109.43</v>
      </c>
      <c r="R36" s="19">
        <v>54.28</v>
      </c>
      <c r="S36" s="19">
        <v>53.38</v>
      </c>
      <c r="T36" s="19">
        <v>42.28</v>
      </c>
      <c r="U36" s="19">
        <v>58.34</v>
      </c>
      <c r="V36" s="19">
        <v>56.48</v>
      </c>
      <c r="W36" s="19">
        <v>55.55</v>
      </c>
      <c r="X36" s="19">
        <v>56.58</v>
      </c>
      <c r="Y36" s="19">
        <v>58.47</v>
      </c>
      <c r="Z36" s="19">
        <v>33.770000000000003</v>
      </c>
      <c r="AA36" s="19">
        <v>127.8</v>
      </c>
      <c r="AB36" s="19">
        <v>137.07</v>
      </c>
      <c r="AC36" s="19">
        <v>89.16</v>
      </c>
      <c r="AD36" s="19">
        <v>50.63</v>
      </c>
      <c r="AE36" s="19">
        <v>139.15</v>
      </c>
      <c r="AF36" s="19">
        <v>49.81</v>
      </c>
      <c r="AG36" s="19">
        <v>71.23</v>
      </c>
      <c r="AH36" s="19">
        <v>81.209999999999994</v>
      </c>
      <c r="AI36" s="19">
        <v>102.24</v>
      </c>
      <c r="AJ36" s="19">
        <v>131.79</v>
      </c>
      <c r="AK36" s="19">
        <v>68.459999999999994</v>
      </c>
      <c r="AL36" s="19">
        <v>96.51</v>
      </c>
      <c r="AM36" s="19">
        <v>61.46</v>
      </c>
      <c r="AN36" s="19">
        <v>99.79</v>
      </c>
      <c r="AO36" s="19">
        <v>89.5</v>
      </c>
      <c r="AP36" s="19">
        <v>79.11</v>
      </c>
      <c r="AQ36" s="19">
        <v>92.24</v>
      </c>
      <c r="AR36" s="19">
        <v>55.01</v>
      </c>
      <c r="AS36" s="19">
        <v>73.36</v>
      </c>
      <c r="AT36" s="19">
        <v>148.44</v>
      </c>
      <c r="AU36" s="19">
        <v>76.599999999999994</v>
      </c>
      <c r="AV36" s="19">
        <v>59.5</v>
      </c>
      <c r="AW36" s="19">
        <v>115.67</v>
      </c>
      <c r="AX36" s="19">
        <f t="shared" si="1"/>
        <v>77.779375000000002</v>
      </c>
      <c r="AY36" s="19">
        <f t="shared" si="2"/>
        <v>56.663333333333327</v>
      </c>
      <c r="AZ36" s="19">
        <f t="shared" si="3"/>
        <v>8.8155475030072843</v>
      </c>
      <c r="BA36" s="19">
        <f t="shared" si="4"/>
        <v>75.694444444444443</v>
      </c>
      <c r="BB36" s="19">
        <f t="shared" si="5"/>
        <v>6.5033937739688854</v>
      </c>
      <c r="BC36" s="19">
        <f t="shared" si="6"/>
        <v>89.978666666666655</v>
      </c>
      <c r="BD36" s="19">
        <f t="shared" si="7"/>
        <v>6.9426165553716732</v>
      </c>
      <c r="BE36" s="32">
        <f>RSQ(B36:AW36,B4:AW4)</f>
        <v>9.7702778950438746E-2</v>
      </c>
      <c r="BF36" s="32">
        <f>SLOPE(B36:AW36,B4:AW4)</f>
        <v>0.34093055424332802</v>
      </c>
      <c r="BG36" s="51">
        <v>9.9000000000000008E-3</v>
      </c>
    </row>
    <row r="37" spans="1:59" x14ac:dyDescent="0.3">
      <c r="A37" s="42" t="s">
        <v>26</v>
      </c>
      <c r="B37" s="19">
        <v>25.56</v>
      </c>
      <c r="C37" s="19">
        <v>29.78</v>
      </c>
      <c r="D37" s="19">
        <v>7.64</v>
      </c>
      <c r="E37" s="19">
        <v>21.1</v>
      </c>
      <c r="F37" s="19">
        <v>7.76</v>
      </c>
      <c r="G37" s="19">
        <v>17.239999999999998</v>
      </c>
      <c r="H37" s="19">
        <v>50.64</v>
      </c>
      <c r="I37" s="19">
        <v>33.24</v>
      </c>
      <c r="J37" s="19">
        <v>17.14</v>
      </c>
      <c r="K37" s="19">
        <v>15.5</v>
      </c>
      <c r="L37" s="19">
        <v>15.31</v>
      </c>
      <c r="M37" s="19">
        <v>22.84</v>
      </c>
      <c r="N37" s="19">
        <v>24.49</v>
      </c>
      <c r="O37" s="19">
        <v>59.19</v>
      </c>
      <c r="P37" s="19">
        <v>50.21</v>
      </c>
      <c r="Q37" s="19">
        <v>37.28</v>
      </c>
      <c r="R37" s="19">
        <v>36.909999999999997</v>
      </c>
      <c r="S37" s="19">
        <v>16.95</v>
      </c>
      <c r="T37" s="19">
        <v>24.39</v>
      </c>
      <c r="U37" s="19">
        <v>18.420000000000002</v>
      </c>
      <c r="V37" s="19">
        <v>21.97</v>
      </c>
      <c r="W37" s="19">
        <v>35.61</v>
      </c>
      <c r="X37" s="19">
        <v>14.34</v>
      </c>
      <c r="Y37" s="19">
        <v>4.55</v>
      </c>
      <c r="Z37" s="19">
        <v>10.18</v>
      </c>
      <c r="AA37" s="19">
        <v>56.29</v>
      </c>
      <c r="AB37" s="19">
        <v>19.13</v>
      </c>
      <c r="AC37" s="19">
        <v>13</v>
      </c>
      <c r="AD37" s="19">
        <v>16.309999999999999</v>
      </c>
      <c r="AE37" s="19">
        <v>42.69</v>
      </c>
      <c r="AF37" s="19">
        <v>23.72</v>
      </c>
      <c r="AG37" s="19">
        <v>12.02</v>
      </c>
      <c r="AH37" s="19">
        <v>26.34</v>
      </c>
      <c r="AI37" s="19">
        <v>19.47</v>
      </c>
      <c r="AJ37" s="19">
        <v>37.65</v>
      </c>
      <c r="AK37" s="19">
        <v>28.53</v>
      </c>
      <c r="AL37" s="19">
        <v>26.26</v>
      </c>
      <c r="AM37" s="19">
        <v>25.1</v>
      </c>
      <c r="AN37" s="19">
        <v>27.44</v>
      </c>
      <c r="AO37" s="19">
        <v>5.0199999999999996</v>
      </c>
      <c r="AP37" s="19">
        <v>56.29</v>
      </c>
      <c r="AQ37" s="19">
        <v>16.350000000000001</v>
      </c>
      <c r="AR37" s="19">
        <v>11.74</v>
      </c>
      <c r="AS37" s="19">
        <v>39.68</v>
      </c>
      <c r="AT37" s="19">
        <v>26.19</v>
      </c>
      <c r="AU37" s="19">
        <v>11</v>
      </c>
      <c r="AV37" s="19">
        <v>22.31</v>
      </c>
      <c r="AW37" s="19">
        <v>72.3</v>
      </c>
      <c r="AX37" s="19">
        <f t="shared" si="1"/>
        <v>26.105625</v>
      </c>
      <c r="AY37" s="19">
        <f t="shared" si="2"/>
        <v>18.180000000000003</v>
      </c>
      <c r="AZ37" s="19">
        <f t="shared" si="3"/>
        <v>3.7331952355410856</v>
      </c>
      <c r="BA37" s="19">
        <f t="shared" si="4"/>
        <v>26.617037037037036</v>
      </c>
      <c r="BB37" s="19">
        <f t="shared" si="5"/>
        <v>2.8500731142125981</v>
      </c>
      <c r="BC37" s="19">
        <f t="shared" si="6"/>
        <v>28.355333333333338</v>
      </c>
      <c r="BD37" s="19">
        <f t="shared" si="7"/>
        <v>4.5398241907082335</v>
      </c>
      <c r="BE37" s="32">
        <f>RSQ(B37:AW37,B4:AW4)</f>
        <v>1.2533630548039991E-2</v>
      </c>
      <c r="BF37" s="32">
        <f>SLOPE(B37:AW37,B4:AW4)</f>
        <v>5.8722262765904205E-2</v>
      </c>
      <c r="BG37" s="51">
        <v>0.4597</v>
      </c>
    </row>
    <row r="38" spans="1:59" x14ac:dyDescent="0.3">
      <c r="A38" s="42" t="s">
        <v>15</v>
      </c>
      <c r="B38" s="19">
        <v>54.77</v>
      </c>
      <c r="C38" s="19">
        <v>65.25</v>
      </c>
      <c r="D38" s="19">
        <v>67.59</v>
      </c>
      <c r="E38" s="19">
        <v>56.03</v>
      </c>
      <c r="F38" s="19">
        <v>45.9</v>
      </c>
      <c r="G38" s="19">
        <v>65.72</v>
      </c>
      <c r="H38" s="19">
        <v>34.93</v>
      </c>
      <c r="I38" s="19">
        <v>37.39</v>
      </c>
      <c r="J38" s="19">
        <v>34.79</v>
      </c>
      <c r="K38" s="19">
        <v>46.23</v>
      </c>
      <c r="L38" s="19">
        <v>48.13</v>
      </c>
      <c r="M38" s="19">
        <v>81.12</v>
      </c>
      <c r="N38" s="19">
        <v>80.819999999999993</v>
      </c>
      <c r="O38" s="19">
        <v>141.63</v>
      </c>
      <c r="P38" s="19">
        <v>77.739999999999995</v>
      </c>
      <c r="Q38" s="19">
        <v>64.94</v>
      </c>
      <c r="R38" s="19">
        <v>55.36</v>
      </c>
      <c r="S38" s="19">
        <v>54.23</v>
      </c>
      <c r="T38" s="19">
        <v>42.28</v>
      </c>
      <c r="U38" s="19">
        <v>44.22</v>
      </c>
      <c r="V38" s="19">
        <v>38.44</v>
      </c>
      <c r="W38" s="19">
        <v>59.82</v>
      </c>
      <c r="X38" s="19">
        <v>36.659999999999997</v>
      </c>
      <c r="Y38" s="19">
        <v>17.79</v>
      </c>
      <c r="Z38" s="19">
        <v>10.18</v>
      </c>
      <c r="AA38" s="19">
        <v>117.15</v>
      </c>
      <c r="AB38" s="19">
        <v>94.57</v>
      </c>
      <c r="AC38" s="19">
        <v>103.87</v>
      </c>
      <c r="AD38" s="19">
        <v>48.94</v>
      </c>
      <c r="AE38" s="19">
        <v>109.11</v>
      </c>
      <c r="AF38" s="19">
        <v>60.09</v>
      </c>
      <c r="AG38" s="19">
        <v>40.340000000000003</v>
      </c>
      <c r="AH38" s="19">
        <v>65.84</v>
      </c>
      <c r="AI38" s="19">
        <v>53.55</v>
      </c>
      <c r="AJ38" s="19">
        <v>62.76</v>
      </c>
      <c r="AK38" s="19">
        <v>81.010000000000005</v>
      </c>
      <c r="AL38" s="19">
        <v>67.41</v>
      </c>
      <c r="AM38" s="19">
        <v>45.88</v>
      </c>
      <c r="AN38" s="19">
        <v>62.37</v>
      </c>
      <c r="AO38" s="19">
        <v>37.11</v>
      </c>
      <c r="AP38" s="19">
        <v>74.55</v>
      </c>
      <c r="AQ38" s="19">
        <v>47.87</v>
      </c>
      <c r="AR38" s="19">
        <v>26.51</v>
      </c>
      <c r="AS38" s="19">
        <v>61.33</v>
      </c>
      <c r="AT38" s="19">
        <v>87.31</v>
      </c>
      <c r="AU38" s="19">
        <v>51.76</v>
      </c>
      <c r="AV38" s="19">
        <v>39.049999999999997</v>
      </c>
      <c r="AW38" s="19">
        <v>91.58</v>
      </c>
      <c r="AX38" s="19">
        <f t="shared" si="1"/>
        <v>60.248333333333356</v>
      </c>
      <c r="AY38" s="19">
        <f t="shared" si="2"/>
        <v>59.21</v>
      </c>
      <c r="AZ38" s="19">
        <f t="shared" si="3"/>
        <v>3.4451327986015361</v>
      </c>
      <c r="BA38" s="19">
        <f t="shared" si="4"/>
        <v>60.985555555555543</v>
      </c>
      <c r="BB38" s="19">
        <f t="shared" si="5"/>
        <v>5.9906547433908237</v>
      </c>
      <c r="BC38" s="19">
        <f t="shared" si="6"/>
        <v>59.336666666666673</v>
      </c>
      <c r="BD38" s="19">
        <f t="shared" si="7"/>
        <v>4.879506480379284</v>
      </c>
      <c r="BE38" s="32">
        <f>RSQ(B38:AW38,B4:AW4)</f>
        <v>1.4341317913951677E-3</v>
      </c>
      <c r="BF38" s="32">
        <f>SLOPE(B38:AW38,B4:AW4)</f>
        <v>3.3259775314269983E-2</v>
      </c>
      <c r="BG38" s="51">
        <v>0.91259999999999997</v>
      </c>
    </row>
    <row r="39" spans="1:59" x14ac:dyDescent="0.3">
      <c r="A39" s="42" t="s">
        <v>6</v>
      </c>
      <c r="B39" s="19">
        <v>4.54</v>
      </c>
      <c r="C39" s="19">
        <v>15.38</v>
      </c>
      <c r="D39" s="19">
        <v>23.17</v>
      </c>
      <c r="E39" s="19">
        <v>26.19</v>
      </c>
      <c r="F39" s="19">
        <v>28.69</v>
      </c>
      <c r="G39" s="19">
        <v>153.36000000000001</v>
      </c>
      <c r="H39" s="19">
        <v>92.55</v>
      </c>
      <c r="I39" s="19">
        <v>63.71</v>
      </c>
      <c r="J39" s="19">
        <v>30.84</v>
      </c>
      <c r="K39" s="19">
        <v>141.59</v>
      </c>
      <c r="L39" s="19">
        <v>60.3</v>
      </c>
      <c r="M39" s="19">
        <v>27.56</v>
      </c>
      <c r="N39" s="19">
        <v>20.82</v>
      </c>
      <c r="O39" s="19">
        <v>52.85</v>
      </c>
      <c r="P39" s="19">
        <v>38.869999999999997</v>
      </c>
      <c r="Q39" s="19">
        <v>62.53</v>
      </c>
      <c r="R39" s="19">
        <v>39.08</v>
      </c>
      <c r="S39" s="19">
        <v>41.52</v>
      </c>
      <c r="T39" s="19">
        <v>38.21</v>
      </c>
      <c r="U39" s="19">
        <v>65.099999999999994</v>
      </c>
      <c r="V39" s="19">
        <v>21.97</v>
      </c>
      <c r="W39" s="19">
        <v>109.67</v>
      </c>
      <c r="X39" s="19">
        <v>129.9</v>
      </c>
      <c r="Y39" s="19">
        <v>134.72999999999999</v>
      </c>
      <c r="Z39" s="19">
        <v>60.43</v>
      </c>
      <c r="AA39" s="19">
        <v>135.4</v>
      </c>
      <c r="AB39" s="19">
        <v>287.95</v>
      </c>
      <c r="AC39" s="19">
        <v>126.38</v>
      </c>
      <c r="AD39" s="19">
        <v>86.07</v>
      </c>
      <c r="AE39" s="19">
        <v>335.23</v>
      </c>
      <c r="AF39" s="19">
        <v>193.71</v>
      </c>
      <c r="AG39" s="19">
        <v>113.29</v>
      </c>
      <c r="AH39" s="19">
        <v>66.94</v>
      </c>
      <c r="AI39" s="19">
        <v>45.03</v>
      </c>
      <c r="AJ39" s="19">
        <v>37.65</v>
      </c>
      <c r="AK39" s="19">
        <v>92.42</v>
      </c>
      <c r="AL39" s="19">
        <v>80.900000000000006</v>
      </c>
      <c r="AM39" s="19">
        <v>18.18</v>
      </c>
      <c r="AN39" s="19">
        <v>39.92</v>
      </c>
      <c r="AO39" s="19">
        <v>28.38</v>
      </c>
      <c r="AP39" s="19">
        <v>120.19</v>
      </c>
      <c r="AQ39" s="19">
        <v>16.350000000000001</v>
      </c>
      <c r="AR39" s="19">
        <v>176.96</v>
      </c>
      <c r="AS39" s="19">
        <v>22.85</v>
      </c>
      <c r="AT39" s="19">
        <v>14.61</v>
      </c>
      <c r="AU39" s="19">
        <v>70.39</v>
      </c>
      <c r="AV39" s="19">
        <v>66.94</v>
      </c>
      <c r="AW39" s="19">
        <v>41.77</v>
      </c>
      <c r="AX39" s="19">
        <f t="shared" si="1"/>
        <v>77.105625000000018</v>
      </c>
      <c r="AY39" s="19">
        <f t="shared" si="2"/>
        <v>41.888333333333335</v>
      </c>
      <c r="AZ39" s="19">
        <f t="shared" si="3"/>
        <v>22.579143682709599</v>
      </c>
      <c r="BA39" s="19">
        <f t="shared" si="4"/>
        <v>95.451851851851856</v>
      </c>
      <c r="BB39" s="19">
        <f t="shared" si="5"/>
        <v>14.746280085629333</v>
      </c>
      <c r="BC39" s="19">
        <f t="shared" si="6"/>
        <v>58.169333333333334</v>
      </c>
      <c r="BD39" s="19">
        <f t="shared" si="7"/>
        <v>11.639380259506813</v>
      </c>
      <c r="BE39" s="32">
        <f>RSQ(B39:AW39,B4:AW4)</f>
        <v>4.5255628264246388E-2</v>
      </c>
      <c r="BF39" s="32">
        <f>SLOPE(B39:AW39,B4:AW4)</f>
        <v>0.49917394997020303</v>
      </c>
      <c r="BG39" s="51">
        <v>9.7999999999999997E-3</v>
      </c>
    </row>
    <row r="40" spans="1:59" x14ac:dyDescent="0.3">
      <c r="A40" s="42" t="s">
        <v>10</v>
      </c>
      <c r="B40" s="19">
        <v>25.56</v>
      </c>
      <c r="C40" s="19">
        <v>15.38</v>
      </c>
      <c r="D40" s="19">
        <v>25.1</v>
      </c>
      <c r="E40" s="19">
        <v>56.75</v>
      </c>
      <c r="F40" s="19">
        <v>21.8</v>
      </c>
      <c r="G40" s="19">
        <v>177.09</v>
      </c>
      <c r="H40" s="19">
        <v>71.599999999999994</v>
      </c>
      <c r="I40" s="19">
        <v>26.31</v>
      </c>
      <c r="J40" s="19">
        <v>44.67</v>
      </c>
      <c r="K40" s="19">
        <v>50.57</v>
      </c>
      <c r="L40" s="19">
        <v>58.09</v>
      </c>
      <c r="M40" s="19">
        <v>28.35</v>
      </c>
      <c r="N40" s="19">
        <v>23.27</v>
      </c>
      <c r="O40" s="19">
        <v>18.149999999999999</v>
      </c>
      <c r="P40" s="19">
        <v>30.77</v>
      </c>
      <c r="Q40" s="19">
        <v>50.51</v>
      </c>
      <c r="R40" s="19">
        <v>36.909999999999997</v>
      </c>
      <c r="S40" s="19">
        <v>22.88</v>
      </c>
      <c r="T40" s="19">
        <v>36.590000000000003</v>
      </c>
      <c r="U40" s="19">
        <v>59.57</v>
      </c>
      <c r="V40" s="19">
        <v>26.67</v>
      </c>
      <c r="W40" s="19">
        <v>66.94</v>
      </c>
      <c r="X40" s="19">
        <v>136.27000000000001</v>
      </c>
      <c r="Y40" s="19">
        <v>40.67</v>
      </c>
      <c r="Z40" s="19">
        <v>39.1</v>
      </c>
      <c r="AA40" s="19">
        <v>143.01</v>
      </c>
      <c r="AB40" s="19">
        <v>197.64</v>
      </c>
      <c r="AC40" s="19">
        <v>45.01</v>
      </c>
      <c r="AD40" s="19">
        <v>61.32</v>
      </c>
      <c r="AE40" s="19">
        <v>360.54</v>
      </c>
      <c r="AF40" s="19">
        <v>152.6</v>
      </c>
      <c r="AG40" s="19">
        <v>85.82</v>
      </c>
      <c r="AH40" s="19">
        <v>55.97</v>
      </c>
      <c r="AI40" s="19">
        <v>38.950000000000003</v>
      </c>
      <c r="AJ40" s="19">
        <v>59.62</v>
      </c>
      <c r="AK40" s="19">
        <v>111.82</v>
      </c>
      <c r="AL40" s="19">
        <v>47.55</v>
      </c>
      <c r="AM40" s="19">
        <v>19.91</v>
      </c>
      <c r="AN40" s="19">
        <v>27.44</v>
      </c>
      <c r="AO40" s="19">
        <v>26.19</v>
      </c>
      <c r="AP40" s="19">
        <v>51.73</v>
      </c>
      <c r="AQ40" s="19">
        <v>50.21</v>
      </c>
      <c r="AR40" s="19">
        <v>69.59</v>
      </c>
      <c r="AS40" s="19">
        <v>40.89</v>
      </c>
      <c r="AT40" s="19">
        <v>14.61</v>
      </c>
      <c r="AU40" s="19">
        <v>31.06</v>
      </c>
      <c r="AV40" s="19">
        <v>18.59</v>
      </c>
      <c r="AW40" s="19">
        <v>32.130000000000003</v>
      </c>
      <c r="AX40" s="19">
        <f t="shared" si="1"/>
        <v>61.078541666666666</v>
      </c>
      <c r="AY40" s="19">
        <f t="shared" si="2"/>
        <v>53.613333333333337</v>
      </c>
      <c r="AZ40" s="19">
        <f t="shared" si="3"/>
        <v>25.383854142172957</v>
      </c>
      <c r="BA40" s="19">
        <f t="shared" si="4"/>
        <v>72.955555555555549</v>
      </c>
      <c r="BB40" s="19">
        <f t="shared" si="5"/>
        <v>14.020828648564347</v>
      </c>
      <c r="BC40" s="19">
        <f t="shared" si="6"/>
        <v>42.686</v>
      </c>
      <c r="BD40" s="19">
        <f t="shared" si="7"/>
        <v>6.402424600251436</v>
      </c>
      <c r="BE40" s="32">
        <f>RSQ(B40:AW40,B4:AW4)</f>
        <v>9.9297297211501517E-3</v>
      </c>
      <c r="BF40" s="32">
        <f>SLOPE(B40:AW40,B4:AW4)</f>
        <v>0.20944379823089074</v>
      </c>
      <c r="BG40" s="51">
        <v>0.2152</v>
      </c>
    </row>
    <row r="41" spans="1:59" x14ac:dyDescent="0.3">
      <c r="A41" s="42" t="s">
        <v>21</v>
      </c>
      <c r="B41" s="19">
        <v>248.29</v>
      </c>
      <c r="C41" s="19">
        <v>63.99</v>
      </c>
      <c r="D41" s="19">
        <v>69.52</v>
      </c>
      <c r="E41" s="19">
        <v>232.11</v>
      </c>
      <c r="F41" s="19">
        <v>197.38</v>
      </c>
      <c r="G41" s="19">
        <v>153.36000000000001</v>
      </c>
      <c r="H41" s="19">
        <v>481.98</v>
      </c>
      <c r="I41" s="19">
        <v>156.5</v>
      </c>
      <c r="J41" s="19">
        <v>204.78</v>
      </c>
      <c r="K41" s="19">
        <v>514.34</v>
      </c>
      <c r="L41" s="19">
        <v>282.7</v>
      </c>
      <c r="M41" s="19">
        <v>266.19</v>
      </c>
      <c r="N41" s="19">
        <v>374.71</v>
      </c>
      <c r="O41" s="19">
        <v>771.59</v>
      </c>
      <c r="P41" s="19">
        <v>221.88</v>
      </c>
      <c r="Q41" s="19">
        <v>322.27999999999997</v>
      </c>
      <c r="R41" s="19">
        <v>339.77</v>
      </c>
      <c r="S41" s="19">
        <v>277.93</v>
      </c>
      <c r="T41" s="19">
        <v>160.97999999999999</v>
      </c>
      <c r="U41" s="19">
        <v>332.25</v>
      </c>
      <c r="V41" s="19">
        <v>269.86</v>
      </c>
      <c r="W41" s="19">
        <v>197.98</v>
      </c>
      <c r="X41" s="19">
        <v>335.5</v>
      </c>
      <c r="Y41" s="19">
        <v>373.69</v>
      </c>
      <c r="Z41" s="19">
        <v>362.55</v>
      </c>
      <c r="AA41" s="19">
        <v>520.32000000000005</v>
      </c>
      <c r="AB41" s="19">
        <v>365.52</v>
      </c>
      <c r="AC41" s="19">
        <v>251.03</v>
      </c>
      <c r="AD41" s="19">
        <v>232.89</v>
      </c>
      <c r="AE41" s="19">
        <v>746.37</v>
      </c>
      <c r="AF41" s="19">
        <v>233.24</v>
      </c>
      <c r="AG41" s="19">
        <v>304.67</v>
      </c>
      <c r="AH41" s="19">
        <v>361.05</v>
      </c>
      <c r="AI41" s="19">
        <v>690.11</v>
      </c>
      <c r="AJ41" s="19">
        <v>997.85</v>
      </c>
      <c r="AK41" s="19">
        <v>301.24</v>
      </c>
      <c r="AL41" s="19">
        <v>315.07</v>
      </c>
      <c r="AM41" s="19">
        <v>396.46</v>
      </c>
      <c r="AN41" s="19">
        <v>233.26</v>
      </c>
      <c r="AO41" s="19">
        <v>436.58</v>
      </c>
      <c r="AP41" s="19">
        <v>681.59</v>
      </c>
      <c r="AQ41" s="19">
        <v>638.66999999999996</v>
      </c>
      <c r="AR41" s="19">
        <v>213.42</v>
      </c>
      <c r="AS41" s="19">
        <v>376.4</v>
      </c>
      <c r="AT41" s="19">
        <v>816.4</v>
      </c>
      <c r="AU41" s="19">
        <v>490.67</v>
      </c>
      <c r="AV41" s="19">
        <v>373.76</v>
      </c>
      <c r="AW41" s="19">
        <v>530.17999999999995</v>
      </c>
      <c r="AX41" s="19">
        <f t="shared" si="1"/>
        <v>369.14291666666651</v>
      </c>
      <c r="AY41" s="19">
        <f t="shared" si="2"/>
        <v>160.77500000000001</v>
      </c>
      <c r="AZ41" s="19">
        <f t="shared" si="3"/>
        <v>32.576718143484008</v>
      </c>
      <c r="BA41" s="19">
        <f t="shared" si="4"/>
        <v>343.05740740740731</v>
      </c>
      <c r="BB41" s="19">
        <f t="shared" si="5"/>
        <v>29.38650284010809</v>
      </c>
      <c r="BC41" s="19">
        <f t="shared" si="6"/>
        <v>499.44400000000002</v>
      </c>
      <c r="BD41" s="19">
        <f t="shared" si="7"/>
        <v>58.155867245254122</v>
      </c>
      <c r="BE41" s="32">
        <f>RSQ(B41:AW41,B4:AW4)</f>
        <v>0.22690495209206851</v>
      </c>
      <c r="BF41" s="32">
        <f>SLOPE(B41:AW41,B4:AW4)</f>
        <v>3.2817046212996477</v>
      </c>
      <c r="BG41" s="51" t="s">
        <v>377</v>
      </c>
    </row>
    <row r="42" spans="1:59" x14ac:dyDescent="0.3">
      <c r="A42" s="42" t="s">
        <v>30</v>
      </c>
      <c r="B42" s="19">
        <v>4.54</v>
      </c>
      <c r="C42" s="19">
        <v>15.38</v>
      </c>
      <c r="D42" s="19">
        <v>7.64</v>
      </c>
      <c r="E42" s="19">
        <v>17.489999999999998</v>
      </c>
      <c r="F42" s="19">
        <v>7.76</v>
      </c>
      <c r="G42" s="19">
        <v>17.239999999999998</v>
      </c>
      <c r="H42" s="19">
        <v>9.25</v>
      </c>
      <c r="I42" s="19">
        <v>13.37</v>
      </c>
      <c r="J42" s="19">
        <v>17.14</v>
      </c>
      <c r="K42" s="19">
        <v>15.5</v>
      </c>
      <c r="L42" s="19">
        <v>15.31</v>
      </c>
      <c r="M42" s="19">
        <v>13.38</v>
      </c>
      <c r="N42" s="19">
        <v>14.1</v>
      </c>
      <c r="O42" s="19">
        <v>18.149999999999999</v>
      </c>
      <c r="P42" s="19">
        <v>14.84</v>
      </c>
      <c r="Q42" s="19">
        <v>12.76</v>
      </c>
      <c r="R42" s="19">
        <v>14.25</v>
      </c>
      <c r="S42" s="19">
        <v>13.22</v>
      </c>
      <c r="T42" s="19">
        <v>19.98</v>
      </c>
      <c r="U42" s="19">
        <v>14.11</v>
      </c>
      <c r="V42" s="19">
        <v>10.51</v>
      </c>
      <c r="W42" s="19">
        <v>12.21</v>
      </c>
      <c r="X42" s="19">
        <v>10.15</v>
      </c>
      <c r="Y42" s="19">
        <v>4.55</v>
      </c>
      <c r="Z42" s="19">
        <v>10.18</v>
      </c>
      <c r="AA42" s="19">
        <v>16.14</v>
      </c>
      <c r="AB42" s="19">
        <v>17.14</v>
      </c>
      <c r="AC42" s="19">
        <v>13</v>
      </c>
      <c r="AD42" s="19">
        <v>12.66</v>
      </c>
      <c r="AE42" s="19">
        <v>12.51</v>
      </c>
      <c r="AF42" s="19">
        <v>15.97</v>
      </c>
      <c r="AG42" s="19">
        <v>10.63</v>
      </c>
      <c r="AH42" s="19">
        <v>12.65</v>
      </c>
      <c r="AI42" s="19">
        <v>7.35</v>
      </c>
      <c r="AJ42" s="19">
        <v>11.16</v>
      </c>
      <c r="AK42" s="19">
        <v>13.74</v>
      </c>
      <c r="AL42" s="19">
        <v>17.79</v>
      </c>
      <c r="AM42" s="19">
        <v>13.38</v>
      </c>
      <c r="AN42" s="19">
        <v>7.9</v>
      </c>
      <c r="AO42" s="19">
        <v>5.0199999999999996</v>
      </c>
      <c r="AP42" s="19">
        <v>16.28</v>
      </c>
      <c r="AQ42" s="19">
        <v>11.42</v>
      </c>
      <c r="AR42" s="19">
        <v>11.74</v>
      </c>
      <c r="AS42" s="19">
        <v>15.4</v>
      </c>
      <c r="AT42" s="19">
        <v>14.61</v>
      </c>
      <c r="AU42" s="19">
        <v>11</v>
      </c>
      <c r="AV42" s="19">
        <v>5.93</v>
      </c>
      <c r="AW42" s="19">
        <v>15.8</v>
      </c>
      <c r="AX42" s="19">
        <f t="shared" si="1"/>
        <v>12.754791666666664</v>
      </c>
      <c r="AY42" s="19">
        <f t="shared" si="2"/>
        <v>11.674999999999999</v>
      </c>
      <c r="AZ42" s="19">
        <f t="shared" si="3"/>
        <v>2.3168020344143923</v>
      </c>
      <c r="BA42" s="19">
        <f t="shared" si="4"/>
        <v>13.468888888888888</v>
      </c>
      <c r="BB42" s="19">
        <f t="shared" si="5"/>
        <v>0.60398636173856768</v>
      </c>
      <c r="BC42" s="19">
        <f t="shared" si="6"/>
        <v>11.901333333333335</v>
      </c>
      <c r="BD42" s="19">
        <f t="shared" si="7"/>
        <v>1.0131233491707292</v>
      </c>
      <c r="BE42" s="32">
        <f>RSQ(B42:AW42,B4:AW4)</f>
        <v>3.9544627356219659E-3</v>
      </c>
      <c r="BF42" s="32">
        <f>SLOPE(B42:AW42,B4:AW4)</f>
        <v>-8.1400697202337405E-3</v>
      </c>
      <c r="BG42" s="51">
        <v>0.95020000000000004</v>
      </c>
    </row>
    <row r="43" spans="1:59" x14ac:dyDescent="0.3">
      <c r="A43" s="42" t="s">
        <v>1</v>
      </c>
      <c r="B43" s="19">
        <v>471.02</v>
      </c>
      <c r="C43" s="19">
        <v>194.49</v>
      </c>
      <c r="D43" s="19">
        <v>235.58</v>
      </c>
      <c r="E43" s="19">
        <v>199.37</v>
      </c>
      <c r="F43" s="19">
        <v>289.19</v>
      </c>
      <c r="G43" s="19">
        <v>300.32</v>
      </c>
      <c r="H43" s="19">
        <v>331.8</v>
      </c>
      <c r="I43" s="19">
        <v>157.19999999999999</v>
      </c>
      <c r="J43" s="19">
        <v>150.62</v>
      </c>
      <c r="K43" s="19">
        <v>291.85000000000002</v>
      </c>
      <c r="L43" s="19">
        <v>242.87</v>
      </c>
      <c r="M43" s="19">
        <v>251.23</v>
      </c>
      <c r="N43" s="19">
        <v>271.85000000000002</v>
      </c>
      <c r="O43" s="19">
        <v>363.6</v>
      </c>
      <c r="P43" s="19">
        <v>221.88</v>
      </c>
      <c r="Q43" s="19">
        <v>268.17</v>
      </c>
      <c r="R43" s="19">
        <v>230.13</v>
      </c>
      <c r="S43" s="19">
        <v>336.4</v>
      </c>
      <c r="T43" s="19">
        <v>234.97</v>
      </c>
      <c r="U43" s="19">
        <v>181.79</v>
      </c>
      <c r="V43" s="19">
        <v>249.46</v>
      </c>
      <c r="W43" s="19">
        <v>162.37</v>
      </c>
      <c r="X43" s="19">
        <v>248.64</v>
      </c>
      <c r="Y43" s="19">
        <v>233.87</v>
      </c>
      <c r="Z43" s="19">
        <v>207.93</v>
      </c>
      <c r="AA43" s="19">
        <v>317.97000000000003</v>
      </c>
      <c r="AB43" s="19">
        <v>259.27</v>
      </c>
      <c r="AC43" s="19">
        <v>298.64</v>
      </c>
      <c r="AD43" s="19">
        <v>232.33</v>
      </c>
      <c r="AE43" s="19">
        <v>303.61</v>
      </c>
      <c r="AF43" s="19">
        <v>204.78</v>
      </c>
      <c r="AG43" s="19">
        <v>202.54</v>
      </c>
      <c r="AH43" s="19">
        <v>260.08</v>
      </c>
      <c r="AI43" s="19">
        <v>406.52</v>
      </c>
      <c r="AJ43" s="19">
        <v>332.62</v>
      </c>
      <c r="AK43" s="19">
        <v>248.75</v>
      </c>
      <c r="AL43" s="19">
        <v>197.99</v>
      </c>
      <c r="AM43" s="19">
        <v>283.06</v>
      </c>
      <c r="AN43" s="19">
        <v>210.8</v>
      </c>
      <c r="AO43" s="19">
        <v>316.52</v>
      </c>
      <c r="AP43" s="19">
        <v>263.2</v>
      </c>
      <c r="AQ43" s="19">
        <v>232.35</v>
      </c>
      <c r="AR43" s="19">
        <v>183.59</v>
      </c>
      <c r="AS43" s="19">
        <v>270.57</v>
      </c>
      <c r="AT43" s="19">
        <v>352.17</v>
      </c>
      <c r="AU43" s="19">
        <v>269.14999999999998</v>
      </c>
      <c r="AV43" s="19">
        <v>238.01</v>
      </c>
      <c r="AW43" s="19">
        <v>329.35</v>
      </c>
      <c r="AX43" s="19">
        <f t="shared" si="1"/>
        <v>261.25979166666667</v>
      </c>
      <c r="AY43" s="19">
        <f t="shared" si="2"/>
        <v>281.66166666666669</v>
      </c>
      <c r="AZ43" s="19">
        <f t="shared" si="3"/>
        <v>41.934761031604516</v>
      </c>
      <c r="BA43" s="19">
        <f t="shared" si="4"/>
        <v>248.7351851851852</v>
      </c>
      <c r="BB43" s="19">
        <f t="shared" si="5"/>
        <v>10.57800233687116</v>
      </c>
      <c r="BC43" s="19">
        <f t="shared" si="6"/>
        <v>275.64333333333337</v>
      </c>
      <c r="BD43" s="19">
        <f t="shared" si="7"/>
        <v>16.003983541804455</v>
      </c>
      <c r="BE43" s="32">
        <f>RSQ(B43:AW43,B4:AW4)</f>
        <v>9.1327996757920046E-5</v>
      </c>
      <c r="BF43" s="32">
        <f>SLOPE(B43:AW43,B4:AW4)</f>
        <v>-2.1189656561492933E-2</v>
      </c>
      <c r="BG43" s="51">
        <v>0.96609999999999996</v>
      </c>
    </row>
    <row r="44" spans="1:59" x14ac:dyDescent="0.3">
      <c r="A44" s="42" t="s">
        <v>52</v>
      </c>
      <c r="B44" s="19">
        <v>32.86</v>
      </c>
      <c r="C44" s="19">
        <v>25.97</v>
      </c>
      <c r="D44" s="19">
        <v>50.21</v>
      </c>
      <c r="E44" s="19">
        <v>77.13</v>
      </c>
      <c r="F44" s="19">
        <v>82.62</v>
      </c>
      <c r="G44" s="19">
        <v>60.25</v>
      </c>
      <c r="H44" s="19">
        <v>232.26</v>
      </c>
      <c r="I44" s="19">
        <v>87.25</v>
      </c>
      <c r="J44" s="19">
        <v>78.27</v>
      </c>
      <c r="K44" s="19">
        <v>436.32</v>
      </c>
      <c r="L44" s="19">
        <v>185.33</v>
      </c>
      <c r="M44" s="19">
        <v>192.16</v>
      </c>
      <c r="N44" s="19">
        <v>213.07</v>
      </c>
      <c r="O44" s="19">
        <v>312.86</v>
      </c>
      <c r="P44" s="19">
        <v>29.15</v>
      </c>
      <c r="Q44" s="19">
        <v>57.72</v>
      </c>
      <c r="R44" s="19">
        <v>272.47000000000003</v>
      </c>
      <c r="S44" s="19">
        <v>52.54</v>
      </c>
      <c r="T44" s="19">
        <v>57.73</v>
      </c>
      <c r="U44" s="19">
        <v>325.5</v>
      </c>
      <c r="V44" s="19">
        <v>72.17</v>
      </c>
      <c r="W44" s="19">
        <v>113.94</v>
      </c>
      <c r="X44" s="19">
        <v>203.22</v>
      </c>
      <c r="Y44" s="19">
        <v>195.74</v>
      </c>
      <c r="Z44" s="19">
        <v>131.51</v>
      </c>
      <c r="AA44" s="19">
        <v>363.61</v>
      </c>
      <c r="AB44" s="19">
        <v>307.08</v>
      </c>
      <c r="AC44" s="19">
        <v>180.92</v>
      </c>
      <c r="AD44" s="19">
        <v>119.26</v>
      </c>
      <c r="AE44" s="19">
        <v>215.06</v>
      </c>
      <c r="AF44" s="19">
        <v>60.88</v>
      </c>
      <c r="AG44" s="19">
        <v>217.13</v>
      </c>
      <c r="AH44" s="19">
        <v>130.59</v>
      </c>
      <c r="AI44" s="19">
        <v>458.85</v>
      </c>
      <c r="AJ44" s="19">
        <v>593.05999999999995</v>
      </c>
      <c r="AK44" s="19">
        <v>83.3</v>
      </c>
      <c r="AL44" s="19">
        <v>224.24</v>
      </c>
      <c r="AM44" s="19">
        <v>236.32</v>
      </c>
      <c r="AN44" s="19">
        <v>81.08</v>
      </c>
      <c r="AO44" s="19">
        <v>96.05</v>
      </c>
      <c r="AP44" s="19">
        <v>220.6</v>
      </c>
      <c r="AQ44" s="19">
        <v>227.68</v>
      </c>
      <c r="AR44" s="19">
        <v>103.39</v>
      </c>
      <c r="AS44" s="19">
        <v>109.43</v>
      </c>
      <c r="AT44" s="19">
        <v>404.56</v>
      </c>
      <c r="AU44" s="19">
        <v>407.86</v>
      </c>
      <c r="AV44" s="19">
        <v>325.41000000000003</v>
      </c>
      <c r="AW44" s="19">
        <v>260.27</v>
      </c>
      <c r="AX44" s="19">
        <f t="shared" si="1"/>
        <v>187.60166666666677</v>
      </c>
      <c r="AY44" s="19">
        <f t="shared" si="2"/>
        <v>54.839999999999996</v>
      </c>
      <c r="AZ44" s="19">
        <f t="shared" si="3"/>
        <v>9.3734995243683414</v>
      </c>
      <c r="BA44" s="19">
        <f t="shared" si="4"/>
        <v>179.3977777777778</v>
      </c>
      <c r="BB44" s="19">
        <f t="shared" si="5"/>
        <v>20.563289582227473</v>
      </c>
      <c r="BC44" s="19">
        <f t="shared" si="6"/>
        <v>255.47333333333327</v>
      </c>
      <c r="BD44" s="19">
        <f t="shared" si="7"/>
        <v>40.175269456134551</v>
      </c>
      <c r="BE44" s="32">
        <f>RSQ(B44:AW44,B4:AW4)</f>
        <v>0.1605349671397443</v>
      </c>
      <c r="BF44" s="32">
        <f>SLOPE(B44:AW44,B4:AW4)</f>
        <v>1.8166607870168765</v>
      </c>
      <c r="BG44" s="51">
        <v>5.9999999999999995E-4</v>
      </c>
    </row>
    <row r="45" spans="1:59" x14ac:dyDescent="0.3">
      <c r="A45" s="42" t="s">
        <v>55</v>
      </c>
      <c r="B45" s="19">
        <v>91.28</v>
      </c>
      <c r="C45" s="19">
        <v>133.04</v>
      </c>
      <c r="D45" s="19">
        <v>154.47999999999999</v>
      </c>
      <c r="E45" s="19">
        <v>138.25</v>
      </c>
      <c r="F45" s="19">
        <v>88.36</v>
      </c>
      <c r="G45" s="19">
        <v>86.72</v>
      </c>
      <c r="H45" s="19">
        <v>62.87</v>
      </c>
      <c r="I45" s="19">
        <v>71.33</v>
      </c>
      <c r="J45" s="19">
        <v>77.09</v>
      </c>
      <c r="K45" s="19">
        <v>41.9</v>
      </c>
      <c r="L45" s="19">
        <v>64.73</v>
      </c>
      <c r="M45" s="19">
        <v>95.29</v>
      </c>
      <c r="N45" s="19">
        <v>121.23</v>
      </c>
      <c r="O45" s="19">
        <v>147.97999999999999</v>
      </c>
      <c r="P45" s="19">
        <v>55.06</v>
      </c>
      <c r="Q45" s="19">
        <v>165.95</v>
      </c>
      <c r="R45" s="19">
        <v>54.28</v>
      </c>
      <c r="S45" s="19">
        <v>60.16</v>
      </c>
      <c r="T45" s="19">
        <v>83.74</v>
      </c>
      <c r="U45" s="19">
        <v>53.43</v>
      </c>
      <c r="V45" s="19">
        <v>48.64</v>
      </c>
      <c r="W45" s="19">
        <v>56.97</v>
      </c>
      <c r="X45" s="19">
        <v>29.49</v>
      </c>
      <c r="Y45" s="19">
        <v>45.76</v>
      </c>
      <c r="Z45" s="19">
        <v>53.32</v>
      </c>
      <c r="AA45" s="19">
        <v>88.24</v>
      </c>
      <c r="AB45" s="19">
        <v>99.88</v>
      </c>
      <c r="AC45" s="19">
        <v>130.71</v>
      </c>
      <c r="AD45" s="19">
        <v>69.75</v>
      </c>
      <c r="AE45" s="19">
        <v>123.34</v>
      </c>
      <c r="AF45" s="19">
        <v>79.06</v>
      </c>
      <c r="AG45" s="19">
        <v>81.53</v>
      </c>
      <c r="AH45" s="19">
        <v>65.84</v>
      </c>
      <c r="AI45" s="19">
        <v>54.77</v>
      </c>
      <c r="AJ45" s="19">
        <v>84.72</v>
      </c>
      <c r="AK45" s="19">
        <v>61.62</v>
      </c>
      <c r="AL45" s="19">
        <v>76.64</v>
      </c>
      <c r="AM45" s="19">
        <v>84.83</v>
      </c>
      <c r="AN45" s="19">
        <v>77.34</v>
      </c>
      <c r="AO45" s="19">
        <v>54.57</v>
      </c>
      <c r="AP45" s="19">
        <v>88.24</v>
      </c>
      <c r="AQ45" s="19">
        <v>79.400000000000006</v>
      </c>
      <c r="AR45" s="19">
        <v>41.76</v>
      </c>
      <c r="AS45" s="19">
        <v>98.61</v>
      </c>
      <c r="AT45" s="19">
        <v>130.97</v>
      </c>
      <c r="AU45" s="19">
        <v>57.97</v>
      </c>
      <c r="AV45" s="19">
        <v>29.75</v>
      </c>
      <c r="AW45" s="19">
        <v>85.15</v>
      </c>
      <c r="AX45" s="19">
        <f t="shared" si="1"/>
        <v>81.792500000000004</v>
      </c>
      <c r="AY45" s="19">
        <f t="shared" si="2"/>
        <v>115.355</v>
      </c>
      <c r="AZ45" s="19">
        <f t="shared" si="3"/>
        <v>12.242010660018222</v>
      </c>
      <c r="BA45" s="19">
        <f t="shared" si="4"/>
        <v>78.798888888888897</v>
      </c>
      <c r="BB45" s="19">
        <f t="shared" si="5"/>
        <v>6.4861719739453036</v>
      </c>
      <c r="BC45" s="19">
        <f t="shared" si="6"/>
        <v>73.756</v>
      </c>
      <c r="BD45" s="19">
        <f t="shared" si="7"/>
        <v>6.4038514304172605</v>
      </c>
      <c r="BE45" s="32">
        <f>RSQ(B45:AW45,B4:AW4)</f>
        <v>0.10928230215122851</v>
      </c>
      <c r="BF45" s="32">
        <f>SLOPE(B45:AW45,B4:AW4)</f>
        <v>-0.37349176894305192</v>
      </c>
      <c r="BG45" s="51">
        <v>1.0800000000000001E-2</v>
      </c>
    </row>
    <row r="46" spans="1:59" x14ac:dyDescent="0.3">
      <c r="A46" s="42" t="s">
        <v>56</v>
      </c>
      <c r="B46" s="19">
        <v>135.1</v>
      </c>
      <c r="C46" s="19">
        <v>65.25</v>
      </c>
      <c r="D46" s="19">
        <v>50.21</v>
      </c>
      <c r="E46" s="19">
        <v>229.93</v>
      </c>
      <c r="F46" s="19">
        <v>110.17</v>
      </c>
      <c r="G46" s="19">
        <v>142.4</v>
      </c>
      <c r="H46" s="19">
        <v>328.3</v>
      </c>
      <c r="I46" s="19">
        <v>81.02</v>
      </c>
      <c r="J46" s="19">
        <v>75.510000000000005</v>
      </c>
      <c r="K46" s="19">
        <v>258.62</v>
      </c>
      <c r="L46" s="19">
        <v>173.16</v>
      </c>
      <c r="M46" s="19">
        <v>235.48</v>
      </c>
      <c r="N46" s="19">
        <v>228.99</v>
      </c>
      <c r="O46" s="19">
        <v>378.4</v>
      </c>
      <c r="P46" s="19">
        <v>145.76</v>
      </c>
      <c r="Q46" s="19">
        <v>252.53</v>
      </c>
      <c r="R46" s="19">
        <v>115.07</v>
      </c>
      <c r="S46" s="19">
        <v>111</v>
      </c>
      <c r="T46" s="19">
        <v>117.08</v>
      </c>
      <c r="U46" s="19">
        <v>231.53</v>
      </c>
      <c r="V46" s="19">
        <v>135.71</v>
      </c>
      <c r="W46" s="19">
        <v>96.85</v>
      </c>
      <c r="X46" s="19">
        <v>274.14</v>
      </c>
      <c r="Y46" s="19">
        <v>165.24</v>
      </c>
      <c r="Z46" s="19">
        <v>207.93</v>
      </c>
      <c r="AA46" s="19">
        <v>352.96</v>
      </c>
      <c r="AB46" s="19">
        <v>275.2</v>
      </c>
      <c r="AC46" s="19">
        <v>219</v>
      </c>
      <c r="AD46" s="19">
        <v>165.95</v>
      </c>
      <c r="AE46" s="19">
        <v>623.03</v>
      </c>
      <c r="AF46" s="19">
        <v>126.5</v>
      </c>
      <c r="AG46" s="19">
        <v>236.87</v>
      </c>
      <c r="AH46" s="19">
        <v>177.78</v>
      </c>
      <c r="AI46" s="19">
        <v>189.87</v>
      </c>
      <c r="AJ46" s="19">
        <v>574.23</v>
      </c>
      <c r="AK46" s="19">
        <v>203.11</v>
      </c>
      <c r="AL46" s="19">
        <v>232.76</v>
      </c>
      <c r="AM46" s="19">
        <v>257.95999999999998</v>
      </c>
      <c r="AN46" s="19">
        <v>168.39</v>
      </c>
      <c r="AO46" s="19">
        <v>316.52</v>
      </c>
      <c r="AP46" s="19">
        <v>243.42</v>
      </c>
      <c r="AQ46" s="19">
        <v>309.41000000000003</v>
      </c>
      <c r="AR46" s="19">
        <v>93.45</v>
      </c>
      <c r="AS46" s="19">
        <v>146.71</v>
      </c>
      <c r="AT46" s="19">
        <v>337.62</v>
      </c>
      <c r="AU46" s="19">
        <v>130.43</v>
      </c>
      <c r="AV46" s="19">
        <v>171.07</v>
      </c>
      <c r="AW46" s="19">
        <v>422.53</v>
      </c>
      <c r="AX46" s="19">
        <f t="shared" si="1"/>
        <v>215.00312500000004</v>
      </c>
      <c r="AY46" s="19">
        <f t="shared" si="2"/>
        <v>122.17666666666666</v>
      </c>
      <c r="AZ46" s="19">
        <f t="shared" si="3"/>
        <v>26.300052682667999</v>
      </c>
      <c r="BA46" s="19">
        <f t="shared" si="4"/>
        <v>214.42999999999998</v>
      </c>
      <c r="BB46" s="19">
        <f t="shared" si="5"/>
        <v>22.188124643909759</v>
      </c>
      <c r="BC46" s="19">
        <f t="shared" si="6"/>
        <v>253.16533333333331</v>
      </c>
      <c r="BD46" s="19">
        <f t="shared" si="7"/>
        <v>32.289991061165686</v>
      </c>
      <c r="BE46" s="32">
        <f>RSQ(B46:AW46,B4:AW4)</f>
        <v>0.11819733780152121</v>
      </c>
      <c r="BF46" s="32">
        <f>SLOPE(B46:AW46,B4:AW4)</f>
        <v>1.4014782379596766</v>
      </c>
      <c r="BG46" s="51">
        <v>1.4E-3</v>
      </c>
    </row>
    <row r="47" spans="1:59" x14ac:dyDescent="0.3">
      <c r="A47" s="42" t="s">
        <v>35</v>
      </c>
      <c r="B47" s="19">
        <v>4.54</v>
      </c>
      <c r="C47" s="19">
        <v>15.38</v>
      </c>
      <c r="D47" s="19">
        <v>7.64</v>
      </c>
      <c r="E47" s="19">
        <v>17.489999999999998</v>
      </c>
      <c r="F47" s="19">
        <v>10.33</v>
      </c>
      <c r="G47" s="19">
        <v>17.239999999999998</v>
      </c>
      <c r="H47" s="19">
        <v>9.25</v>
      </c>
      <c r="I47" s="19">
        <v>13.37</v>
      </c>
      <c r="J47" s="19">
        <v>17.14</v>
      </c>
      <c r="K47" s="19">
        <v>15.5</v>
      </c>
      <c r="L47" s="19">
        <v>15.31</v>
      </c>
      <c r="M47" s="19">
        <v>13.38</v>
      </c>
      <c r="N47" s="19">
        <v>14.1</v>
      </c>
      <c r="O47" s="19">
        <v>18.149999999999999</v>
      </c>
      <c r="P47" s="19">
        <v>14.84</v>
      </c>
      <c r="Q47" s="19">
        <v>12.76</v>
      </c>
      <c r="R47" s="19">
        <v>14.25</v>
      </c>
      <c r="S47" s="19">
        <v>13.22</v>
      </c>
      <c r="T47" s="19">
        <v>19.98</v>
      </c>
      <c r="U47" s="19">
        <v>14.11</v>
      </c>
      <c r="V47" s="19">
        <v>10.51</v>
      </c>
      <c r="W47" s="19">
        <v>12.21</v>
      </c>
      <c r="X47" s="19">
        <v>10.15</v>
      </c>
      <c r="Y47" s="19">
        <v>4.55</v>
      </c>
      <c r="Z47" s="19">
        <v>10.18</v>
      </c>
      <c r="AA47" s="19">
        <v>16.14</v>
      </c>
      <c r="AB47" s="19">
        <v>17.14</v>
      </c>
      <c r="AC47" s="19">
        <v>13</v>
      </c>
      <c r="AD47" s="19">
        <v>12.66</v>
      </c>
      <c r="AE47" s="19">
        <v>12.51</v>
      </c>
      <c r="AF47" s="19">
        <v>15.97</v>
      </c>
      <c r="AG47" s="19">
        <v>10.63</v>
      </c>
      <c r="AH47" s="19">
        <v>12.65</v>
      </c>
      <c r="AI47" s="19">
        <v>7.35</v>
      </c>
      <c r="AJ47" s="19">
        <v>11.16</v>
      </c>
      <c r="AK47" s="19">
        <v>13.74</v>
      </c>
      <c r="AL47" s="19">
        <v>17.79</v>
      </c>
      <c r="AM47" s="19">
        <v>13.38</v>
      </c>
      <c r="AN47" s="19">
        <v>7.9</v>
      </c>
      <c r="AO47" s="19">
        <v>5.0199999999999996</v>
      </c>
      <c r="AP47" s="19">
        <v>16.28</v>
      </c>
      <c r="AQ47" s="19">
        <v>11.42</v>
      </c>
      <c r="AR47" s="19">
        <v>11.74</v>
      </c>
      <c r="AS47" s="19">
        <v>15.4</v>
      </c>
      <c r="AT47" s="19">
        <v>14.61</v>
      </c>
      <c r="AU47" s="19">
        <v>11</v>
      </c>
      <c r="AV47" s="19">
        <v>5.93</v>
      </c>
      <c r="AW47" s="19">
        <v>15.8</v>
      </c>
      <c r="AX47" s="19">
        <f t="shared" si="1"/>
        <v>12.80833333333333</v>
      </c>
      <c r="AY47" s="19">
        <f t="shared" si="2"/>
        <v>12.103333333333332</v>
      </c>
      <c r="AZ47" s="19">
        <f t="shared" si="3"/>
        <v>2.2091335657019728</v>
      </c>
      <c r="BA47" s="19">
        <f t="shared" si="4"/>
        <v>13.468888888888888</v>
      </c>
      <c r="BB47" s="19">
        <f t="shared" si="5"/>
        <v>0.60398636173856768</v>
      </c>
      <c r="BC47" s="19">
        <f t="shared" si="6"/>
        <v>11.901333333333335</v>
      </c>
      <c r="BD47" s="19">
        <f t="shared" si="7"/>
        <v>1.0131233491707292</v>
      </c>
      <c r="BE47" s="32">
        <f>RSQ(B47:AW47,B4:AW4)</f>
        <v>8.4561858722274116E-3</v>
      </c>
      <c r="BF47" s="32">
        <f>SLOPE(B47:AW47,B4:AW4)</f>
        <v>-1.1730096010541449E-2</v>
      </c>
      <c r="BG47" s="51">
        <v>0.88770000000000004</v>
      </c>
    </row>
    <row r="48" spans="1:59" x14ac:dyDescent="0.3">
      <c r="A48" s="42" t="s">
        <v>40</v>
      </c>
      <c r="B48" s="19">
        <v>474.68</v>
      </c>
      <c r="C48" s="19">
        <v>261.01</v>
      </c>
      <c r="D48" s="19">
        <v>303.17</v>
      </c>
      <c r="E48" s="19">
        <v>299.05</v>
      </c>
      <c r="F48" s="19">
        <v>336.24</v>
      </c>
      <c r="G48" s="19">
        <v>282.07</v>
      </c>
      <c r="H48" s="19">
        <v>401.65</v>
      </c>
      <c r="I48" s="19">
        <v>335.17</v>
      </c>
      <c r="J48" s="19">
        <v>297.27999999999997</v>
      </c>
      <c r="K48" s="19">
        <v>293.29000000000002</v>
      </c>
      <c r="L48" s="19">
        <v>274.95999999999998</v>
      </c>
      <c r="M48" s="19">
        <v>317.38</v>
      </c>
      <c r="N48" s="19">
        <v>429.81</v>
      </c>
      <c r="O48" s="19">
        <v>710.28</v>
      </c>
      <c r="P48" s="19">
        <v>246.17</v>
      </c>
      <c r="Q48" s="19">
        <v>305.45</v>
      </c>
      <c r="R48" s="19">
        <v>325.66000000000003</v>
      </c>
      <c r="S48" s="19">
        <v>270.31</v>
      </c>
      <c r="T48" s="19">
        <v>423.6</v>
      </c>
      <c r="U48" s="19">
        <v>136.94999999999999</v>
      </c>
      <c r="V48" s="19">
        <v>211.02</v>
      </c>
      <c r="W48" s="19">
        <v>207.95</v>
      </c>
      <c r="X48" s="19">
        <v>132.29</v>
      </c>
      <c r="Y48" s="19">
        <v>307.58999999999997</v>
      </c>
      <c r="Z48" s="19">
        <v>216.82</v>
      </c>
      <c r="AA48" s="19">
        <v>244.95</v>
      </c>
      <c r="AB48" s="19">
        <v>352.77</v>
      </c>
      <c r="AC48" s="19">
        <v>285.66000000000003</v>
      </c>
      <c r="AD48" s="19">
        <v>234.01</v>
      </c>
      <c r="AE48" s="19">
        <v>295.7</v>
      </c>
      <c r="AF48" s="19">
        <v>440.39</v>
      </c>
      <c r="AG48" s="19">
        <v>407.66</v>
      </c>
      <c r="AH48" s="19">
        <v>242.53</v>
      </c>
      <c r="AI48" s="19">
        <v>331.06</v>
      </c>
      <c r="AJ48" s="19">
        <v>643.27</v>
      </c>
      <c r="AK48" s="19">
        <v>272.70999999999998</v>
      </c>
      <c r="AL48" s="19">
        <v>291.66000000000003</v>
      </c>
      <c r="AM48" s="19">
        <v>408.57</v>
      </c>
      <c r="AN48" s="19">
        <v>244.48</v>
      </c>
      <c r="AO48" s="19">
        <v>384.19</v>
      </c>
      <c r="AP48" s="19">
        <v>462.5</v>
      </c>
      <c r="AQ48" s="19">
        <v>455.36</v>
      </c>
      <c r="AR48" s="19">
        <v>210.77</v>
      </c>
      <c r="AS48" s="19">
        <v>292.22000000000003</v>
      </c>
      <c r="AT48" s="19">
        <v>357.99</v>
      </c>
      <c r="AU48" s="19">
        <v>428.56</v>
      </c>
      <c r="AV48" s="19">
        <v>262.19</v>
      </c>
      <c r="AW48" s="19">
        <v>478.77</v>
      </c>
      <c r="AX48" s="19">
        <f t="shared" si="1"/>
        <v>329.74624999999997</v>
      </c>
      <c r="AY48" s="19">
        <f t="shared" si="2"/>
        <v>326.03666666666669</v>
      </c>
      <c r="AZ48" s="19">
        <f t="shared" si="3"/>
        <v>31.417430583108544</v>
      </c>
      <c r="BA48" s="19">
        <f t="shared" si="4"/>
        <v>309.15925925925927</v>
      </c>
      <c r="BB48" s="19">
        <f t="shared" si="5"/>
        <v>21.951985690647007</v>
      </c>
      <c r="BC48" s="19">
        <f t="shared" si="6"/>
        <v>368.28666666666663</v>
      </c>
      <c r="BD48" s="19">
        <f t="shared" si="7"/>
        <v>29.557810871105918</v>
      </c>
      <c r="BE48" s="32">
        <f>RSQ(B48:AW48,B4:AW4)</f>
        <v>2.9712839915931734E-3</v>
      </c>
      <c r="BF48" s="32">
        <f>SLOPE(B48:AW48,B4:AW4)</f>
        <v>0.20941081863162983</v>
      </c>
      <c r="BG48" s="51">
        <v>0.92069999999999996</v>
      </c>
    </row>
    <row r="49" spans="1:59" x14ac:dyDescent="0.3">
      <c r="A49" s="42" t="s">
        <v>24</v>
      </c>
      <c r="B49" s="19">
        <v>65.72</v>
      </c>
      <c r="C49" s="19">
        <v>65.25</v>
      </c>
      <c r="D49" s="19">
        <v>44.41</v>
      </c>
      <c r="E49" s="19">
        <v>88.04</v>
      </c>
      <c r="F49" s="19">
        <v>30.98</v>
      </c>
      <c r="G49" s="19">
        <v>55.68</v>
      </c>
      <c r="H49" s="19">
        <v>96.05</v>
      </c>
      <c r="I49" s="19">
        <v>65.790000000000006</v>
      </c>
      <c r="J49" s="19">
        <v>32.42</v>
      </c>
      <c r="K49" s="19">
        <v>109.8</v>
      </c>
      <c r="L49" s="19">
        <v>33.19</v>
      </c>
      <c r="M49" s="19">
        <v>87.42</v>
      </c>
      <c r="N49" s="19">
        <v>99.19</v>
      </c>
      <c r="O49" s="19">
        <v>255.79</v>
      </c>
      <c r="P49" s="19">
        <v>113.37</v>
      </c>
      <c r="Q49" s="19">
        <v>88.99</v>
      </c>
      <c r="R49" s="19">
        <v>137.86000000000001</v>
      </c>
      <c r="S49" s="19">
        <v>62.7</v>
      </c>
      <c r="T49" s="19">
        <v>82.93</v>
      </c>
      <c r="U49" s="19">
        <v>65.709999999999994</v>
      </c>
      <c r="V49" s="19">
        <v>39.22</v>
      </c>
      <c r="W49" s="19">
        <v>47</v>
      </c>
      <c r="X49" s="19">
        <v>54.19</v>
      </c>
      <c r="Y49" s="19">
        <v>30.5</v>
      </c>
      <c r="Z49" s="19">
        <v>40.880000000000003</v>
      </c>
      <c r="AA49" s="19">
        <v>170.4</v>
      </c>
      <c r="AB49" s="19">
        <v>74.38</v>
      </c>
      <c r="AC49" s="19">
        <v>22.51</v>
      </c>
      <c r="AD49" s="19">
        <v>40.5</v>
      </c>
      <c r="AE49" s="19">
        <v>101.2</v>
      </c>
      <c r="AF49" s="19">
        <v>75.900000000000006</v>
      </c>
      <c r="AG49" s="19">
        <v>50.64</v>
      </c>
      <c r="AH49" s="19">
        <v>79.010000000000005</v>
      </c>
      <c r="AI49" s="19">
        <v>58.42</v>
      </c>
      <c r="AJ49" s="19">
        <v>141.19999999999999</v>
      </c>
      <c r="AK49" s="19">
        <v>78.73</v>
      </c>
      <c r="AL49" s="19">
        <v>67.41</v>
      </c>
      <c r="AM49" s="19">
        <v>66.650000000000006</v>
      </c>
      <c r="AN49" s="19">
        <v>84.82</v>
      </c>
      <c r="AO49" s="19">
        <v>32.74</v>
      </c>
      <c r="AP49" s="19">
        <v>153.66</v>
      </c>
      <c r="AQ49" s="19">
        <v>45.54</v>
      </c>
      <c r="AR49" s="19">
        <v>32.479999999999997</v>
      </c>
      <c r="AS49" s="19">
        <v>119.05</v>
      </c>
      <c r="AT49" s="19">
        <v>141.16</v>
      </c>
      <c r="AU49" s="19">
        <v>109.73</v>
      </c>
      <c r="AV49" s="19">
        <v>27.89</v>
      </c>
      <c r="AW49" s="19">
        <v>176.73</v>
      </c>
      <c r="AX49" s="19">
        <f t="shared" si="1"/>
        <v>80.079791666666665</v>
      </c>
      <c r="AY49" s="19">
        <f t="shared" si="2"/>
        <v>58.346666666666671</v>
      </c>
      <c r="AZ49" s="19">
        <f t="shared" si="3"/>
        <v>8.0290977769056315</v>
      </c>
      <c r="BA49" s="19">
        <f t="shared" si="4"/>
        <v>79.90888888888891</v>
      </c>
      <c r="BB49" s="19">
        <f t="shared" si="5"/>
        <v>9.5466443938844705</v>
      </c>
      <c r="BC49" s="19">
        <f t="shared" si="6"/>
        <v>89.080666666666659</v>
      </c>
      <c r="BD49" s="19">
        <f t="shared" si="7"/>
        <v>12.47134733114143</v>
      </c>
      <c r="BE49" s="32">
        <f>RSQ(B49:AW49,B4:AW4)</f>
        <v>1.3238541507294681E-2</v>
      </c>
      <c r="BF49" s="32">
        <f>SLOPE(B49:AW49,B4:AW4)</f>
        <v>0.18511092602695073</v>
      </c>
      <c r="BG49" s="51">
        <v>0.3982</v>
      </c>
    </row>
    <row r="50" spans="1:59" x14ac:dyDescent="0.3">
      <c r="A50" s="42" t="s">
        <v>48</v>
      </c>
      <c r="B50" s="19">
        <v>105.89</v>
      </c>
      <c r="C50" s="19">
        <v>92.49</v>
      </c>
      <c r="D50" s="19">
        <v>119.72</v>
      </c>
      <c r="E50" s="19">
        <v>121.51</v>
      </c>
      <c r="F50" s="19">
        <v>105.58</v>
      </c>
      <c r="G50" s="19">
        <v>166.14</v>
      </c>
      <c r="H50" s="19">
        <v>316.08</v>
      </c>
      <c r="I50" s="19">
        <v>192.51</v>
      </c>
      <c r="J50" s="19">
        <v>87.37</v>
      </c>
      <c r="K50" s="19">
        <v>332.3</v>
      </c>
      <c r="L50" s="19">
        <v>131.66999999999999</v>
      </c>
      <c r="M50" s="19">
        <v>259.89</v>
      </c>
      <c r="N50" s="19">
        <v>213.07</v>
      </c>
      <c r="O50" s="19">
        <v>346.69</v>
      </c>
      <c r="P50" s="19">
        <v>241.31</v>
      </c>
      <c r="Q50" s="19">
        <v>221.27</v>
      </c>
      <c r="R50" s="19">
        <v>174.77</v>
      </c>
      <c r="S50" s="19">
        <v>122.02</v>
      </c>
      <c r="T50" s="19">
        <v>173.18</v>
      </c>
      <c r="U50" s="19">
        <v>202.67</v>
      </c>
      <c r="V50" s="19">
        <v>105.12</v>
      </c>
      <c r="W50" s="19">
        <v>226.46</v>
      </c>
      <c r="X50" s="19">
        <v>179.31</v>
      </c>
      <c r="Y50" s="19">
        <v>116.94</v>
      </c>
      <c r="Z50" s="19">
        <v>117.3</v>
      </c>
      <c r="AA50" s="19">
        <v>357.53</v>
      </c>
      <c r="AB50" s="19">
        <v>417.59</v>
      </c>
      <c r="AC50" s="19">
        <v>368.76</v>
      </c>
      <c r="AD50" s="19">
        <v>132.76</v>
      </c>
      <c r="AE50" s="19">
        <v>333.65</v>
      </c>
      <c r="AF50" s="19">
        <v>172.36</v>
      </c>
      <c r="AG50" s="19">
        <v>158.77000000000001</v>
      </c>
      <c r="AH50" s="19">
        <v>230.45</v>
      </c>
      <c r="AI50" s="19">
        <v>220.3</v>
      </c>
      <c r="AJ50" s="19">
        <v>385.96</v>
      </c>
      <c r="AK50" s="19">
        <v>144.91</v>
      </c>
      <c r="AL50" s="19">
        <v>174.57</v>
      </c>
      <c r="AM50" s="19">
        <v>207.75</v>
      </c>
      <c r="AN50" s="19">
        <v>192.09</v>
      </c>
      <c r="AO50" s="19">
        <v>172.45</v>
      </c>
      <c r="AP50" s="19">
        <v>260.16000000000003</v>
      </c>
      <c r="AQ50" s="19">
        <v>255.7</v>
      </c>
      <c r="AR50" s="19">
        <v>204.8</v>
      </c>
      <c r="AS50" s="19">
        <v>206.84</v>
      </c>
      <c r="AT50" s="19">
        <v>273.58999999999997</v>
      </c>
      <c r="AU50" s="19">
        <v>167.7</v>
      </c>
      <c r="AV50" s="19">
        <v>119.01</v>
      </c>
      <c r="AW50" s="19">
        <v>371.12</v>
      </c>
      <c r="AX50" s="19">
        <f t="shared" si="1"/>
        <v>208.33500000000004</v>
      </c>
      <c r="AY50" s="19">
        <f t="shared" si="2"/>
        <v>118.55500000000001</v>
      </c>
      <c r="AZ50" s="19">
        <f t="shared" si="3"/>
        <v>10.460335479005103</v>
      </c>
      <c r="BA50" s="19">
        <f t="shared" si="4"/>
        <v>219.69629629629631</v>
      </c>
      <c r="BB50" s="19">
        <f t="shared" si="5"/>
        <v>17.826191397976938</v>
      </c>
      <c r="BC50" s="19">
        <f t="shared" si="6"/>
        <v>223.79666666666668</v>
      </c>
      <c r="BD50" s="19">
        <f t="shared" si="7"/>
        <v>19.536775009652359</v>
      </c>
      <c r="BE50" s="32">
        <f>RSQ(B50:AW50,B4:AW4)</f>
        <v>9.919035101640683E-2</v>
      </c>
      <c r="BF50" s="32">
        <f>SLOPE(B50:AW50,B4:AW4)</f>
        <v>0.95157221838912542</v>
      </c>
      <c r="BG50" s="51">
        <v>2.3E-3</v>
      </c>
    </row>
    <row r="51" spans="1:59" x14ac:dyDescent="0.3">
      <c r="A51" s="42" t="s">
        <v>37</v>
      </c>
      <c r="B51" s="19">
        <v>36.51</v>
      </c>
      <c r="C51" s="19">
        <v>37.380000000000003</v>
      </c>
      <c r="D51" s="19">
        <v>113.93</v>
      </c>
      <c r="E51" s="19">
        <v>49.48</v>
      </c>
      <c r="F51" s="19">
        <v>51.64</v>
      </c>
      <c r="G51" s="19">
        <v>72.11</v>
      </c>
      <c r="H51" s="19">
        <v>64.61</v>
      </c>
      <c r="I51" s="19">
        <v>44.32</v>
      </c>
      <c r="J51" s="19">
        <v>28.46</v>
      </c>
      <c r="K51" s="19">
        <v>60.68</v>
      </c>
      <c r="L51" s="19">
        <v>43.71</v>
      </c>
      <c r="M51" s="19">
        <v>115.77</v>
      </c>
      <c r="N51" s="19">
        <v>60</v>
      </c>
      <c r="O51" s="19">
        <v>99.36</v>
      </c>
      <c r="P51" s="19">
        <v>59.92</v>
      </c>
      <c r="Q51" s="19">
        <v>96.2</v>
      </c>
      <c r="R51" s="19">
        <v>29.31</v>
      </c>
      <c r="S51" s="19">
        <v>49.15</v>
      </c>
      <c r="T51" s="19">
        <v>52.85</v>
      </c>
      <c r="U51" s="19">
        <v>52.82</v>
      </c>
      <c r="V51" s="19">
        <v>45.5</v>
      </c>
      <c r="W51" s="19">
        <v>66.94</v>
      </c>
      <c r="X51" s="19">
        <v>33.47</v>
      </c>
      <c r="Y51" s="19">
        <v>33.049999999999997</v>
      </c>
      <c r="Z51" s="19">
        <v>37.32</v>
      </c>
      <c r="AA51" s="19">
        <v>118.67</v>
      </c>
      <c r="AB51" s="19">
        <v>128.57</v>
      </c>
      <c r="AC51" s="19">
        <v>128.11000000000001</v>
      </c>
      <c r="AD51" s="19">
        <v>47.82</v>
      </c>
      <c r="AE51" s="19">
        <v>86.97</v>
      </c>
      <c r="AF51" s="19">
        <v>53.76</v>
      </c>
      <c r="AG51" s="19">
        <v>30.04</v>
      </c>
      <c r="AH51" s="19">
        <v>49.38</v>
      </c>
      <c r="AI51" s="19">
        <v>87.63</v>
      </c>
      <c r="AJ51" s="19">
        <v>138.07</v>
      </c>
      <c r="AK51" s="19">
        <v>65.040000000000006</v>
      </c>
      <c r="AL51" s="19">
        <v>61.03</v>
      </c>
      <c r="AM51" s="19">
        <v>41.55</v>
      </c>
      <c r="AN51" s="19">
        <v>37.42</v>
      </c>
      <c r="AO51" s="19">
        <v>45.84</v>
      </c>
      <c r="AP51" s="19">
        <v>66.94</v>
      </c>
      <c r="AQ51" s="19">
        <v>64.22</v>
      </c>
      <c r="AR51" s="19">
        <v>49.71</v>
      </c>
      <c r="AS51" s="19">
        <v>62.53</v>
      </c>
      <c r="AT51" s="19">
        <v>123.7</v>
      </c>
      <c r="AU51" s="19">
        <v>53.83</v>
      </c>
      <c r="AV51" s="19">
        <v>59.5</v>
      </c>
      <c r="AW51" s="19">
        <v>78.72</v>
      </c>
      <c r="AX51" s="19">
        <f t="shared" si="1"/>
        <v>64.865416666666661</v>
      </c>
      <c r="AY51" s="19">
        <f t="shared" si="2"/>
        <v>60.175000000000004</v>
      </c>
      <c r="AZ51" s="19">
        <f t="shared" si="3"/>
        <v>11.970683285983867</v>
      </c>
      <c r="BA51" s="19">
        <f t="shared" si="4"/>
        <v>63.583703703703705</v>
      </c>
      <c r="BB51" s="19">
        <f t="shared" si="5"/>
        <v>5.994318063387734</v>
      </c>
      <c r="BC51" s="19">
        <f t="shared" si="6"/>
        <v>69.048666666666662</v>
      </c>
      <c r="BD51" s="19">
        <f t="shared" si="7"/>
        <v>7.3459083438894917</v>
      </c>
      <c r="BE51" s="32">
        <f>RSQ(B51:AW51,B4:AW4)</f>
        <v>1.0927259199395739E-2</v>
      </c>
      <c r="BF51" s="32">
        <f>SLOPE(B51:AW51,B4:AW4)</f>
        <v>0.10668018400246627</v>
      </c>
      <c r="BG51" s="51">
        <v>0.41360000000000002</v>
      </c>
    </row>
    <row r="52" spans="1:59" x14ac:dyDescent="0.3">
      <c r="A52" s="42" t="s">
        <v>2</v>
      </c>
      <c r="B52" s="19">
        <v>4.54</v>
      </c>
      <c r="C52" s="19">
        <v>15.38</v>
      </c>
      <c r="D52" s="19">
        <v>7.64</v>
      </c>
      <c r="E52" s="19">
        <v>28.38</v>
      </c>
      <c r="F52" s="19">
        <v>10.33</v>
      </c>
      <c r="G52" s="19">
        <v>128.71</v>
      </c>
      <c r="H52" s="19">
        <v>54.14</v>
      </c>
      <c r="I52" s="19">
        <v>52.63</v>
      </c>
      <c r="J52" s="19">
        <v>18.18</v>
      </c>
      <c r="K52" s="19">
        <v>33.229999999999997</v>
      </c>
      <c r="L52" s="19">
        <v>22.13</v>
      </c>
      <c r="M52" s="19">
        <v>20.48</v>
      </c>
      <c r="N52" s="19">
        <v>28.16</v>
      </c>
      <c r="O52" s="19">
        <v>46.51</v>
      </c>
      <c r="P52" s="19">
        <v>14.84</v>
      </c>
      <c r="Q52" s="19">
        <v>32.47</v>
      </c>
      <c r="R52" s="19">
        <v>35.82</v>
      </c>
      <c r="S52" s="19">
        <v>54.23</v>
      </c>
      <c r="T52" s="19">
        <v>38.21</v>
      </c>
      <c r="U52" s="19">
        <v>38.08</v>
      </c>
      <c r="V52" s="19">
        <v>29.81</v>
      </c>
      <c r="W52" s="19">
        <v>61.24</v>
      </c>
      <c r="X52" s="19">
        <v>64.55</v>
      </c>
      <c r="Y52" s="19">
        <v>76.260000000000005</v>
      </c>
      <c r="Z52" s="19">
        <v>24.88</v>
      </c>
      <c r="AA52" s="19">
        <v>94.33</v>
      </c>
      <c r="AB52" s="19">
        <v>127.51</v>
      </c>
      <c r="AC52" s="19">
        <v>63.19</v>
      </c>
      <c r="AD52" s="19">
        <v>33.19</v>
      </c>
      <c r="AE52" s="19">
        <v>227.71</v>
      </c>
      <c r="AF52" s="19">
        <v>76.69</v>
      </c>
      <c r="AG52" s="19">
        <v>35.19</v>
      </c>
      <c r="AH52" s="19">
        <v>38.409999999999997</v>
      </c>
      <c r="AI52" s="19">
        <v>31.65</v>
      </c>
      <c r="AJ52" s="19">
        <v>37.65</v>
      </c>
      <c r="AK52" s="19">
        <v>54.77</v>
      </c>
      <c r="AL52" s="19">
        <v>39.74</v>
      </c>
      <c r="AM52" s="19">
        <v>13.85</v>
      </c>
      <c r="AN52" s="19">
        <v>36.17</v>
      </c>
      <c r="AO52" s="19">
        <v>17.46</v>
      </c>
      <c r="AP52" s="19">
        <v>62.38</v>
      </c>
      <c r="AQ52" s="19">
        <v>15.18</v>
      </c>
      <c r="AR52" s="19">
        <v>127.92</v>
      </c>
      <c r="AS52" s="19">
        <v>21.65</v>
      </c>
      <c r="AT52" s="19">
        <v>32.020000000000003</v>
      </c>
      <c r="AU52" s="19">
        <v>39.340000000000003</v>
      </c>
      <c r="AV52" s="19">
        <v>18.59</v>
      </c>
      <c r="AW52" s="19">
        <v>62.66</v>
      </c>
      <c r="AX52" s="19">
        <f t="shared" si="1"/>
        <v>46.835000000000015</v>
      </c>
      <c r="AY52" s="19">
        <f t="shared" si="2"/>
        <v>32.49666666666667</v>
      </c>
      <c r="AZ52" s="19">
        <f t="shared" si="3"/>
        <v>19.542878441462449</v>
      </c>
      <c r="BA52" s="19">
        <f t="shared" si="4"/>
        <v>53.410000000000004</v>
      </c>
      <c r="BB52" s="19">
        <f t="shared" si="5"/>
        <v>8.2971352451525853</v>
      </c>
      <c r="BC52" s="19">
        <f t="shared" si="6"/>
        <v>40.73533333333333</v>
      </c>
      <c r="BD52" s="19">
        <f t="shared" si="7"/>
        <v>7.4678431811184813</v>
      </c>
      <c r="BE52" s="32">
        <f>RSQ(B52:AW52,B4:AW4)</f>
        <v>3.9153873505356887E-2</v>
      </c>
      <c r="BF52" s="32">
        <f>SLOPE(B52:AW52,B4:AW4)</f>
        <v>0.27115647545380689</v>
      </c>
      <c r="BG52" s="51">
        <v>2.8999999999999998E-3</v>
      </c>
    </row>
    <row r="53" spans="1:59" x14ac:dyDescent="0.3">
      <c r="A53" s="42" t="s">
        <v>45</v>
      </c>
      <c r="B53" s="19">
        <v>817.9</v>
      </c>
      <c r="C53" s="19">
        <v>262.27999999999997</v>
      </c>
      <c r="D53" s="19">
        <v>200.82</v>
      </c>
      <c r="E53" s="19">
        <v>400.19</v>
      </c>
      <c r="F53" s="19">
        <v>858.38</v>
      </c>
      <c r="G53" s="19">
        <v>490.19</v>
      </c>
      <c r="H53" s="19">
        <v>377.2</v>
      </c>
      <c r="I53" s="19">
        <v>315.08999999999997</v>
      </c>
      <c r="J53" s="19">
        <v>272.77</v>
      </c>
      <c r="K53" s="19">
        <v>358.31</v>
      </c>
      <c r="L53" s="19">
        <v>507.32</v>
      </c>
      <c r="M53" s="19">
        <v>394.56</v>
      </c>
      <c r="N53" s="19">
        <v>364.91</v>
      </c>
      <c r="O53" s="19">
        <v>393.19</v>
      </c>
      <c r="P53" s="19">
        <v>375.74</v>
      </c>
      <c r="Q53" s="19">
        <v>392.03</v>
      </c>
      <c r="R53" s="19">
        <v>374.51</v>
      </c>
      <c r="S53" s="19">
        <v>549.09</v>
      </c>
      <c r="T53" s="19">
        <v>314.64999999999998</v>
      </c>
      <c r="U53" s="19">
        <v>448.32</v>
      </c>
      <c r="V53" s="19">
        <v>280.83999999999997</v>
      </c>
      <c r="W53" s="19">
        <v>387.41</v>
      </c>
      <c r="X53" s="19">
        <v>281.31</v>
      </c>
      <c r="Y53" s="19">
        <v>424.53</v>
      </c>
      <c r="Z53" s="19">
        <v>213.26</v>
      </c>
      <c r="AA53" s="19">
        <v>724.19</v>
      </c>
      <c r="AB53" s="19">
        <v>633.29</v>
      </c>
      <c r="AC53" s="19">
        <v>810.22</v>
      </c>
      <c r="AD53" s="19">
        <v>215.45</v>
      </c>
      <c r="AE53" s="19">
        <v>521.83000000000004</v>
      </c>
      <c r="AF53" s="19">
        <v>588.24</v>
      </c>
      <c r="AG53" s="19">
        <v>401.65</v>
      </c>
      <c r="AH53" s="19">
        <v>543.21</v>
      </c>
      <c r="AI53" s="19">
        <v>367.57</v>
      </c>
      <c r="AJ53" s="19">
        <v>878.61</v>
      </c>
      <c r="AK53" s="19">
        <v>592.20000000000005</v>
      </c>
      <c r="AL53" s="19">
        <v>511.64</v>
      </c>
      <c r="AM53" s="19">
        <v>405.11</v>
      </c>
      <c r="AN53" s="19">
        <v>587.51</v>
      </c>
      <c r="AO53" s="19">
        <v>528.26</v>
      </c>
      <c r="AP53" s="19">
        <v>327.10000000000002</v>
      </c>
      <c r="AQ53" s="19">
        <v>788.12</v>
      </c>
      <c r="AR53" s="19">
        <v>384.42</v>
      </c>
      <c r="AS53" s="19">
        <v>559.17999999999995</v>
      </c>
      <c r="AT53" s="19">
        <v>627.21</v>
      </c>
      <c r="AU53" s="19">
        <v>610.75</v>
      </c>
      <c r="AV53" s="19">
        <v>282.64</v>
      </c>
      <c r="AW53" s="19">
        <v>332.57</v>
      </c>
      <c r="AX53" s="19">
        <f t="shared" si="1"/>
        <v>464.07854166666647</v>
      </c>
      <c r="AY53" s="19">
        <f t="shared" si="2"/>
        <v>504.96</v>
      </c>
      <c r="AZ53" s="19">
        <f t="shared" si="3"/>
        <v>113.34707286324897</v>
      </c>
      <c r="BA53" s="19">
        <f t="shared" si="4"/>
        <v>424.55999999999995</v>
      </c>
      <c r="BB53" s="19">
        <f t="shared" si="5"/>
        <v>28.039260077577044</v>
      </c>
      <c r="BC53" s="19">
        <f t="shared" si="6"/>
        <v>518.85933333333344</v>
      </c>
      <c r="BD53" s="19">
        <f t="shared" si="7"/>
        <v>44.461854377996289</v>
      </c>
      <c r="BE53" s="32">
        <f>RSQ(B53:AW53,B4:AW4)</f>
        <v>1.8132112714059883E-2</v>
      </c>
      <c r="BF53" s="32">
        <f>SLOPE(B53:AW53,B4:AW4)</f>
        <v>0.81422774486435567</v>
      </c>
      <c r="BG53" s="51">
        <v>0.46</v>
      </c>
    </row>
    <row r="54" spans="1:59" x14ac:dyDescent="0.3">
      <c r="A54" s="42" t="s">
        <v>47</v>
      </c>
      <c r="B54" s="19">
        <v>80.33</v>
      </c>
      <c r="C54" s="19">
        <v>49.41</v>
      </c>
      <c r="D54" s="19">
        <v>59.86</v>
      </c>
      <c r="E54" s="19">
        <v>77.13</v>
      </c>
      <c r="F54" s="19">
        <v>59.67</v>
      </c>
      <c r="G54" s="19">
        <v>60.25</v>
      </c>
      <c r="H54" s="19">
        <v>68.11</v>
      </c>
      <c r="I54" s="19">
        <v>54.01</v>
      </c>
      <c r="J54" s="19">
        <v>37.950000000000003</v>
      </c>
      <c r="K54" s="19">
        <v>80.91</v>
      </c>
      <c r="L54" s="19">
        <v>26</v>
      </c>
      <c r="M54" s="19">
        <v>70.88</v>
      </c>
      <c r="N54" s="19">
        <v>80.819999999999993</v>
      </c>
      <c r="O54" s="19">
        <v>186.03</v>
      </c>
      <c r="P54" s="19">
        <v>93.93</v>
      </c>
      <c r="Q54" s="19">
        <v>84.18</v>
      </c>
      <c r="R54" s="19">
        <v>78.16</v>
      </c>
      <c r="S54" s="19">
        <v>42.37</v>
      </c>
      <c r="T54" s="19">
        <v>62.61</v>
      </c>
      <c r="U54" s="19">
        <v>47.29</v>
      </c>
      <c r="V54" s="19">
        <v>47.07</v>
      </c>
      <c r="W54" s="19">
        <v>49.85</v>
      </c>
      <c r="X54" s="19">
        <v>58.18</v>
      </c>
      <c r="Y54" s="19">
        <v>25.42</v>
      </c>
      <c r="Z54" s="19">
        <v>35.54</v>
      </c>
      <c r="AA54" s="19">
        <v>146.05000000000001</v>
      </c>
      <c r="AB54" s="19">
        <v>71.19</v>
      </c>
      <c r="AC54" s="19">
        <v>89.16</v>
      </c>
      <c r="AD54" s="19">
        <v>32.06</v>
      </c>
      <c r="AE54" s="19">
        <v>110.69</v>
      </c>
      <c r="AF54" s="19">
        <v>56.14</v>
      </c>
      <c r="AG54" s="19">
        <v>53.21</v>
      </c>
      <c r="AH54" s="19">
        <v>53.77</v>
      </c>
      <c r="AI54" s="19">
        <v>54.77</v>
      </c>
      <c r="AJ54" s="19">
        <v>109.83</v>
      </c>
      <c r="AK54" s="19">
        <v>73.03</v>
      </c>
      <c r="AL54" s="19">
        <v>67.41</v>
      </c>
      <c r="AM54" s="19">
        <v>58.86</v>
      </c>
      <c r="AN54" s="19">
        <v>57.38</v>
      </c>
      <c r="AO54" s="19">
        <v>45.84</v>
      </c>
      <c r="AP54" s="19">
        <v>120.19</v>
      </c>
      <c r="AQ54" s="19">
        <v>50.21</v>
      </c>
      <c r="AR54" s="19">
        <v>29.83</v>
      </c>
      <c r="AS54" s="19">
        <v>93.8</v>
      </c>
      <c r="AT54" s="19">
        <v>116.42</v>
      </c>
      <c r="AU54" s="19">
        <v>57.97</v>
      </c>
      <c r="AV54" s="19">
        <v>29.75</v>
      </c>
      <c r="AW54" s="19">
        <v>112.46</v>
      </c>
      <c r="AX54" s="19">
        <f t="shared" si="1"/>
        <v>68.874583333333334</v>
      </c>
      <c r="AY54" s="19">
        <f t="shared" si="2"/>
        <v>64.441666666666677</v>
      </c>
      <c r="AZ54" s="19">
        <f t="shared" si="3"/>
        <v>4.8329234883706071</v>
      </c>
      <c r="BA54" s="19">
        <f t="shared" si="4"/>
        <v>68.206666666666678</v>
      </c>
      <c r="BB54" s="19">
        <f t="shared" si="5"/>
        <v>6.8812248793696442</v>
      </c>
      <c r="BC54" s="19">
        <f t="shared" si="6"/>
        <v>71.849999999999994</v>
      </c>
      <c r="BD54" s="19">
        <f t="shared" si="7"/>
        <v>8.0069027957726817</v>
      </c>
      <c r="BE54" s="32">
        <f>RSQ(B54:AW54,B4:AW4)</f>
        <v>1.765958825358293E-3</v>
      </c>
      <c r="BF54" s="32">
        <f>SLOPE(B54:AW54,B4:AW4)</f>
        <v>4.607706996850159E-2</v>
      </c>
      <c r="BG54" s="51">
        <v>0.86529999999999996</v>
      </c>
    </row>
    <row r="55" spans="1:59" x14ac:dyDescent="0.3">
      <c r="A55" s="42" t="s">
        <v>53</v>
      </c>
      <c r="B55" s="19">
        <v>25.56</v>
      </c>
      <c r="C55" s="19">
        <v>15.38</v>
      </c>
      <c r="D55" s="19">
        <v>23.17</v>
      </c>
      <c r="E55" s="19">
        <v>32.74</v>
      </c>
      <c r="F55" s="19">
        <v>9.18</v>
      </c>
      <c r="G55" s="19">
        <v>29.21</v>
      </c>
      <c r="H55" s="19">
        <v>29.69</v>
      </c>
      <c r="I55" s="19">
        <v>31.16</v>
      </c>
      <c r="J55" s="19">
        <v>17.14</v>
      </c>
      <c r="K55" s="19">
        <v>41.9</v>
      </c>
      <c r="L55" s="19">
        <v>17.149999999999999</v>
      </c>
      <c r="M55" s="19">
        <v>25.99</v>
      </c>
      <c r="N55" s="19">
        <v>18.37</v>
      </c>
      <c r="O55" s="19">
        <v>63.42</v>
      </c>
      <c r="P55" s="19">
        <v>42.11</v>
      </c>
      <c r="Q55" s="19">
        <v>44.49</v>
      </c>
      <c r="R55" s="19">
        <v>28.22</v>
      </c>
      <c r="S55" s="19">
        <v>22.03</v>
      </c>
      <c r="T55" s="19">
        <v>27.64</v>
      </c>
      <c r="U55" s="19">
        <v>38.69</v>
      </c>
      <c r="V55" s="19">
        <v>18.04</v>
      </c>
      <c r="W55" s="19">
        <v>55.55</v>
      </c>
      <c r="X55" s="19">
        <v>36.659999999999997</v>
      </c>
      <c r="Y55" s="19">
        <v>22.88</v>
      </c>
      <c r="Z55" s="19">
        <v>24.88</v>
      </c>
      <c r="AA55" s="19">
        <v>51.73</v>
      </c>
      <c r="AB55" s="19">
        <v>51</v>
      </c>
      <c r="AC55" s="19">
        <v>35.49</v>
      </c>
      <c r="AD55" s="19">
        <v>23.06</v>
      </c>
      <c r="AE55" s="19">
        <v>49.02</v>
      </c>
      <c r="AF55" s="19">
        <v>18.98</v>
      </c>
      <c r="AG55" s="19">
        <v>70.37</v>
      </c>
      <c r="AH55" s="19">
        <v>23.05</v>
      </c>
      <c r="AI55" s="19">
        <v>19.47</v>
      </c>
      <c r="AJ55" s="19">
        <v>81.58</v>
      </c>
      <c r="AK55" s="19">
        <v>36.51</v>
      </c>
      <c r="AL55" s="19">
        <v>22</v>
      </c>
      <c r="AM55" s="19">
        <v>28.57</v>
      </c>
      <c r="AN55" s="19">
        <v>23.7</v>
      </c>
      <c r="AO55" s="19">
        <v>19.649999999999999</v>
      </c>
      <c r="AP55" s="19">
        <v>50.21</v>
      </c>
      <c r="AQ55" s="19">
        <v>31.52</v>
      </c>
      <c r="AR55" s="19">
        <v>25.19</v>
      </c>
      <c r="AS55" s="19">
        <v>38.479999999999997</v>
      </c>
      <c r="AT55" s="19">
        <v>26.19</v>
      </c>
      <c r="AU55" s="19">
        <v>39.340000000000003</v>
      </c>
      <c r="AV55" s="19">
        <v>16.739999999999998</v>
      </c>
      <c r="AW55" s="19">
        <v>43.38</v>
      </c>
      <c r="AX55" s="19">
        <f t="shared" si="1"/>
        <v>32.634999999999998</v>
      </c>
      <c r="AY55" s="19">
        <f t="shared" si="2"/>
        <v>22.540000000000003</v>
      </c>
      <c r="AZ55" s="19">
        <f t="shared" si="3"/>
        <v>3.5953738794919965</v>
      </c>
      <c r="BA55" s="19">
        <f t="shared" si="4"/>
        <v>34.396666666666661</v>
      </c>
      <c r="BB55" s="19">
        <f t="shared" si="5"/>
        <v>2.8729238508863144</v>
      </c>
      <c r="BC55" s="19">
        <f t="shared" si="6"/>
        <v>33.501999999999995</v>
      </c>
      <c r="BD55" s="19">
        <f t="shared" si="7"/>
        <v>4.2566807099742272</v>
      </c>
      <c r="BE55" s="32">
        <f>RSQ(B55:AW55,B4:AW4)</f>
        <v>5.5187841671000326E-2</v>
      </c>
      <c r="BF55" s="32">
        <f>SLOPE(B55:AW55,B4:AW4)</f>
        <v>0.12200164356261792</v>
      </c>
      <c r="BG55" s="51">
        <v>3.56E-2</v>
      </c>
    </row>
    <row r="56" spans="1:59" x14ac:dyDescent="0.3">
      <c r="A56" s="42" t="s">
        <v>46</v>
      </c>
      <c r="B56" s="19">
        <v>131.44999999999999</v>
      </c>
      <c r="C56" s="19">
        <v>212.86</v>
      </c>
      <c r="D56" s="19">
        <v>200.82</v>
      </c>
      <c r="E56" s="19">
        <v>358.72</v>
      </c>
      <c r="F56" s="19">
        <v>143.44999999999999</v>
      </c>
      <c r="G56" s="19">
        <v>336.84</v>
      </c>
      <c r="H56" s="19">
        <v>820.76</v>
      </c>
      <c r="I56" s="19">
        <v>427.96</v>
      </c>
      <c r="J56" s="19">
        <v>204.38</v>
      </c>
      <c r="K56" s="19">
        <v>981.01</v>
      </c>
      <c r="L56" s="19">
        <v>275.51</v>
      </c>
      <c r="M56" s="19">
        <v>285.08999999999997</v>
      </c>
      <c r="N56" s="19">
        <v>254.7</v>
      </c>
      <c r="O56" s="19">
        <v>583.45000000000005</v>
      </c>
      <c r="P56" s="19">
        <v>361.16</v>
      </c>
      <c r="Q56" s="19">
        <v>382.41</v>
      </c>
      <c r="R56" s="19">
        <v>330</v>
      </c>
      <c r="S56" s="19">
        <v>166.08</v>
      </c>
      <c r="T56" s="19">
        <v>236.6</v>
      </c>
      <c r="U56" s="19">
        <v>494.38</v>
      </c>
      <c r="V56" s="19">
        <v>158.46</v>
      </c>
      <c r="W56" s="19">
        <v>497.08</v>
      </c>
      <c r="X56" s="19">
        <v>459.03</v>
      </c>
      <c r="Y56" s="19">
        <v>401.65</v>
      </c>
      <c r="Z56" s="19">
        <v>318.12</v>
      </c>
      <c r="AA56" s="19">
        <v>628.34</v>
      </c>
      <c r="AB56" s="19">
        <v>1145.44</v>
      </c>
      <c r="AC56" s="19">
        <v>373.08</v>
      </c>
      <c r="AD56" s="19">
        <v>222.2</v>
      </c>
      <c r="AE56" s="19">
        <v>1106.9100000000001</v>
      </c>
      <c r="AF56" s="19">
        <v>219.01</v>
      </c>
      <c r="AG56" s="19">
        <v>400.79</v>
      </c>
      <c r="AH56" s="19">
        <v>381.9</v>
      </c>
      <c r="AI56" s="19">
        <v>387.04</v>
      </c>
      <c r="AJ56" s="19">
        <v>1459.12</v>
      </c>
      <c r="AK56" s="19">
        <v>259.02</v>
      </c>
      <c r="AL56" s="19">
        <v>327.14</v>
      </c>
      <c r="AM56" s="19">
        <v>425.02</v>
      </c>
      <c r="AN56" s="19">
        <v>280.66000000000003</v>
      </c>
      <c r="AO56" s="19">
        <v>316.52</v>
      </c>
      <c r="AP56" s="19">
        <v>562.91999999999996</v>
      </c>
      <c r="AQ56" s="19">
        <v>554.6</v>
      </c>
      <c r="AR56" s="19">
        <v>356.58</v>
      </c>
      <c r="AS56" s="19">
        <v>355.95</v>
      </c>
      <c r="AT56" s="19">
        <v>436.58</v>
      </c>
      <c r="AU56" s="19">
        <v>478.25</v>
      </c>
      <c r="AV56" s="19">
        <v>457.43</v>
      </c>
      <c r="AW56" s="19">
        <v>605.69000000000005</v>
      </c>
      <c r="AX56" s="19">
        <f t="shared" si="1"/>
        <v>432.54500000000007</v>
      </c>
      <c r="AY56" s="19">
        <f t="shared" si="2"/>
        <v>230.68999999999997</v>
      </c>
      <c r="AZ56" s="19">
        <f t="shared" si="3"/>
        <v>39.297592971241087</v>
      </c>
      <c r="BA56" s="19">
        <f t="shared" si="4"/>
        <v>448.72222222222223</v>
      </c>
      <c r="BB56" s="19">
        <f t="shared" si="5"/>
        <v>52.311263233300224</v>
      </c>
      <c r="BC56" s="19">
        <f t="shared" si="6"/>
        <v>484.16800000000001</v>
      </c>
      <c r="BD56" s="19">
        <f t="shared" si="7"/>
        <v>74.641931412258998</v>
      </c>
      <c r="BE56" s="32">
        <f>RSQ(B56:AW56,B4:AW4)</f>
        <v>6.357007044205501E-2</v>
      </c>
      <c r="BF56" s="32">
        <f>SLOPE(B56:AW56,B4:AW4)</f>
        <v>2.3446849945944517</v>
      </c>
      <c r="BG56" s="51">
        <v>4.0000000000000001E-3</v>
      </c>
    </row>
    <row r="57" spans="1:59" x14ac:dyDescent="0.3">
      <c r="A57" s="42" t="s">
        <v>22</v>
      </c>
      <c r="B57" s="19">
        <v>131.44999999999999</v>
      </c>
      <c r="C57" s="19">
        <v>338.3</v>
      </c>
      <c r="D57" s="19">
        <v>733.78</v>
      </c>
      <c r="E57" s="19">
        <v>246.66</v>
      </c>
      <c r="F57" s="19">
        <v>275.42</v>
      </c>
      <c r="G57" s="19">
        <v>879.98</v>
      </c>
      <c r="H57" s="19">
        <v>2495.46</v>
      </c>
      <c r="I57" s="19">
        <v>916.18</v>
      </c>
      <c r="J57" s="19">
        <v>356.98</v>
      </c>
      <c r="K57" s="19">
        <v>2807.21</v>
      </c>
      <c r="L57" s="19">
        <v>585.32000000000005</v>
      </c>
      <c r="M57" s="19">
        <v>364.63</v>
      </c>
      <c r="N57" s="19">
        <v>360.01</v>
      </c>
      <c r="O57" s="19">
        <v>680.69</v>
      </c>
      <c r="P57" s="19">
        <v>561.98</v>
      </c>
      <c r="Q57" s="19">
        <v>548.36</v>
      </c>
      <c r="R57" s="19">
        <v>347.37</v>
      </c>
      <c r="S57" s="19">
        <v>300.81</v>
      </c>
      <c r="T57" s="19">
        <v>393.52</v>
      </c>
      <c r="U57" s="19">
        <v>744.34</v>
      </c>
      <c r="V57" s="19">
        <v>335.75</v>
      </c>
      <c r="W57" s="19">
        <v>1146.55</v>
      </c>
      <c r="X57" s="19">
        <v>1000.93</v>
      </c>
      <c r="Y57" s="19">
        <v>864.31</v>
      </c>
      <c r="Z57" s="19">
        <v>504.73</v>
      </c>
      <c r="AA57" s="19">
        <v>1019.34</v>
      </c>
      <c r="AB57" s="19">
        <v>2623.47</v>
      </c>
      <c r="AC57" s="19">
        <v>697.69</v>
      </c>
      <c r="AD57" s="19">
        <v>357.77</v>
      </c>
      <c r="AE57" s="19">
        <v>2474.73</v>
      </c>
      <c r="AF57" s="19">
        <v>475.18</v>
      </c>
      <c r="AG57" s="19">
        <v>758.67</v>
      </c>
      <c r="AH57" s="19">
        <v>678.19</v>
      </c>
      <c r="AI57" s="19">
        <v>1287.71</v>
      </c>
      <c r="AJ57" s="19">
        <v>2262.41</v>
      </c>
      <c r="AK57" s="19">
        <v>460.98</v>
      </c>
      <c r="AL57" s="19">
        <v>464.81</v>
      </c>
      <c r="AM57" s="19">
        <v>778.19</v>
      </c>
      <c r="AN57" s="19">
        <v>439.07</v>
      </c>
      <c r="AO57" s="19">
        <v>303.42</v>
      </c>
      <c r="AP57" s="19">
        <v>725.71</v>
      </c>
      <c r="AQ57" s="19">
        <v>1382.42</v>
      </c>
      <c r="AR57" s="19">
        <v>732.38</v>
      </c>
      <c r="AS57" s="19">
        <v>183.99</v>
      </c>
      <c r="AT57" s="19">
        <v>446.76</v>
      </c>
      <c r="AU57" s="19">
        <v>519.66</v>
      </c>
      <c r="AV57" s="19">
        <v>1190.07</v>
      </c>
      <c r="AW57" s="19">
        <v>984.84</v>
      </c>
      <c r="AX57" s="19">
        <f t="shared" si="1"/>
        <v>816.00374999999985</v>
      </c>
      <c r="AY57" s="19">
        <f t="shared" si="2"/>
        <v>434.26500000000004</v>
      </c>
      <c r="AZ57" s="19">
        <f t="shared" si="3"/>
        <v>122.43429148595042</v>
      </c>
      <c r="BA57" s="19">
        <f t="shared" si="4"/>
        <v>903.70999999999981</v>
      </c>
      <c r="BB57" s="19">
        <f t="shared" si="5"/>
        <v>146.08831636398133</v>
      </c>
      <c r="BC57" s="19">
        <f t="shared" si="6"/>
        <v>810.82799999999997</v>
      </c>
      <c r="BD57" s="19">
        <f t="shared" si="7"/>
        <v>139.6906853601233</v>
      </c>
      <c r="BE57" s="32">
        <f>RSQ(B57:AW57,B4:AW4)</f>
        <v>1.3228638914623111E-2</v>
      </c>
      <c r="BF57" s="32">
        <f>SLOPE(B57:AW57,B4:AW4)</f>
        <v>2.6224146097276</v>
      </c>
      <c r="BG57" s="51">
        <v>4.7300000000000002E-2</v>
      </c>
    </row>
    <row r="58" spans="1:59" x14ac:dyDescent="0.3">
      <c r="A58" s="42" t="s">
        <v>20</v>
      </c>
      <c r="B58" s="19">
        <v>215.43</v>
      </c>
      <c r="C58" s="19">
        <v>238.2</v>
      </c>
      <c r="D58" s="19">
        <v>529.1</v>
      </c>
      <c r="E58" s="19">
        <v>677.42</v>
      </c>
      <c r="F58" s="19">
        <v>331.65</v>
      </c>
      <c r="G58" s="19">
        <v>1388.43</v>
      </c>
      <c r="H58" s="19">
        <v>1961.09</v>
      </c>
      <c r="I58" s="19">
        <v>1359.37</v>
      </c>
      <c r="J58" s="19">
        <v>414.3</v>
      </c>
      <c r="K58" s="19">
        <v>2665.62</v>
      </c>
      <c r="L58" s="19">
        <v>620.17999999999995</v>
      </c>
      <c r="M58" s="19">
        <v>329.19</v>
      </c>
      <c r="N58" s="19">
        <v>348.99</v>
      </c>
      <c r="O58" s="19">
        <v>589.79</v>
      </c>
      <c r="P58" s="19">
        <v>498.82</v>
      </c>
      <c r="Q58" s="19">
        <v>968.05</v>
      </c>
      <c r="R58" s="19">
        <v>472.21</v>
      </c>
      <c r="S58" s="19">
        <v>383.85</v>
      </c>
      <c r="T58" s="19">
        <v>530.11</v>
      </c>
      <c r="U58" s="19">
        <v>994.91</v>
      </c>
      <c r="V58" s="19">
        <v>343.6</v>
      </c>
      <c r="W58" s="19">
        <v>1291.83</v>
      </c>
      <c r="X58" s="19">
        <v>1466.34</v>
      </c>
      <c r="Y58" s="19">
        <v>1210.03</v>
      </c>
      <c r="Z58" s="19">
        <v>970.36</v>
      </c>
      <c r="AA58" s="19">
        <v>1459.02</v>
      </c>
      <c r="AB58" s="19">
        <v>2992.18</v>
      </c>
      <c r="AC58" s="19">
        <v>1076.83</v>
      </c>
      <c r="AD58" s="19">
        <v>612.6</v>
      </c>
      <c r="AE58" s="19">
        <v>3720.79</v>
      </c>
      <c r="AF58" s="19">
        <v>624.61</v>
      </c>
      <c r="AG58" s="19">
        <v>772.4</v>
      </c>
      <c r="AH58" s="19">
        <v>862.56</v>
      </c>
      <c r="AI58" s="19">
        <v>1050.3699999999999</v>
      </c>
      <c r="AJ58" s="19">
        <v>2450.69</v>
      </c>
      <c r="AK58" s="19">
        <v>544.28</v>
      </c>
      <c r="AL58" s="19">
        <v>494.61</v>
      </c>
      <c r="AM58" s="19">
        <v>634.5</v>
      </c>
      <c r="AN58" s="19">
        <v>392.92</v>
      </c>
      <c r="AO58" s="19">
        <v>445.31</v>
      </c>
      <c r="AP58" s="19">
        <v>657.24</v>
      </c>
      <c r="AQ58" s="19">
        <v>909.55</v>
      </c>
      <c r="AR58" s="19">
        <v>915.31</v>
      </c>
      <c r="AS58" s="19">
        <v>285</v>
      </c>
      <c r="AT58" s="19">
        <v>497.7</v>
      </c>
      <c r="AU58" s="19">
        <v>598.33000000000004</v>
      </c>
      <c r="AV58" s="19">
        <v>933.46</v>
      </c>
      <c r="AW58" s="19">
        <v>1306.1600000000001</v>
      </c>
      <c r="AX58" s="19">
        <f t="shared" si="1"/>
        <v>938.23520833333339</v>
      </c>
      <c r="AY58" s="19">
        <f t="shared" si="2"/>
        <v>563.37166666666678</v>
      </c>
      <c r="AZ58" s="19">
        <f t="shared" si="3"/>
        <v>180.31433386203963</v>
      </c>
      <c r="BA58" s="19">
        <f t="shared" si="4"/>
        <v>1094.0603703703705</v>
      </c>
      <c r="BB58" s="19">
        <f t="shared" si="5"/>
        <v>164.41695070130373</v>
      </c>
      <c r="BC58" s="19">
        <f t="shared" si="6"/>
        <v>807.69533333333334</v>
      </c>
      <c r="BD58" s="19">
        <f t="shared" si="7"/>
        <v>137.68680982531694</v>
      </c>
      <c r="BE58" s="32">
        <f>RSQ(B58:AW58,B4:AW4)</f>
        <v>1.3647629882234898E-2</v>
      </c>
      <c r="BF58" s="32">
        <f>SLOPE(B58:AW58,B4:AW4)</f>
        <v>2.9735692727090139</v>
      </c>
      <c r="BG58" s="51">
        <v>5.3800000000000001E-2</v>
      </c>
    </row>
    <row r="59" spans="1:59" x14ac:dyDescent="0.3">
      <c r="A59" s="42" t="s">
        <v>23</v>
      </c>
      <c r="B59" s="19">
        <v>29.21</v>
      </c>
      <c r="C59" s="19">
        <v>32.94</v>
      </c>
      <c r="D59" s="19">
        <v>27.03</v>
      </c>
      <c r="E59" s="19">
        <v>48.75</v>
      </c>
      <c r="F59" s="19">
        <v>25.25</v>
      </c>
      <c r="G59" s="19">
        <v>46.55</v>
      </c>
      <c r="H59" s="19">
        <v>80.33</v>
      </c>
      <c r="I59" s="19">
        <v>23.54</v>
      </c>
      <c r="J59" s="19">
        <v>25.3</v>
      </c>
      <c r="K59" s="19">
        <v>70.790000000000006</v>
      </c>
      <c r="L59" s="19">
        <v>21.58</v>
      </c>
      <c r="M59" s="19">
        <v>53.55</v>
      </c>
      <c r="N59" s="19">
        <v>35.51</v>
      </c>
      <c r="O59" s="19">
        <v>128.94999999999999</v>
      </c>
      <c r="P59" s="19">
        <v>69.64</v>
      </c>
      <c r="Q59" s="19">
        <v>38.479999999999997</v>
      </c>
      <c r="R59" s="19">
        <v>44.51</v>
      </c>
      <c r="S59" s="19">
        <v>28.81</v>
      </c>
      <c r="T59" s="19">
        <v>49.6</v>
      </c>
      <c r="U59" s="19">
        <v>27.02</v>
      </c>
      <c r="V59" s="19">
        <v>21.18</v>
      </c>
      <c r="W59" s="19">
        <v>29.91</v>
      </c>
      <c r="X59" s="19">
        <v>27.89</v>
      </c>
      <c r="Y59" s="19">
        <v>25.42</v>
      </c>
      <c r="Z59" s="19">
        <v>26.66</v>
      </c>
      <c r="AA59" s="19">
        <v>73.03</v>
      </c>
      <c r="AB59" s="19">
        <v>57.38</v>
      </c>
      <c r="AC59" s="19">
        <v>32.89</v>
      </c>
      <c r="AD59" s="19">
        <v>36.56</v>
      </c>
      <c r="AE59" s="19">
        <v>72.739999999999995</v>
      </c>
      <c r="AF59" s="19">
        <v>37.950000000000003</v>
      </c>
      <c r="AG59" s="19">
        <v>36.9</v>
      </c>
      <c r="AH59" s="19">
        <v>50.48</v>
      </c>
      <c r="AI59" s="19">
        <v>53.55</v>
      </c>
      <c r="AJ59" s="19">
        <v>106.69</v>
      </c>
      <c r="AK59" s="19">
        <v>38.799999999999997</v>
      </c>
      <c r="AL59" s="19">
        <v>48.25</v>
      </c>
      <c r="AM59" s="19">
        <v>59.73</v>
      </c>
      <c r="AN59" s="19">
        <v>46.15</v>
      </c>
      <c r="AO59" s="19">
        <v>30.56</v>
      </c>
      <c r="AP59" s="19">
        <v>83.68</v>
      </c>
      <c r="AQ59" s="19">
        <v>33.86</v>
      </c>
      <c r="AR59" s="19">
        <v>25.85</v>
      </c>
      <c r="AS59" s="19">
        <v>88.99</v>
      </c>
      <c r="AT59" s="19">
        <v>71.31</v>
      </c>
      <c r="AU59" s="19">
        <v>62.11</v>
      </c>
      <c r="AV59" s="19">
        <v>13.02</v>
      </c>
      <c r="AW59" s="19">
        <v>81.94</v>
      </c>
      <c r="AX59" s="19">
        <f t="shared" si="1"/>
        <v>47.517083333333339</v>
      </c>
      <c r="AY59" s="19">
        <f t="shared" si="2"/>
        <v>34.955000000000005</v>
      </c>
      <c r="AZ59" s="19">
        <f t="shared" si="3"/>
        <v>4.1585412105689166</v>
      </c>
      <c r="BA59" s="19">
        <f t="shared" si="4"/>
        <v>45.429629629629623</v>
      </c>
      <c r="BB59" s="19">
        <f t="shared" si="5"/>
        <v>4.7218856234430229</v>
      </c>
      <c r="BC59" s="19">
        <f t="shared" si="6"/>
        <v>56.299333333333337</v>
      </c>
      <c r="BD59" s="19">
        <f t="shared" si="7"/>
        <v>6.808182364707271</v>
      </c>
      <c r="BE59" s="32">
        <f>RSQ(B59:AW59,B4:AW4)</f>
        <v>4.0027304009493767E-2</v>
      </c>
      <c r="BF59" s="32">
        <f>SLOPE(B59:AW59,B4:AW4)</f>
        <v>0.16850629812087539</v>
      </c>
      <c r="BG59" s="51">
        <v>0.16</v>
      </c>
    </row>
    <row r="60" spans="1:59" x14ac:dyDescent="0.3">
      <c r="A60" s="42" t="s">
        <v>33</v>
      </c>
      <c r="B60" s="19">
        <v>65.72</v>
      </c>
      <c r="C60" s="19">
        <v>87.43</v>
      </c>
      <c r="D60" s="19">
        <v>131.31</v>
      </c>
      <c r="E60" s="19">
        <v>177.54</v>
      </c>
      <c r="F60" s="19">
        <v>140</v>
      </c>
      <c r="G60" s="19">
        <v>251.94</v>
      </c>
      <c r="H60" s="19">
        <v>351.01</v>
      </c>
      <c r="I60" s="19">
        <v>236.14</v>
      </c>
      <c r="J60" s="19">
        <v>89.74</v>
      </c>
      <c r="K60" s="19">
        <v>317.85000000000002</v>
      </c>
      <c r="L60" s="19">
        <v>144.38999999999999</v>
      </c>
      <c r="M60" s="19">
        <v>115.77</v>
      </c>
      <c r="N60" s="19">
        <v>157.97</v>
      </c>
      <c r="O60" s="19">
        <v>325.55</v>
      </c>
      <c r="P60" s="19">
        <v>155.47999999999999</v>
      </c>
      <c r="Q60" s="19">
        <v>303.04000000000002</v>
      </c>
      <c r="R60" s="19">
        <v>132.44</v>
      </c>
      <c r="S60" s="19">
        <v>74.569999999999993</v>
      </c>
      <c r="T60" s="19">
        <v>148.79</v>
      </c>
      <c r="U60" s="19">
        <v>254.87</v>
      </c>
      <c r="V60" s="19">
        <v>102.77</v>
      </c>
      <c r="W60" s="19">
        <v>334.71</v>
      </c>
      <c r="X60" s="19">
        <v>241.47</v>
      </c>
      <c r="Y60" s="19">
        <v>205.91</v>
      </c>
      <c r="Z60" s="19">
        <v>172.39</v>
      </c>
      <c r="AA60" s="19">
        <v>365.14</v>
      </c>
      <c r="AB60" s="19">
        <v>770.36</v>
      </c>
      <c r="AC60" s="19">
        <v>741.84</v>
      </c>
      <c r="AD60" s="19">
        <v>113.07</v>
      </c>
      <c r="AE60" s="19">
        <v>736.88</v>
      </c>
      <c r="AF60" s="19">
        <v>142.32</v>
      </c>
      <c r="AG60" s="19">
        <v>229.15</v>
      </c>
      <c r="AH60" s="19">
        <v>178.88</v>
      </c>
      <c r="AI60" s="19">
        <v>272.63</v>
      </c>
      <c r="AJ60" s="19">
        <v>508.34</v>
      </c>
      <c r="AK60" s="19">
        <v>175.72</v>
      </c>
      <c r="AL60" s="19">
        <v>153.99</v>
      </c>
      <c r="AM60" s="19">
        <v>161.01</v>
      </c>
      <c r="AN60" s="19">
        <v>127.23</v>
      </c>
      <c r="AO60" s="19">
        <v>154.97999999999999</v>
      </c>
      <c r="AP60" s="19">
        <v>251.03</v>
      </c>
      <c r="AQ60" s="19">
        <v>176.31</v>
      </c>
      <c r="AR60" s="19">
        <v>165.03</v>
      </c>
      <c r="AS60" s="19">
        <v>152.72</v>
      </c>
      <c r="AT60" s="19">
        <v>231.38</v>
      </c>
      <c r="AU60" s="19">
        <v>173.91</v>
      </c>
      <c r="AV60" s="19">
        <v>213.84</v>
      </c>
      <c r="AW60" s="19">
        <v>305.25</v>
      </c>
      <c r="AX60" s="19">
        <f t="shared" si="1"/>
        <v>233.74604166666663</v>
      </c>
      <c r="AY60" s="19">
        <f t="shared" si="2"/>
        <v>142.32333333333335</v>
      </c>
      <c r="AZ60" s="19">
        <f t="shared" si="3"/>
        <v>27.242165438484832</v>
      </c>
      <c r="BA60" s="19">
        <f t="shared" si="4"/>
        <v>264.53703703703701</v>
      </c>
      <c r="BB60" s="19">
        <f t="shared" si="5"/>
        <v>37.375733595082828</v>
      </c>
      <c r="BC60" s="19">
        <f t="shared" si="6"/>
        <v>214.89133333333334</v>
      </c>
      <c r="BD60" s="19">
        <f t="shared" si="7"/>
        <v>24.701012527283485</v>
      </c>
      <c r="BE60" s="32">
        <f>RSQ(B60:AW60,B4:AW4)</f>
        <v>4.2544522808270854E-2</v>
      </c>
      <c r="BF60" s="32">
        <f>SLOPE(B60:AW60,B4:AW4)</f>
        <v>1.140461759998338</v>
      </c>
      <c r="BG60" s="51">
        <v>2.2700000000000001E-2</v>
      </c>
    </row>
    <row r="61" spans="1:59" x14ac:dyDescent="0.3">
      <c r="A61" s="42" t="s">
        <v>13</v>
      </c>
      <c r="B61" s="19">
        <v>94.94</v>
      </c>
      <c r="C61" s="19">
        <v>134.94</v>
      </c>
      <c r="D61" s="19">
        <v>98.48</v>
      </c>
      <c r="E61" s="19">
        <v>161.53</v>
      </c>
      <c r="F61" s="19">
        <v>65.41</v>
      </c>
      <c r="G61" s="19">
        <v>135.1</v>
      </c>
      <c r="H61" s="19">
        <v>204.32</v>
      </c>
      <c r="I61" s="19">
        <v>141.96</v>
      </c>
      <c r="J61" s="19">
        <v>54.95</v>
      </c>
      <c r="K61" s="19">
        <v>170.48</v>
      </c>
      <c r="L61" s="19">
        <v>58.64</v>
      </c>
      <c r="M61" s="19">
        <v>132.31</v>
      </c>
      <c r="N61" s="19">
        <v>266.95</v>
      </c>
      <c r="O61" s="19">
        <v>477.75</v>
      </c>
      <c r="P61" s="19">
        <v>191.11</v>
      </c>
      <c r="Q61" s="19">
        <v>194.81</v>
      </c>
      <c r="R61" s="19">
        <v>235.56</v>
      </c>
      <c r="S61" s="19">
        <v>149.13999999999999</v>
      </c>
      <c r="T61" s="19">
        <v>177.25</v>
      </c>
      <c r="U61" s="19">
        <v>114.84</v>
      </c>
      <c r="V61" s="19">
        <v>98.84</v>
      </c>
      <c r="W61" s="19">
        <v>115.37</v>
      </c>
      <c r="X61" s="19">
        <v>129.9</v>
      </c>
      <c r="Y61" s="19">
        <v>50.84</v>
      </c>
      <c r="Z61" s="19">
        <v>74.64</v>
      </c>
      <c r="AA61" s="19">
        <v>292.11</v>
      </c>
      <c r="AB61" s="19">
        <v>156.19999999999999</v>
      </c>
      <c r="AC61" s="19">
        <v>59.73</v>
      </c>
      <c r="AD61" s="19">
        <v>92.26</v>
      </c>
      <c r="AE61" s="19">
        <v>278.31</v>
      </c>
      <c r="AF61" s="19">
        <v>152.6</v>
      </c>
      <c r="AG61" s="19">
        <v>78.099999999999994</v>
      </c>
      <c r="AH61" s="19">
        <v>188.75</v>
      </c>
      <c r="AI61" s="19">
        <v>99.8</v>
      </c>
      <c r="AJ61" s="19">
        <v>260.44</v>
      </c>
      <c r="AK61" s="19">
        <v>116.39</v>
      </c>
      <c r="AL61" s="19">
        <v>131.28</v>
      </c>
      <c r="AM61" s="19">
        <v>164.47</v>
      </c>
      <c r="AN61" s="19">
        <v>163.4</v>
      </c>
      <c r="AO61" s="19">
        <v>82.95</v>
      </c>
      <c r="AP61" s="19">
        <v>377.31</v>
      </c>
      <c r="AQ61" s="19">
        <v>105.08</v>
      </c>
      <c r="AR61" s="19">
        <v>51.03</v>
      </c>
      <c r="AS61" s="19">
        <v>265.76</v>
      </c>
      <c r="AT61" s="19">
        <v>280.86</v>
      </c>
      <c r="AU61" s="19">
        <v>147</v>
      </c>
      <c r="AV61" s="19">
        <v>50.21</v>
      </c>
      <c r="AW61" s="19">
        <v>371.12</v>
      </c>
      <c r="AX61" s="19">
        <f t="shared" si="1"/>
        <v>160.31708333333336</v>
      </c>
      <c r="AY61" s="19">
        <f t="shared" si="2"/>
        <v>115.06666666666666</v>
      </c>
      <c r="AZ61" s="19">
        <f t="shared" si="3"/>
        <v>14.260797001258778</v>
      </c>
      <c r="BA61" s="19">
        <f t="shared" si="4"/>
        <v>160.65629629629632</v>
      </c>
      <c r="BB61" s="19">
        <f t="shared" si="5"/>
        <v>17.972290179251541</v>
      </c>
      <c r="BC61" s="19">
        <f t="shared" si="6"/>
        <v>177.80666666666667</v>
      </c>
      <c r="BD61" s="19">
        <f t="shared" si="7"/>
        <v>27.804770568181397</v>
      </c>
      <c r="BE61" s="32">
        <f>RSQ(B61:AW61,B4:AW4)</f>
        <v>2.1780012070192704E-2</v>
      </c>
      <c r="BF61" s="32">
        <f>SLOPE(B61:AW61,B4:AW4)</f>
        <v>0.47577712302222847</v>
      </c>
      <c r="BG61" s="51">
        <v>0.30859999999999999</v>
      </c>
    </row>
    <row r="62" spans="1:59" x14ac:dyDescent="0.3">
      <c r="A62" s="42" t="s">
        <v>11</v>
      </c>
      <c r="B62" s="19">
        <v>182.57</v>
      </c>
      <c r="C62" s="19">
        <v>116.57</v>
      </c>
      <c r="D62" s="19">
        <v>115.86</v>
      </c>
      <c r="E62" s="19">
        <v>211.01</v>
      </c>
      <c r="F62" s="19">
        <v>205.41</v>
      </c>
      <c r="G62" s="19">
        <v>345.05</v>
      </c>
      <c r="H62" s="19">
        <v>670.58</v>
      </c>
      <c r="I62" s="19">
        <v>245.14</v>
      </c>
      <c r="J62" s="19">
        <v>232.45</v>
      </c>
      <c r="K62" s="19">
        <v>705.05</v>
      </c>
      <c r="L62" s="19">
        <v>419.35</v>
      </c>
      <c r="M62" s="19">
        <v>585.15</v>
      </c>
      <c r="N62" s="19">
        <v>367.36</v>
      </c>
      <c r="O62" s="19">
        <v>655.32000000000005</v>
      </c>
      <c r="P62" s="19">
        <v>283.42</v>
      </c>
      <c r="Q62" s="19">
        <v>371.59</v>
      </c>
      <c r="R62" s="19">
        <v>357.14</v>
      </c>
      <c r="S62" s="19">
        <v>218.62</v>
      </c>
      <c r="T62" s="19">
        <v>225.22</v>
      </c>
      <c r="U62" s="19">
        <v>606.16</v>
      </c>
      <c r="V62" s="19">
        <v>389.1</v>
      </c>
      <c r="W62" s="19">
        <v>304.8</v>
      </c>
      <c r="X62" s="19">
        <v>529.95000000000005</v>
      </c>
      <c r="Y62" s="19">
        <v>333.01</v>
      </c>
      <c r="Z62" s="19">
        <v>245.25</v>
      </c>
      <c r="AA62" s="19">
        <v>810.91</v>
      </c>
      <c r="AB62" s="19">
        <v>647.1</v>
      </c>
      <c r="AC62" s="19">
        <v>631.04</v>
      </c>
      <c r="AD62" s="19">
        <v>198.01</v>
      </c>
      <c r="AE62" s="19">
        <v>716.33</v>
      </c>
      <c r="AF62" s="19">
        <v>269.61</v>
      </c>
      <c r="AG62" s="19">
        <v>434.26</v>
      </c>
      <c r="AH62" s="19">
        <v>531.14</v>
      </c>
      <c r="AI62" s="19">
        <v>602.47</v>
      </c>
      <c r="AJ62" s="19">
        <v>925.68</v>
      </c>
      <c r="AK62" s="19">
        <v>403.93</v>
      </c>
      <c r="AL62" s="19">
        <v>454.87</v>
      </c>
      <c r="AM62" s="19">
        <v>565.25</v>
      </c>
      <c r="AN62" s="19">
        <v>345.52</v>
      </c>
      <c r="AO62" s="19">
        <v>438.76</v>
      </c>
      <c r="AP62" s="19">
        <v>611.6</v>
      </c>
      <c r="AQ62" s="19">
        <v>788.12</v>
      </c>
      <c r="AR62" s="19">
        <v>247.22</v>
      </c>
      <c r="AS62" s="19">
        <v>381.21</v>
      </c>
      <c r="AT62" s="19">
        <v>694.15</v>
      </c>
      <c r="AU62" s="19">
        <v>521.73</v>
      </c>
      <c r="AV62" s="19">
        <v>414.67</v>
      </c>
      <c r="AW62" s="19">
        <v>706.9</v>
      </c>
      <c r="AX62" s="19">
        <f t="shared" si="1"/>
        <v>442.95020833333325</v>
      </c>
      <c r="AY62" s="19">
        <f t="shared" si="2"/>
        <v>196.07833333333335</v>
      </c>
      <c r="AZ62" s="19">
        <f t="shared" si="3"/>
        <v>34.371317152209578</v>
      </c>
      <c r="BA62" s="19">
        <f t="shared" si="4"/>
        <v>443.81703703703715</v>
      </c>
      <c r="BB62" s="19">
        <f t="shared" si="5"/>
        <v>35.87737146361367</v>
      </c>
      <c r="BC62" s="19">
        <f t="shared" si="6"/>
        <v>540.13866666666661</v>
      </c>
      <c r="BD62" s="19">
        <f t="shared" si="7"/>
        <v>47.429482913023918</v>
      </c>
      <c r="BE62" s="32">
        <f>RSQ(B62:AW62,B4:AW4)</f>
        <v>0.21656962575159949</v>
      </c>
      <c r="BF62" s="32">
        <f>SLOPE(B62:AW62,B4:AW4)</f>
        <v>3.2374398928872652</v>
      </c>
      <c r="BG62" s="51" t="s">
        <v>377</v>
      </c>
    </row>
    <row r="63" spans="1:59" x14ac:dyDescent="0.3">
      <c r="A63" s="42" t="s">
        <v>32</v>
      </c>
      <c r="B63" s="19">
        <v>36.51</v>
      </c>
      <c r="C63" s="19">
        <v>57.65</v>
      </c>
      <c r="D63" s="19">
        <v>56</v>
      </c>
      <c r="E63" s="19">
        <v>45.84</v>
      </c>
      <c r="F63" s="19">
        <v>27.54</v>
      </c>
      <c r="G63" s="19">
        <v>66.64</v>
      </c>
      <c r="H63" s="19">
        <v>87.32</v>
      </c>
      <c r="I63" s="19">
        <v>61.63</v>
      </c>
      <c r="J63" s="19">
        <v>28.07</v>
      </c>
      <c r="K63" s="19">
        <v>73.680000000000007</v>
      </c>
      <c r="L63" s="19">
        <v>36.51</v>
      </c>
      <c r="M63" s="19">
        <v>73.239999999999995</v>
      </c>
      <c r="N63" s="19">
        <v>78.37</v>
      </c>
      <c r="O63" s="19">
        <v>234.65</v>
      </c>
      <c r="P63" s="19">
        <v>105.27</v>
      </c>
      <c r="Q63" s="19">
        <v>107.03</v>
      </c>
      <c r="R63" s="19">
        <v>78.16</v>
      </c>
      <c r="S63" s="19">
        <v>58.47</v>
      </c>
      <c r="T63" s="19">
        <v>65.86</v>
      </c>
      <c r="U63" s="19">
        <v>52.2</v>
      </c>
      <c r="V63" s="19">
        <v>38.44</v>
      </c>
      <c r="W63" s="19">
        <v>76.91</v>
      </c>
      <c r="X63" s="19">
        <v>59.77</v>
      </c>
      <c r="Y63" s="19">
        <v>35.590000000000003</v>
      </c>
      <c r="Z63" s="19">
        <v>33.770000000000003</v>
      </c>
      <c r="AA63" s="19">
        <v>144.53</v>
      </c>
      <c r="AB63" s="19">
        <v>96.69</v>
      </c>
      <c r="AC63" s="19">
        <v>25.1</v>
      </c>
      <c r="AD63" s="19">
        <v>44.44</v>
      </c>
      <c r="AE63" s="19">
        <v>98.04</v>
      </c>
      <c r="AF63" s="19">
        <v>67.209999999999994</v>
      </c>
      <c r="AG63" s="19">
        <v>66.08</v>
      </c>
      <c r="AH63" s="19">
        <v>73.53</v>
      </c>
      <c r="AI63" s="19">
        <v>57.2</v>
      </c>
      <c r="AJ63" s="19">
        <v>112.96</v>
      </c>
      <c r="AK63" s="19">
        <v>78.73</v>
      </c>
      <c r="AL63" s="19">
        <v>69.540000000000006</v>
      </c>
      <c r="AM63" s="19">
        <v>69.25</v>
      </c>
      <c r="AN63" s="19">
        <v>56.13</v>
      </c>
      <c r="AO63" s="19">
        <v>52.39</v>
      </c>
      <c r="AP63" s="19">
        <v>153.66</v>
      </c>
      <c r="AQ63" s="19">
        <v>82.9</v>
      </c>
      <c r="AR63" s="19">
        <v>45.73</v>
      </c>
      <c r="AS63" s="19">
        <v>103.42</v>
      </c>
      <c r="AT63" s="19">
        <v>126.61</v>
      </c>
      <c r="AU63" s="19">
        <v>124.22</v>
      </c>
      <c r="AV63" s="19">
        <v>22.31</v>
      </c>
      <c r="AW63" s="19">
        <v>155.84</v>
      </c>
      <c r="AX63" s="19">
        <f t="shared" si="1"/>
        <v>75.033958333333331</v>
      </c>
      <c r="AY63" s="19">
        <f t="shared" si="2"/>
        <v>48.363333333333337</v>
      </c>
      <c r="AZ63" s="19">
        <f t="shared" si="3"/>
        <v>5.9415972412961278</v>
      </c>
      <c r="BA63" s="19">
        <f t="shared" si="4"/>
        <v>74.094814814814811</v>
      </c>
      <c r="BB63" s="19">
        <f t="shared" si="5"/>
        <v>8.1433725062184372</v>
      </c>
      <c r="BC63" s="19">
        <f t="shared" si="6"/>
        <v>87.392666666666656</v>
      </c>
      <c r="BD63" s="19">
        <f t="shared" si="7"/>
        <v>10.39917164588771</v>
      </c>
      <c r="BE63" s="32">
        <f>RSQ(B63:AW63,B4:AW4)</f>
        <v>5.7208946487921943E-2</v>
      </c>
      <c r="BF63" s="32">
        <f>SLOPE(B63:AW63,B4:AW4)</f>
        <v>0.33311397043830943</v>
      </c>
      <c r="BG63" s="51">
        <v>6.2799999999999995E-2</v>
      </c>
    </row>
    <row r="64" spans="1:59" x14ac:dyDescent="0.3">
      <c r="A64" s="42" t="s">
        <v>27</v>
      </c>
      <c r="B64" s="19">
        <v>43.82</v>
      </c>
      <c r="C64" s="19">
        <v>20.27</v>
      </c>
      <c r="D64" s="19">
        <v>21.24</v>
      </c>
      <c r="E64" s="19">
        <v>37.840000000000003</v>
      </c>
      <c r="F64" s="19">
        <v>32.130000000000003</v>
      </c>
      <c r="G64" s="19">
        <v>57.51</v>
      </c>
      <c r="H64" s="19">
        <v>40.159999999999997</v>
      </c>
      <c r="I64" s="19">
        <v>25.62</v>
      </c>
      <c r="J64" s="19">
        <v>20.56</v>
      </c>
      <c r="K64" s="19">
        <v>69.349999999999994</v>
      </c>
      <c r="L64" s="19">
        <v>56.43</v>
      </c>
      <c r="M64" s="19">
        <v>109.47</v>
      </c>
      <c r="N64" s="19">
        <v>61.23</v>
      </c>
      <c r="O64" s="19">
        <v>80.33</v>
      </c>
      <c r="P64" s="19">
        <v>34.01</v>
      </c>
      <c r="Q64" s="19">
        <v>46.9</v>
      </c>
      <c r="R64" s="19">
        <v>39.08</v>
      </c>
      <c r="S64" s="19">
        <v>40.67</v>
      </c>
      <c r="T64" s="19">
        <v>34.96</v>
      </c>
      <c r="U64" s="19">
        <v>72.47</v>
      </c>
      <c r="V64" s="19">
        <v>40.79</v>
      </c>
      <c r="W64" s="19">
        <v>34.18</v>
      </c>
      <c r="X64" s="19">
        <v>67.739999999999995</v>
      </c>
      <c r="Y64" s="19">
        <v>22.88</v>
      </c>
      <c r="Z64" s="19">
        <v>30.21</v>
      </c>
      <c r="AA64" s="19">
        <v>118.67</v>
      </c>
      <c r="AB64" s="19">
        <v>100.94</v>
      </c>
      <c r="AC64" s="19">
        <v>87.43</v>
      </c>
      <c r="AD64" s="19">
        <v>32.630000000000003</v>
      </c>
      <c r="AE64" s="19">
        <v>132.83000000000001</v>
      </c>
      <c r="AF64" s="19">
        <v>53.76</v>
      </c>
      <c r="AG64" s="19">
        <v>35.19</v>
      </c>
      <c r="AH64" s="19">
        <v>60.36</v>
      </c>
      <c r="AI64" s="19">
        <v>80.33</v>
      </c>
      <c r="AJ64" s="19">
        <v>109.83</v>
      </c>
      <c r="AK64" s="19">
        <v>50.21</v>
      </c>
      <c r="AL64" s="19">
        <v>81.61</v>
      </c>
      <c r="AM64" s="19">
        <v>41.55</v>
      </c>
      <c r="AN64" s="19">
        <v>34.93</v>
      </c>
      <c r="AO64" s="19">
        <v>61.12</v>
      </c>
      <c r="AP64" s="19">
        <v>80.63</v>
      </c>
      <c r="AQ64" s="19">
        <v>64.22</v>
      </c>
      <c r="AR64" s="19">
        <v>26.51</v>
      </c>
      <c r="AS64" s="19">
        <v>241.71</v>
      </c>
      <c r="AT64" s="19">
        <v>126.61</v>
      </c>
      <c r="AU64" s="19">
        <v>43.48</v>
      </c>
      <c r="AV64" s="19">
        <v>33.47</v>
      </c>
      <c r="AW64" s="19">
        <v>88.36</v>
      </c>
      <c r="AX64" s="19">
        <f t="shared" si="1"/>
        <v>60.963125000000012</v>
      </c>
      <c r="AY64" s="19">
        <f t="shared" si="2"/>
        <v>35.468333333333334</v>
      </c>
      <c r="AZ64" s="19">
        <f t="shared" si="3"/>
        <v>5.7901913708539121</v>
      </c>
      <c r="BA64" s="19">
        <f t="shared" si="4"/>
        <v>57.364814814814821</v>
      </c>
      <c r="BB64" s="19">
        <f t="shared" si="5"/>
        <v>5.8818273991007306</v>
      </c>
      <c r="BC64" s="19">
        <f t="shared" si="6"/>
        <v>77.637999999999991</v>
      </c>
      <c r="BD64" s="19">
        <f t="shared" si="7"/>
        <v>13.898319980692429</v>
      </c>
      <c r="BE64" s="32">
        <f>RSQ(B64:AW64,B4:AW4)</f>
        <v>0.12545585862142156</v>
      </c>
      <c r="BF64" s="32">
        <f>SLOPE(B64:AW64,B4:AW4)</f>
        <v>0.48479286901669177</v>
      </c>
      <c r="BG64" s="51">
        <v>5.0000000000000001E-3</v>
      </c>
    </row>
    <row r="65" spans="1:59" x14ac:dyDescent="0.3">
      <c r="A65" s="42" t="s">
        <v>29</v>
      </c>
      <c r="B65" s="19">
        <v>91.28</v>
      </c>
      <c r="C65" s="19">
        <v>62.08</v>
      </c>
      <c r="D65" s="19">
        <v>71.45</v>
      </c>
      <c r="E65" s="19">
        <v>71.31</v>
      </c>
      <c r="F65" s="19">
        <v>87.22</v>
      </c>
      <c r="G65" s="19">
        <v>120.49</v>
      </c>
      <c r="H65" s="19">
        <v>213.05</v>
      </c>
      <c r="I65" s="19">
        <v>80.33</v>
      </c>
      <c r="J65" s="19">
        <v>91.72</v>
      </c>
      <c r="K65" s="19">
        <v>212.38</v>
      </c>
      <c r="L65" s="19">
        <v>157.12</v>
      </c>
      <c r="M65" s="19">
        <v>222.88</v>
      </c>
      <c r="N65" s="19">
        <v>150.62</v>
      </c>
      <c r="O65" s="19">
        <v>334</v>
      </c>
      <c r="P65" s="19">
        <v>108.51</v>
      </c>
      <c r="Q65" s="19">
        <v>102.22</v>
      </c>
      <c r="R65" s="19">
        <v>179.11</v>
      </c>
      <c r="S65" s="19">
        <v>124.56</v>
      </c>
      <c r="T65" s="19">
        <v>106.51</v>
      </c>
      <c r="U65" s="19">
        <v>270.83999999999997</v>
      </c>
      <c r="V65" s="19">
        <v>124.73</v>
      </c>
      <c r="W65" s="19">
        <v>103.97</v>
      </c>
      <c r="X65" s="19">
        <v>122.73</v>
      </c>
      <c r="Y65" s="19">
        <v>188.11</v>
      </c>
      <c r="Z65" s="19">
        <v>129.74</v>
      </c>
      <c r="AA65" s="19">
        <v>322.54000000000002</v>
      </c>
      <c r="AB65" s="19">
        <v>267.77</v>
      </c>
      <c r="AC65" s="19">
        <v>63.19</v>
      </c>
      <c r="AD65" s="19">
        <v>75.94</v>
      </c>
      <c r="AE65" s="19">
        <v>324.17</v>
      </c>
      <c r="AF65" s="19">
        <v>106.74</v>
      </c>
      <c r="AG65" s="19">
        <v>163.06</v>
      </c>
      <c r="AH65" s="19">
        <v>179.97</v>
      </c>
      <c r="AI65" s="19">
        <v>288.45999999999998</v>
      </c>
      <c r="AJ65" s="19">
        <v>542.85</v>
      </c>
      <c r="AK65" s="19">
        <v>123.23</v>
      </c>
      <c r="AL65" s="19">
        <v>226.37</v>
      </c>
      <c r="AM65" s="19">
        <v>168.8</v>
      </c>
      <c r="AN65" s="19">
        <v>134.71</v>
      </c>
      <c r="AO65" s="19">
        <v>113.51</v>
      </c>
      <c r="AP65" s="19">
        <v>290.58999999999997</v>
      </c>
      <c r="AQ65" s="19">
        <v>291.89999999999998</v>
      </c>
      <c r="AR65" s="19">
        <v>137.19999999999999</v>
      </c>
      <c r="AS65" s="19">
        <v>186.39</v>
      </c>
      <c r="AT65" s="19">
        <v>280.86</v>
      </c>
      <c r="AU65" s="19">
        <v>281.57</v>
      </c>
      <c r="AV65" s="19">
        <v>159.91999999999999</v>
      </c>
      <c r="AW65" s="19">
        <v>279.55</v>
      </c>
      <c r="AX65" s="19">
        <f t="shared" si="1"/>
        <v>177.83854166666663</v>
      </c>
      <c r="AY65" s="19">
        <f t="shared" si="2"/>
        <v>83.971666666666678</v>
      </c>
      <c r="AZ65" s="19">
        <f t="shared" si="3"/>
        <v>8.5516218409790881</v>
      </c>
      <c r="BA65" s="19">
        <f t="shared" si="4"/>
        <v>167.64851851851856</v>
      </c>
      <c r="BB65" s="19">
        <f t="shared" si="5"/>
        <v>15.294750013591674</v>
      </c>
      <c r="BC65" s="19">
        <f t="shared" si="6"/>
        <v>233.72733333333332</v>
      </c>
      <c r="BD65" s="19">
        <f t="shared" si="7"/>
        <v>28.412094716136821</v>
      </c>
      <c r="BE65" s="32">
        <f>RSQ(B65:AW65,B4:AW4)</f>
        <v>0.184561609827462</v>
      </c>
      <c r="BF65" s="32">
        <f>SLOPE(B65:AW65,B4:AW4)</f>
        <v>1.4286267676866846</v>
      </c>
      <c r="BG65" s="51">
        <v>5.0000000000000001E-4</v>
      </c>
    </row>
    <row r="66" spans="1:59" x14ac:dyDescent="0.3">
      <c r="A66" s="42" t="s">
        <v>4</v>
      </c>
      <c r="B66" s="19">
        <v>193.52</v>
      </c>
      <c r="C66" s="19">
        <v>67.150000000000006</v>
      </c>
      <c r="D66" s="19">
        <v>100.41</v>
      </c>
      <c r="E66" s="19">
        <v>126.61</v>
      </c>
      <c r="F66" s="19">
        <v>234.1</v>
      </c>
      <c r="G66" s="19">
        <v>294.85000000000002</v>
      </c>
      <c r="H66" s="19">
        <v>431.34</v>
      </c>
      <c r="I66" s="19">
        <v>147.5</v>
      </c>
      <c r="J66" s="19">
        <v>129.66999999999999</v>
      </c>
      <c r="K66" s="19">
        <v>436.32</v>
      </c>
      <c r="L66" s="19">
        <v>235.13</v>
      </c>
      <c r="M66" s="19">
        <v>355.18</v>
      </c>
      <c r="N66" s="19">
        <v>285.32</v>
      </c>
      <c r="O66" s="19">
        <v>467.18</v>
      </c>
      <c r="P66" s="19">
        <v>165.19</v>
      </c>
      <c r="Q66" s="19">
        <v>167.15</v>
      </c>
      <c r="R66" s="19">
        <v>284.41000000000003</v>
      </c>
      <c r="S66" s="19">
        <v>212.69</v>
      </c>
      <c r="T66" s="19">
        <v>145.54</v>
      </c>
      <c r="U66" s="19">
        <v>298.47000000000003</v>
      </c>
      <c r="V66" s="19">
        <v>269.07</v>
      </c>
      <c r="W66" s="19">
        <v>153.82</v>
      </c>
      <c r="X66" s="19">
        <v>261.39</v>
      </c>
      <c r="Y66" s="19">
        <v>180.49</v>
      </c>
      <c r="Z66" s="19">
        <v>151.06</v>
      </c>
      <c r="AA66" s="19">
        <v>561.4</v>
      </c>
      <c r="AB66" s="19">
        <v>483.47</v>
      </c>
      <c r="AC66" s="19">
        <v>483.02</v>
      </c>
      <c r="AD66" s="19">
        <v>138.38</v>
      </c>
      <c r="AE66" s="19">
        <v>501.27</v>
      </c>
      <c r="AF66" s="19">
        <v>162.08000000000001</v>
      </c>
      <c r="AG66" s="19">
        <v>331.27</v>
      </c>
      <c r="AH66" s="19">
        <v>271.06</v>
      </c>
      <c r="AI66" s="19">
        <v>387.04</v>
      </c>
      <c r="AJ66" s="19">
        <v>775.06</v>
      </c>
      <c r="AK66" s="19">
        <v>236.2</v>
      </c>
      <c r="AL66" s="19">
        <v>305.14</v>
      </c>
      <c r="AM66" s="19">
        <v>261.42</v>
      </c>
      <c r="AN66" s="19">
        <v>200.82</v>
      </c>
      <c r="AO66" s="19">
        <v>440.94</v>
      </c>
      <c r="AP66" s="19">
        <v>503.58</v>
      </c>
      <c r="AQ66" s="19">
        <v>490.39</v>
      </c>
      <c r="AR66" s="19">
        <v>161.06</v>
      </c>
      <c r="AS66" s="19">
        <v>183.99</v>
      </c>
      <c r="AT66" s="19">
        <v>525.35</v>
      </c>
      <c r="AU66" s="19">
        <v>318.83</v>
      </c>
      <c r="AV66" s="19">
        <v>299.38</v>
      </c>
      <c r="AW66" s="19">
        <v>371.12</v>
      </c>
      <c r="AX66" s="19">
        <f t="shared" si="1"/>
        <v>295.53812499999998</v>
      </c>
      <c r="AY66" s="19">
        <f t="shared" si="2"/>
        <v>169.44000000000003</v>
      </c>
      <c r="AZ66" s="19">
        <f t="shared" si="3"/>
        <v>35.37947804401113</v>
      </c>
      <c r="BA66" s="19">
        <f t="shared" si="4"/>
        <v>285.51370370370375</v>
      </c>
      <c r="BB66" s="19">
        <f t="shared" si="5"/>
        <v>25.837532766740811</v>
      </c>
      <c r="BC66" s="19">
        <f t="shared" si="6"/>
        <v>364.02133333333336</v>
      </c>
      <c r="BD66" s="19">
        <f t="shared" si="7"/>
        <v>42.185219301220393</v>
      </c>
      <c r="BE66" s="32">
        <f>RSQ(B66:AW66,B4:AW4)</f>
        <v>0.14290146836269194</v>
      </c>
      <c r="BF66" s="32">
        <f>SLOPE(B66:AW66,B4:AW4)</f>
        <v>1.9438407110734748</v>
      </c>
      <c r="BG66" s="51">
        <v>2.5999999999999999E-3</v>
      </c>
    </row>
    <row r="67" spans="1:59" x14ac:dyDescent="0.3">
      <c r="A67" s="42" t="s">
        <v>31</v>
      </c>
      <c r="B67" s="19">
        <v>138.75</v>
      </c>
      <c r="C67" s="19">
        <v>86.79</v>
      </c>
      <c r="D67" s="19">
        <v>106.21</v>
      </c>
      <c r="E67" s="19">
        <v>86.59</v>
      </c>
      <c r="F67" s="19">
        <v>127.38</v>
      </c>
      <c r="G67" s="19">
        <v>114.1</v>
      </c>
      <c r="H67" s="19">
        <v>99.54</v>
      </c>
      <c r="I67" s="19">
        <v>58.86</v>
      </c>
      <c r="J67" s="19">
        <v>54.95</v>
      </c>
      <c r="K67" s="19">
        <v>73.680000000000007</v>
      </c>
      <c r="L67" s="19">
        <v>55.88</v>
      </c>
      <c r="M67" s="19">
        <v>99.23</v>
      </c>
      <c r="N67" s="19">
        <v>142.05000000000001</v>
      </c>
      <c r="O67" s="19">
        <v>179.69</v>
      </c>
      <c r="P67" s="19">
        <v>100.41</v>
      </c>
      <c r="Q67" s="19">
        <v>119.05</v>
      </c>
      <c r="R67" s="19">
        <v>80.33</v>
      </c>
      <c r="S67" s="19">
        <v>55.08</v>
      </c>
      <c r="T67" s="19">
        <v>101.63</v>
      </c>
      <c r="U67" s="19">
        <v>70.010000000000005</v>
      </c>
      <c r="V67" s="19">
        <v>52.56</v>
      </c>
      <c r="W67" s="19">
        <v>102.55</v>
      </c>
      <c r="X67" s="19">
        <v>54.19</v>
      </c>
      <c r="Y67" s="19">
        <v>53.38</v>
      </c>
      <c r="Z67" s="19">
        <v>49.76</v>
      </c>
      <c r="AA67" s="19">
        <v>141.49</v>
      </c>
      <c r="AB67" s="19">
        <v>128.57</v>
      </c>
      <c r="AC67" s="19">
        <v>75.31</v>
      </c>
      <c r="AD67" s="19">
        <v>60.75</v>
      </c>
      <c r="AE67" s="19">
        <v>113.85</v>
      </c>
      <c r="AF67" s="19">
        <v>52.97</v>
      </c>
      <c r="AG67" s="19">
        <v>71.23</v>
      </c>
      <c r="AH67" s="19">
        <v>89.99</v>
      </c>
      <c r="AI67" s="19">
        <v>73.03</v>
      </c>
      <c r="AJ67" s="19">
        <v>116.1</v>
      </c>
      <c r="AK67" s="19">
        <v>79.87</v>
      </c>
      <c r="AL67" s="19">
        <v>87.99</v>
      </c>
      <c r="AM67" s="19">
        <v>115.99</v>
      </c>
      <c r="AN67" s="19">
        <v>82.33</v>
      </c>
      <c r="AO67" s="19">
        <v>67.67</v>
      </c>
      <c r="AP67" s="19">
        <v>158.22999999999999</v>
      </c>
      <c r="AQ67" s="19">
        <v>87.57</v>
      </c>
      <c r="AR67" s="19">
        <v>49.05</v>
      </c>
      <c r="AS67" s="19">
        <v>95</v>
      </c>
      <c r="AT67" s="19">
        <v>128.06</v>
      </c>
      <c r="AU67" s="19">
        <v>66.25</v>
      </c>
      <c r="AV67" s="19">
        <v>68.8</v>
      </c>
      <c r="AW67" s="19">
        <v>99.61</v>
      </c>
      <c r="AX67" s="19">
        <f t="shared" si="1"/>
        <v>91.090833333333322</v>
      </c>
      <c r="AY67" s="19">
        <f t="shared" si="2"/>
        <v>109.97000000000001</v>
      </c>
      <c r="AZ67" s="19">
        <f t="shared" si="3"/>
        <v>8.6535692058248355</v>
      </c>
      <c r="BA67" s="19">
        <f t="shared" si="4"/>
        <v>86.555185185185181</v>
      </c>
      <c r="BB67" s="19">
        <f t="shared" si="5"/>
        <v>6.5744191378482686</v>
      </c>
      <c r="BC67" s="19">
        <f t="shared" si="6"/>
        <v>91.703333333333319</v>
      </c>
      <c r="BD67" s="19">
        <f t="shared" si="7"/>
        <v>7.2973655172304257</v>
      </c>
      <c r="BE67" s="32">
        <f>RSQ(B67:AW67,B4:AW4)</f>
        <v>3.126458776995835E-2</v>
      </c>
      <c r="BF67" s="32">
        <f>SLOPE(B67:AW67,B4:AW4)</f>
        <v>-0.19142746167224375</v>
      </c>
      <c r="BG67" s="51">
        <v>0.15759999999999999</v>
      </c>
    </row>
    <row r="68" spans="1:59" x14ac:dyDescent="0.3">
      <c r="A68" s="42" t="s">
        <v>44</v>
      </c>
      <c r="B68" s="19">
        <v>29.21</v>
      </c>
      <c r="C68" s="19">
        <v>39.909999999999997</v>
      </c>
      <c r="D68" s="19">
        <v>28.97</v>
      </c>
      <c r="E68" s="19">
        <v>56.75</v>
      </c>
      <c r="F68" s="19">
        <v>33.28</v>
      </c>
      <c r="G68" s="19">
        <v>44.73</v>
      </c>
      <c r="H68" s="19">
        <v>118.75</v>
      </c>
      <c r="I68" s="19">
        <v>47.78</v>
      </c>
      <c r="J68" s="19">
        <v>43.88</v>
      </c>
      <c r="K68" s="19">
        <v>101.13</v>
      </c>
      <c r="L68" s="19">
        <v>62.52</v>
      </c>
      <c r="M68" s="19">
        <v>97.66</v>
      </c>
      <c r="N68" s="19">
        <v>69.8</v>
      </c>
      <c r="O68" s="19">
        <v>205.05</v>
      </c>
      <c r="P68" s="19">
        <v>46.97</v>
      </c>
      <c r="Q68" s="19">
        <v>86.58</v>
      </c>
      <c r="R68" s="19">
        <v>45.59</v>
      </c>
      <c r="S68" s="19">
        <v>40.67</v>
      </c>
      <c r="T68" s="19">
        <v>57.73</v>
      </c>
      <c r="U68" s="19">
        <v>97.65</v>
      </c>
      <c r="V68" s="19">
        <v>78.45</v>
      </c>
      <c r="W68" s="19">
        <v>35.61</v>
      </c>
      <c r="X68" s="19">
        <v>48.61</v>
      </c>
      <c r="Y68" s="19">
        <v>48.3</v>
      </c>
      <c r="Z68" s="19">
        <v>76.42</v>
      </c>
      <c r="AA68" s="19">
        <v>112.58</v>
      </c>
      <c r="AB68" s="19">
        <v>110.51</v>
      </c>
      <c r="AC68" s="19">
        <v>135.04</v>
      </c>
      <c r="AD68" s="19">
        <v>56.25</v>
      </c>
      <c r="AE68" s="19">
        <v>105.95</v>
      </c>
      <c r="AF68" s="19">
        <v>79.06</v>
      </c>
      <c r="AG68" s="19">
        <v>63.51</v>
      </c>
      <c r="AH68" s="19">
        <v>64.75</v>
      </c>
      <c r="AI68" s="19">
        <v>94.94</v>
      </c>
      <c r="AJ68" s="19">
        <v>260.44</v>
      </c>
      <c r="AK68" s="19">
        <v>60.48</v>
      </c>
      <c r="AL68" s="19">
        <v>48.25</v>
      </c>
      <c r="AM68" s="19">
        <v>126.38</v>
      </c>
      <c r="AN68" s="19">
        <v>49.89</v>
      </c>
      <c r="AO68" s="19">
        <v>198.64</v>
      </c>
      <c r="AP68" s="19">
        <v>98.89</v>
      </c>
      <c r="AQ68" s="19">
        <v>140.11000000000001</v>
      </c>
      <c r="AR68" s="19">
        <v>42.42</v>
      </c>
      <c r="AS68" s="19">
        <v>56.52</v>
      </c>
      <c r="AT68" s="19">
        <v>90.23</v>
      </c>
      <c r="AU68" s="19">
        <v>45.55</v>
      </c>
      <c r="AV68" s="19">
        <v>115.29</v>
      </c>
      <c r="AW68" s="19">
        <v>128.53</v>
      </c>
      <c r="AX68" s="19">
        <f t="shared" si="1"/>
        <v>81.796041666666667</v>
      </c>
      <c r="AY68" s="19">
        <f t="shared" si="2"/>
        <v>38.80833333333333</v>
      </c>
      <c r="AZ68" s="19">
        <f t="shared" si="3"/>
        <v>4.3881145660117422</v>
      </c>
      <c r="BA68" s="19">
        <f t="shared" si="4"/>
        <v>79.140740740740725</v>
      </c>
      <c r="BB68" s="19">
        <f t="shared" si="5"/>
        <v>7.1654210789147328</v>
      </c>
      <c r="BC68" s="19">
        <f t="shared" si="6"/>
        <v>103.77066666666666</v>
      </c>
      <c r="BD68" s="19">
        <f t="shared" si="7"/>
        <v>15.984218212756481</v>
      </c>
      <c r="BE68" s="32">
        <f>RSQ(B68:AW68,B4:AW4)</f>
        <v>0.12260678953165169</v>
      </c>
      <c r="BF68" s="32">
        <f>SLOPE(B68:AW68,B4:AW4)</f>
        <v>0.58002685952303323</v>
      </c>
      <c r="BG68" s="51">
        <v>6.9999999999999999E-4</v>
      </c>
    </row>
    <row r="69" spans="1:59" x14ac:dyDescent="0.3">
      <c r="A69" s="42" t="s">
        <v>16</v>
      </c>
      <c r="B69" s="19">
        <v>135.1</v>
      </c>
      <c r="C69" s="19">
        <v>208.43</v>
      </c>
      <c r="D69" s="19">
        <v>287.72000000000003</v>
      </c>
      <c r="E69" s="19">
        <v>209.56</v>
      </c>
      <c r="F69" s="19">
        <v>102.13</v>
      </c>
      <c r="G69" s="19">
        <v>164.31</v>
      </c>
      <c r="H69" s="19">
        <v>94.3</v>
      </c>
      <c r="I69" s="19">
        <v>69.94</v>
      </c>
      <c r="J69" s="19">
        <v>87.76</v>
      </c>
      <c r="K69" s="19">
        <v>111.25</v>
      </c>
      <c r="L69" s="19">
        <v>96.82</v>
      </c>
      <c r="M69" s="19">
        <v>117.34</v>
      </c>
      <c r="N69" s="19">
        <v>143.27000000000001</v>
      </c>
      <c r="O69" s="19">
        <v>175.46</v>
      </c>
      <c r="P69" s="19">
        <v>84.22</v>
      </c>
      <c r="Q69" s="19">
        <v>259.75</v>
      </c>
      <c r="R69" s="19">
        <v>113.98</v>
      </c>
      <c r="S69" s="19">
        <v>82.19</v>
      </c>
      <c r="T69" s="19">
        <v>97.57</v>
      </c>
      <c r="U69" s="19">
        <v>80.45</v>
      </c>
      <c r="V69" s="19">
        <v>77.66</v>
      </c>
      <c r="W69" s="19">
        <v>54.12</v>
      </c>
      <c r="X69" s="19">
        <v>86.07</v>
      </c>
      <c r="Y69" s="19">
        <v>96.6</v>
      </c>
      <c r="Z69" s="19">
        <v>87.08</v>
      </c>
      <c r="AA69" s="19">
        <v>114.1</v>
      </c>
      <c r="AB69" s="19">
        <v>130.69999999999999</v>
      </c>
      <c r="AC69" s="19">
        <v>175.72</v>
      </c>
      <c r="AD69" s="19">
        <v>90.01</v>
      </c>
      <c r="AE69" s="19">
        <v>117.02</v>
      </c>
      <c r="AF69" s="19">
        <v>84.6</v>
      </c>
      <c r="AG69" s="19">
        <v>89.26</v>
      </c>
      <c r="AH69" s="19">
        <v>73.53</v>
      </c>
      <c r="AI69" s="19">
        <v>108.32</v>
      </c>
      <c r="AJ69" s="19">
        <v>219.65</v>
      </c>
      <c r="AK69" s="19">
        <v>100.41</v>
      </c>
      <c r="AL69" s="19">
        <v>85.16</v>
      </c>
      <c r="AM69" s="19">
        <v>98.68</v>
      </c>
      <c r="AN69" s="19">
        <v>41.16</v>
      </c>
      <c r="AO69" s="19">
        <v>104.78</v>
      </c>
      <c r="AP69" s="19">
        <v>76.069999999999993</v>
      </c>
      <c r="AQ69" s="19">
        <v>71.22</v>
      </c>
      <c r="AR69" s="19">
        <v>44.41</v>
      </c>
      <c r="AS69" s="19">
        <v>87.79</v>
      </c>
      <c r="AT69" s="19">
        <v>123.7</v>
      </c>
      <c r="AU69" s="19">
        <v>93.17</v>
      </c>
      <c r="AV69" s="19">
        <v>100.41</v>
      </c>
      <c r="AW69" s="19">
        <v>130.13</v>
      </c>
      <c r="AX69" s="19">
        <f t="shared" si="1"/>
        <v>114.23083333333329</v>
      </c>
      <c r="AY69" s="19">
        <f t="shared" si="2"/>
        <v>184.54166666666666</v>
      </c>
      <c r="AZ69" s="19">
        <f t="shared" si="3"/>
        <v>26.76304634088665</v>
      </c>
      <c r="BA69" s="19">
        <f t="shared" si="4"/>
        <v>107.06555555555555</v>
      </c>
      <c r="BB69" s="19">
        <f t="shared" si="5"/>
        <v>8.0689455764709059</v>
      </c>
      <c r="BC69" s="19">
        <f t="shared" si="6"/>
        <v>99.004000000000033</v>
      </c>
      <c r="BD69" s="19">
        <f t="shared" si="7"/>
        <v>10.742480018709871</v>
      </c>
      <c r="BE69" s="32">
        <f>RSQ(B69:AW69,B4:AW4)</f>
        <v>0.21262801135617454</v>
      </c>
      <c r="BF69" s="32">
        <f>SLOPE(B69:AW69,B4:AW4)</f>
        <v>-0.8218638102233482</v>
      </c>
      <c r="BG69" s="51">
        <v>4.0000000000000002E-4</v>
      </c>
    </row>
    <row r="70" spans="1:59" x14ac:dyDescent="0.3">
      <c r="A70" s="42" t="s">
        <v>12</v>
      </c>
      <c r="B70" s="19">
        <v>1161.1300000000001</v>
      </c>
      <c r="C70" s="19">
        <v>535.32000000000005</v>
      </c>
      <c r="D70" s="19">
        <v>490.48</v>
      </c>
      <c r="E70" s="19">
        <v>1266.8</v>
      </c>
      <c r="F70" s="19">
        <v>1372.49</v>
      </c>
      <c r="G70" s="19">
        <v>1603.86</v>
      </c>
      <c r="H70" s="19">
        <v>2460.54</v>
      </c>
      <c r="I70" s="19">
        <v>1394</v>
      </c>
      <c r="J70" s="19">
        <v>1123.51</v>
      </c>
      <c r="K70" s="19">
        <v>2394</v>
      </c>
      <c r="L70" s="19">
        <v>2082.9299999999998</v>
      </c>
      <c r="M70" s="19">
        <v>1856.25</v>
      </c>
      <c r="N70" s="19">
        <v>1561.29</v>
      </c>
      <c r="O70" s="19">
        <v>2826.34</v>
      </c>
      <c r="P70" s="19">
        <v>1083.48</v>
      </c>
      <c r="Q70" s="19">
        <v>1367.29</v>
      </c>
      <c r="R70" s="19">
        <v>1534.95</v>
      </c>
      <c r="S70" s="19">
        <v>1333.75</v>
      </c>
      <c r="T70" s="19">
        <v>997.62</v>
      </c>
      <c r="U70" s="19">
        <v>2279.6999999999998</v>
      </c>
      <c r="V70" s="19">
        <v>1531.29</v>
      </c>
      <c r="W70" s="19">
        <v>1566.72</v>
      </c>
      <c r="X70" s="19">
        <v>2400.33</v>
      </c>
      <c r="Y70" s="19">
        <v>1418.48</v>
      </c>
      <c r="Z70" s="19">
        <v>1549.73</v>
      </c>
      <c r="AA70" s="19">
        <v>2936.3</v>
      </c>
      <c r="AB70" s="19">
        <v>2825.36</v>
      </c>
      <c r="AC70" s="19">
        <v>1676.71</v>
      </c>
      <c r="AD70" s="19">
        <v>1294.3900000000001</v>
      </c>
      <c r="AE70" s="19">
        <v>3183.15</v>
      </c>
      <c r="AF70" s="19">
        <v>1397.07</v>
      </c>
      <c r="AG70" s="19">
        <v>2003.95</v>
      </c>
      <c r="AH70" s="19">
        <v>1483.69</v>
      </c>
      <c r="AI70" s="19">
        <v>2554.73</v>
      </c>
      <c r="AJ70" s="19">
        <v>3467.36</v>
      </c>
      <c r="AK70" s="19">
        <v>1613.44</v>
      </c>
      <c r="AL70" s="19">
        <v>1798.2</v>
      </c>
      <c r="AM70" s="19">
        <v>1896.58</v>
      </c>
      <c r="AN70" s="19">
        <v>1431.97</v>
      </c>
      <c r="AO70" s="19">
        <v>2669.66</v>
      </c>
      <c r="AP70" s="19">
        <v>2053.89</v>
      </c>
      <c r="AQ70" s="19">
        <v>2729.81</v>
      </c>
      <c r="AR70" s="19">
        <v>1367.33</v>
      </c>
      <c r="AS70" s="19">
        <v>1487.54</v>
      </c>
      <c r="AT70" s="19">
        <v>3213.19</v>
      </c>
      <c r="AU70" s="19">
        <v>2440.9499999999998</v>
      </c>
      <c r="AV70" s="19">
        <v>1604.74</v>
      </c>
      <c r="AW70" s="19">
        <v>2390.61</v>
      </c>
      <c r="AX70" s="19">
        <f t="shared" si="1"/>
        <v>1848.1854166666669</v>
      </c>
      <c r="AY70" s="19">
        <f t="shared" si="2"/>
        <v>1071.68</v>
      </c>
      <c r="AZ70" s="19">
        <f t="shared" si="3"/>
        <v>186.65929881292641</v>
      </c>
      <c r="BA70" s="19">
        <f t="shared" si="4"/>
        <v>1835.6600000000003</v>
      </c>
      <c r="BB70" s="19">
        <f t="shared" si="5"/>
        <v>119.10614797033121</v>
      </c>
      <c r="BC70" s="19">
        <f t="shared" si="6"/>
        <v>2181.3333333333335</v>
      </c>
      <c r="BD70" s="19">
        <f t="shared" si="7"/>
        <v>170.61626547443939</v>
      </c>
      <c r="BE70" s="32">
        <f>RSQ(B70:AW70,B4:AW4)</f>
        <v>0.2077045229574368</v>
      </c>
      <c r="BF70" s="32">
        <f>SLOPE(B70:AW70,B4:AW4)</f>
        <v>10.833515802934388</v>
      </c>
      <c r="BG70" s="51">
        <v>1E-4</v>
      </c>
    </row>
    <row r="71" spans="1:59" x14ac:dyDescent="0.3">
      <c r="A71" s="42" t="s">
        <v>9</v>
      </c>
      <c r="B71" s="19">
        <v>164.31</v>
      </c>
      <c r="C71" s="19">
        <v>125.44</v>
      </c>
      <c r="D71" s="19">
        <v>135.16999999999999</v>
      </c>
      <c r="E71" s="19">
        <v>208.83</v>
      </c>
      <c r="F71" s="19">
        <v>172.14</v>
      </c>
      <c r="G71" s="19">
        <v>256.51</v>
      </c>
      <c r="H71" s="19">
        <v>333.54</v>
      </c>
      <c r="I71" s="19">
        <v>136.41999999999999</v>
      </c>
      <c r="J71" s="19">
        <v>136.38999999999999</v>
      </c>
      <c r="K71" s="19">
        <v>222.5</v>
      </c>
      <c r="L71" s="19">
        <v>210.23</v>
      </c>
      <c r="M71" s="19">
        <v>388.26</v>
      </c>
      <c r="N71" s="19">
        <v>346.54</v>
      </c>
      <c r="O71" s="19">
        <v>405.88</v>
      </c>
      <c r="P71" s="19">
        <v>221.88</v>
      </c>
      <c r="Q71" s="19">
        <v>298.23</v>
      </c>
      <c r="R71" s="19">
        <v>171.51</v>
      </c>
      <c r="S71" s="19">
        <v>183.88</v>
      </c>
      <c r="T71" s="19">
        <v>247.98</v>
      </c>
      <c r="U71" s="19">
        <v>334.71</v>
      </c>
      <c r="V71" s="19">
        <v>174.94</v>
      </c>
      <c r="W71" s="19">
        <v>209.37</v>
      </c>
      <c r="X71" s="19">
        <v>178.51</v>
      </c>
      <c r="Y71" s="19">
        <v>155.07</v>
      </c>
      <c r="Z71" s="19">
        <v>126.18</v>
      </c>
      <c r="AA71" s="19">
        <v>470.11</v>
      </c>
      <c r="AB71" s="19">
        <v>527.03</v>
      </c>
      <c r="AC71" s="19">
        <v>406.84</v>
      </c>
      <c r="AD71" s="19">
        <v>165.95</v>
      </c>
      <c r="AE71" s="19">
        <v>426.95</v>
      </c>
      <c r="AF71" s="19">
        <v>309.14</v>
      </c>
      <c r="AG71" s="19">
        <v>284.07</v>
      </c>
      <c r="AH71" s="19">
        <v>286.42</v>
      </c>
      <c r="AI71" s="19">
        <v>377.31</v>
      </c>
      <c r="AJ71" s="19">
        <v>335.75</v>
      </c>
      <c r="AK71" s="19">
        <v>179.14</v>
      </c>
      <c r="AL71" s="19">
        <v>355.52</v>
      </c>
      <c r="AM71" s="19">
        <v>231.12</v>
      </c>
      <c r="AN71" s="19">
        <v>248.22</v>
      </c>
      <c r="AO71" s="19">
        <v>168.08</v>
      </c>
      <c r="AP71" s="19">
        <v>357.53</v>
      </c>
      <c r="AQ71" s="19">
        <v>323.42</v>
      </c>
      <c r="AR71" s="19">
        <v>222.03</v>
      </c>
      <c r="AS71" s="19">
        <v>271.77</v>
      </c>
      <c r="AT71" s="19">
        <v>438.03</v>
      </c>
      <c r="AU71" s="19">
        <v>260.86</v>
      </c>
      <c r="AV71" s="19">
        <v>228.72</v>
      </c>
      <c r="AW71" s="19">
        <v>424.14</v>
      </c>
      <c r="AX71" s="19">
        <f t="shared" si="1"/>
        <v>267.55354166666666</v>
      </c>
      <c r="AY71" s="19">
        <f t="shared" si="2"/>
        <v>177.06666666666669</v>
      </c>
      <c r="AZ71" s="19">
        <f t="shared" si="3"/>
        <v>19.939743005141995</v>
      </c>
      <c r="BA71" s="19">
        <f t="shared" si="4"/>
        <v>272.53814814814814</v>
      </c>
      <c r="BB71" s="19">
        <f t="shared" si="5"/>
        <v>21.545186928468063</v>
      </c>
      <c r="BC71" s="19">
        <f t="shared" si="6"/>
        <v>294.77600000000001</v>
      </c>
      <c r="BD71" s="19">
        <f t="shared" si="7"/>
        <v>21.949499914034227</v>
      </c>
      <c r="BE71" s="32">
        <f>RSQ(B71:AW71,B4:AW4)</f>
        <v>0.14173528990513642</v>
      </c>
      <c r="BF71" s="32">
        <f>SLOPE(B71:AW71,B4:AW4)</f>
        <v>1.3367700867631178</v>
      </c>
      <c r="BG71" s="51">
        <v>3.3E-3</v>
      </c>
    </row>
    <row r="72" spans="1:59" x14ac:dyDescent="0.3">
      <c r="A72" s="42" t="s">
        <v>18</v>
      </c>
      <c r="B72" s="19">
        <v>354.18</v>
      </c>
      <c r="C72" s="19">
        <v>497.94</v>
      </c>
      <c r="D72" s="19">
        <v>610.20000000000005</v>
      </c>
      <c r="E72" s="19">
        <v>502.79</v>
      </c>
      <c r="F72" s="19">
        <v>493.45</v>
      </c>
      <c r="G72" s="19">
        <v>418.99</v>
      </c>
      <c r="H72" s="19">
        <v>405.14</v>
      </c>
      <c r="I72" s="19">
        <v>277.69</v>
      </c>
      <c r="J72" s="19">
        <v>291.35000000000002</v>
      </c>
      <c r="K72" s="19">
        <v>304.85000000000002</v>
      </c>
      <c r="L72" s="19">
        <v>373.43</v>
      </c>
      <c r="M72" s="19">
        <v>437.88</v>
      </c>
      <c r="N72" s="19">
        <v>641.66</v>
      </c>
      <c r="O72" s="19">
        <v>680.69</v>
      </c>
      <c r="P72" s="19">
        <v>344.96</v>
      </c>
      <c r="Q72" s="19">
        <v>758.8</v>
      </c>
      <c r="R72" s="19">
        <v>313.72000000000003</v>
      </c>
      <c r="S72" s="19">
        <v>291.49</v>
      </c>
      <c r="T72" s="19">
        <v>316.27999999999997</v>
      </c>
      <c r="U72" s="19">
        <v>205.12</v>
      </c>
      <c r="V72" s="19">
        <v>293.39</v>
      </c>
      <c r="W72" s="19">
        <v>269.19</v>
      </c>
      <c r="X72" s="19">
        <v>184.09</v>
      </c>
      <c r="Y72" s="19">
        <v>177.95</v>
      </c>
      <c r="Z72" s="19">
        <v>227.48</v>
      </c>
      <c r="AA72" s="19">
        <v>515.75</v>
      </c>
      <c r="AB72" s="19">
        <v>500.47</v>
      </c>
      <c r="AC72" s="19">
        <v>437.14</v>
      </c>
      <c r="AD72" s="19">
        <v>272.83</v>
      </c>
      <c r="AE72" s="19">
        <v>559.78</v>
      </c>
      <c r="AF72" s="19">
        <v>337.61</v>
      </c>
      <c r="AG72" s="19">
        <v>416.24</v>
      </c>
      <c r="AH72" s="19">
        <v>359.95</v>
      </c>
      <c r="AI72" s="19">
        <v>370</v>
      </c>
      <c r="AJ72" s="19">
        <v>508.34</v>
      </c>
      <c r="AK72" s="19">
        <v>297.81</v>
      </c>
      <c r="AL72" s="19">
        <v>386.04</v>
      </c>
      <c r="AM72" s="19">
        <v>299.51</v>
      </c>
      <c r="AN72" s="19">
        <v>344.27</v>
      </c>
      <c r="AO72" s="19">
        <v>281.58999999999997</v>
      </c>
      <c r="AP72" s="19">
        <v>453.38</v>
      </c>
      <c r="AQ72" s="19">
        <v>353.78</v>
      </c>
      <c r="AR72" s="19">
        <v>228</v>
      </c>
      <c r="AS72" s="19">
        <v>407.66</v>
      </c>
      <c r="AT72" s="19">
        <v>544.26</v>
      </c>
      <c r="AU72" s="19">
        <v>449.27</v>
      </c>
      <c r="AV72" s="19">
        <v>202.68</v>
      </c>
      <c r="AW72" s="19">
        <v>528.57000000000005</v>
      </c>
      <c r="AX72" s="19">
        <f t="shared" si="1"/>
        <v>390.15916666666675</v>
      </c>
      <c r="AY72" s="19">
        <f t="shared" si="2"/>
        <v>479.5916666666667</v>
      </c>
      <c r="AZ72" s="19">
        <f t="shared" si="3"/>
        <v>35.367622803600646</v>
      </c>
      <c r="BA72" s="19">
        <f t="shared" si="4"/>
        <v>377.59000000000003</v>
      </c>
      <c r="BB72" s="19">
        <f t="shared" si="5"/>
        <v>28.844857822357579</v>
      </c>
      <c r="BC72" s="19">
        <f t="shared" si="6"/>
        <v>377.01066666666668</v>
      </c>
      <c r="BD72" s="19">
        <f t="shared" si="7"/>
        <v>27.247095860392143</v>
      </c>
      <c r="BE72" s="32">
        <f>RSQ(B72:AW72,B4:AW4)</f>
        <v>5.0803102556330845E-2</v>
      </c>
      <c r="BF72" s="32">
        <f>SLOPE(B72:AW72,B4:AW4)</f>
        <v>-1.0327269218824036</v>
      </c>
      <c r="BG72" s="51">
        <v>8.1900000000000001E-2</v>
      </c>
    </row>
  </sheetData>
  <pageMargins left="0.7" right="0.7" top="0.75" bottom="0.75" header="0.3" footer="0.3"/>
  <pageSetup scale="19" orientation="portrait" horizontalDpi="4294967295" verticalDpi="4294967295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6AFA98-D58A-4E2E-979E-91F01EB0611B}">
  <sheetPr>
    <pageSetUpPr fitToPage="1"/>
  </sheetPr>
  <dimension ref="A1:BC72"/>
  <sheetViews>
    <sheetView zoomScale="75" zoomScaleNormal="75" workbookViewId="0">
      <selection activeCell="B22" sqref="B22"/>
    </sheetView>
  </sheetViews>
  <sheetFormatPr defaultRowHeight="14.4" x14ac:dyDescent="0.3"/>
  <cols>
    <col min="2" max="46" width="8.88671875" style="19"/>
    <col min="53" max="53" width="8.5546875" style="32" customWidth="1"/>
    <col min="54" max="54" width="9.21875" style="32" customWidth="1"/>
    <col min="55" max="55" width="7.33203125" style="32" customWidth="1"/>
  </cols>
  <sheetData>
    <row r="1" spans="1:55" x14ac:dyDescent="0.3">
      <c r="A1" s="22" t="s">
        <v>458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2"/>
      <c r="AV1" s="22"/>
      <c r="AW1" s="22"/>
      <c r="AX1" s="22"/>
      <c r="AY1" s="22"/>
      <c r="AZ1" s="22"/>
      <c r="BA1" s="49"/>
      <c r="BB1" s="49"/>
      <c r="BC1" s="49"/>
    </row>
    <row r="2" spans="1:55" x14ac:dyDescent="0.3">
      <c r="AU2" t="s">
        <v>449</v>
      </c>
      <c r="AW2" t="s">
        <v>450</v>
      </c>
      <c r="AY2" t="s">
        <v>451</v>
      </c>
    </row>
    <row r="3" spans="1:55" x14ac:dyDescent="0.3">
      <c r="A3" s="22" t="s">
        <v>359</v>
      </c>
      <c r="B3" s="21">
        <v>1</v>
      </c>
      <c r="C3" s="21">
        <v>2</v>
      </c>
      <c r="D3" s="21">
        <v>3</v>
      </c>
      <c r="E3" s="21">
        <v>4</v>
      </c>
      <c r="F3" s="21">
        <v>5</v>
      </c>
      <c r="G3" s="21">
        <v>6</v>
      </c>
      <c r="H3" s="21">
        <v>7</v>
      </c>
      <c r="I3" s="21">
        <v>8</v>
      </c>
      <c r="J3" s="21">
        <v>9</v>
      </c>
      <c r="K3" s="21">
        <v>10</v>
      </c>
      <c r="L3" s="21">
        <v>11</v>
      </c>
      <c r="M3" s="21">
        <v>12</v>
      </c>
      <c r="N3" s="21">
        <v>13</v>
      </c>
      <c r="O3" s="21">
        <v>14</v>
      </c>
      <c r="P3" s="21">
        <v>15</v>
      </c>
      <c r="Q3" s="21">
        <v>16</v>
      </c>
      <c r="R3" s="21">
        <v>17</v>
      </c>
      <c r="S3" s="21">
        <v>18</v>
      </c>
      <c r="T3" s="21">
        <v>19</v>
      </c>
      <c r="U3" s="21">
        <v>20</v>
      </c>
      <c r="V3" s="21">
        <v>21</v>
      </c>
      <c r="W3" s="21">
        <v>22</v>
      </c>
      <c r="X3" s="21">
        <v>23</v>
      </c>
      <c r="Y3" s="21">
        <v>24</v>
      </c>
      <c r="Z3" s="21">
        <v>25</v>
      </c>
      <c r="AA3" s="21">
        <v>26</v>
      </c>
      <c r="AB3" s="21">
        <v>27</v>
      </c>
      <c r="AC3" s="21">
        <v>28</v>
      </c>
      <c r="AD3" s="21">
        <v>29</v>
      </c>
      <c r="AE3" s="21">
        <v>30</v>
      </c>
      <c r="AF3" s="21">
        <v>31</v>
      </c>
      <c r="AG3" s="21">
        <v>32</v>
      </c>
      <c r="AH3" s="21">
        <v>33</v>
      </c>
      <c r="AI3" s="21">
        <v>34</v>
      </c>
      <c r="AJ3" s="21">
        <v>35</v>
      </c>
      <c r="AK3" s="21">
        <v>36</v>
      </c>
      <c r="AL3" s="21">
        <v>37</v>
      </c>
      <c r="AM3" s="21">
        <v>38</v>
      </c>
      <c r="AN3" s="21">
        <v>39</v>
      </c>
      <c r="AO3" s="21">
        <v>40</v>
      </c>
      <c r="AP3" s="21">
        <v>41</v>
      </c>
      <c r="AQ3" s="21">
        <v>42</v>
      </c>
      <c r="AR3" s="21">
        <v>43</v>
      </c>
      <c r="AS3" s="21">
        <v>44</v>
      </c>
      <c r="AT3" s="21" t="s">
        <v>452</v>
      </c>
      <c r="AU3" s="22" t="s">
        <v>453</v>
      </c>
      <c r="AV3" s="22" t="s">
        <v>454</v>
      </c>
      <c r="AW3" s="22" t="s">
        <v>453</v>
      </c>
      <c r="AX3" s="22" t="s">
        <v>454</v>
      </c>
      <c r="AY3" s="22" t="s">
        <v>453</v>
      </c>
      <c r="AZ3" s="22" t="s">
        <v>454</v>
      </c>
      <c r="BA3" s="49" t="s">
        <v>455</v>
      </c>
      <c r="BB3" s="49" t="s">
        <v>456</v>
      </c>
      <c r="BC3" s="49" t="s">
        <v>459</v>
      </c>
    </row>
    <row r="4" spans="1:55" x14ac:dyDescent="0.3">
      <c r="A4" s="22" t="s">
        <v>433</v>
      </c>
      <c r="B4" s="52">
        <v>0</v>
      </c>
      <c r="C4" s="52">
        <v>1.4</v>
      </c>
      <c r="D4" s="52">
        <v>33.700000000000003</v>
      </c>
      <c r="E4" s="52">
        <v>35.1</v>
      </c>
      <c r="F4" s="52">
        <v>38</v>
      </c>
      <c r="G4" s="52">
        <v>38.9</v>
      </c>
      <c r="H4" s="52">
        <v>42.2</v>
      </c>
      <c r="I4" s="52">
        <v>44.4</v>
      </c>
      <c r="J4" s="52">
        <v>45.8</v>
      </c>
      <c r="K4" s="52">
        <v>46</v>
      </c>
      <c r="L4" s="52">
        <v>46.1</v>
      </c>
      <c r="M4" s="52">
        <v>46.3</v>
      </c>
      <c r="N4" s="52">
        <v>46.5</v>
      </c>
      <c r="O4" s="52">
        <v>47.2</v>
      </c>
      <c r="P4" s="52">
        <v>55.9</v>
      </c>
      <c r="Q4" s="52">
        <v>57.3</v>
      </c>
      <c r="R4" s="52">
        <v>58.5</v>
      </c>
      <c r="S4" s="52">
        <v>63.1</v>
      </c>
      <c r="T4" s="52">
        <v>67.5</v>
      </c>
      <c r="U4" s="52">
        <v>69</v>
      </c>
      <c r="V4" s="52">
        <v>69.8</v>
      </c>
      <c r="W4" s="52">
        <v>70.900000000000006</v>
      </c>
      <c r="X4" s="52">
        <v>72.5</v>
      </c>
      <c r="Y4" s="52">
        <v>73.7</v>
      </c>
      <c r="Z4" s="52">
        <v>73.900000000000006</v>
      </c>
      <c r="AA4" s="52">
        <v>76</v>
      </c>
      <c r="AB4" s="52">
        <v>76.7</v>
      </c>
      <c r="AC4" s="52">
        <v>77.099999999999994</v>
      </c>
      <c r="AD4" s="52">
        <v>79</v>
      </c>
      <c r="AE4" s="52">
        <v>83.1</v>
      </c>
      <c r="AF4" s="52">
        <v>84.6</v>
      </c>
      <c r="AG4" s="52">
        <v>84.9</v>
      </c>
      <c r="AH4" s="52">
        <v>85.3</v>
      </c>
      <c r="AI4" s="52">
        <v>85.9</v>
      </c>
      <c r="AJ4" s="52">
        <v>86.5</v>
      </c>
      <c r="AK4" s="52">
        <v>87.1</v>
      </c>
      <c r="AL4" s="52">
        <v>88</v>
      </c>
      <c r="AM4" s="52">
        <v>90.8</v>
      </c>
      <c r="AN4" s="52">
        <v>92</v>
      </c>
      <c r="AO4" s="52">
        <v>92.3</v>
      </c>
      <c r="AP4" s="52">
        <v>94.7</v>
      </c>
      <c r="AQ4" s="52">
        <v>96.2</v>
      </c>
      <c r="AR4" s="52">
        <v>97.4</v>
      </c>
      <c r="AS4" s="52">
        <v>100</v>
      </c>
      <c r="AT4" s="53">
        <f>AVERAGE(B4:AS4)</f>
        <v>65.938636363636363</v>
      </c>
      <c r="AU4" s="53">
        <f>AVERAGE(B4:C4)</f>
        <v>0.7</v>
      </c>
      <c r="AV4" s="53">
        <f>STDEV(B4:C4)/SQRT(2)</f>
        <v>0.7</v>
      </c>
      <c r="AW4" s="53">
        <f>AVERAGE(D4:AD4)</f>
        <v>57.448148148148142</v>
      </c>
      <c r="AX4" s="53">
        <f>STDEV(D4:AD4)/SQRT(27)</f>
        <v>2.8900624031865751</v>
      </c>
      <c r="AY4" s="53">
        <f>AVERAGE(AE4:AS4)</f>
        <v>89.92</v>
      </c>
      <c r="AZ4" s="53">
        <f>STDEV(AE4:AS4)/SQRT(15)</f>
        <v>1.3653257068239382</v>
      </c>
    </row>
    <row r="5" spans="1:55" x14ac:dyDescent="0.3">
      <c r="A5" t="s">
        <v>266</v>
      </c>
      <c r="AU5" s="19"/>
      <c r="AV5" s="19"/>
      <c r="AW5" s="19"/>
      <c r="AX5" s="19"/>
      <c r="AY5" s="19"/>
      <c r="AZ5" s="19"/>
    </row>
    <row r="6" spans="1:55" x14ac:dyDescent="0.3">
      <c r="A6" t="s">
        <v>338</v>
      </c>
      <c r="AL6" s="19">
        <v>2</v>
      </c>
      <c r="AN6" s="19">
        <v>27</v>
      </c>
      <c r="AP6" s="19">
        <v>15</v>
      </c>
      <c r="AU6" s="19"/>
      <c r="AV6" s="19"/>
      <c r="AW6" s="19"/>
      <c r="AX6" s="19"/>
      <c r="AY6" s="19"/>
      <c r="AZ6" s="19"/>
    </row>
    <row r="7" spans="1:55" x14ac:dyDescent="0.3">
      <c r="A7" s="10" t="s">
        <v>348</v>
      </c>
      <c r="B7" s="19">
        <v>66746.84</v>
      </c>
      <c r="C7" s="19">
        <v>74045.460000000006</v>
      </c>
      <c r="D7" s="19">
        <v>177422.81</v>
      </c>
      <c r="E7" s="19">
        <v>191597.88</v>
      </c>
      <c r="F7" s="19">
        <v>124128.84</v>
      </c>
      <c r="G7" s="19">
        <v>150558.34</v>
      </c>
      <c r="H7" s="19">
        <v>105573.21</v>
      </c>
      <c r="I7" s="19">
        <v>107114.7</v>
      </c>
      <c r="J7" s="19">
        <v>95861.3</v>
      </c>
      <c r="K7" s="19">
        <v>75243.45</v>
      </c>
      <c r="L7" s="19">
        <v>81681.440000000002</v>
      </c>
      <c r="M7" s="19">
        <v>140375.78</v>
      </c>
      <c r="N7" s="19">
        <v>190915.81</v>
      </c>
      <c r="O7" s="19">
        <v>62300.63</v>
      </c>
      <c r="P7" s="19">
        <v>55728.3</v>
      </c>
      <c r="Q7" s="19">
        <v>135124.34</v>
      </c>
      <c r="R7" s="19">
        <v>34100.21</v>
      </c>
      <c r="S7" s="19">
        <v>48847.09</v>
      </c>
      <c r="T7" s="19">
        <v>76256.34</v>
      </c>
      <c r="U7" s="19">
        <v>109151.78</v>
      </c>
      <c r="V7" s="19">
        <v>96851</v>
      </c>
      <c r="W7" s="19">
        <v>143473.31</v>
      </c>
      <c r="X7" s="19">
        <v>246661.25</v>
      </c>
      <c r="Y7" s="19">
        <v>69113.69</v>
      </c>
      <c r="Z7" s="19">
        <v>80446.67</v>
      </c>
      <c r="AA7" s="19">
        <v>88852.3</v>
      </c>
      <c r="AB7" s="19">
        <v>52709.67</v>
      </c>
      <c r="AC7" s="19">
        <v>69868.56</v>
      </c>
      <c r="AD7" s="19">
        <v>36831.33</v>
      </c>
      <c r="AE7" s="19">
        <v>175401.72</v>
      </c>
      <c r="AF7" s="19">
        <v>98233.45</v>
      </c>
      <c r="AG7" s="19">
        <v>194952.47</v>
      </c>
      <c r="AH7" s="19">
        <v>158548.69</v>
      </c>
      <c r="AI7" s="19">
        <v>91782.19</v>
      </c>
      <c r="AJ7" s="19">
        <v>96217.4</v>
      </c>
      <c r="AK7" s="19">
        <v>184156.45</v>
      </c>
      <c r="AL7" s="19">
        <v>165996.97</v>
      </c>
      <c r="AM7" s="19">
        <v>86435.34</v>
      </c>
      <c r="AN7" s="19">
        <v>83977.43</v>
      </c>
      <c r="AO7" s="19">
        <v>78697.94</v>
      </c>
      <c r="AP7" s="19">
        <v>144798.07999999999</v>
      </c>
      <c r="AQ7" s="19">
        <v>217347.28</v>
      </c>
      <c r="AR7" s="19">
        <v>46891.61</v>
      </c>
      <c r="AS7" s="19">
        <v>341175.56</v>
      </c>
      <c r="AT7" s="19">
        <f>AVERAGE(B7:AS7)</f>
        <v>117095.33886363638</v>
      </c>
      <c r="AU7" s="19">
        <f>AVERAGE(B7:C7)</f>
        <v>70396.149999999994</v>
      </c>
      <c r="AV7" s="19">
        <f>STDEV(B7:C7)/SQRT(2)</f>
        <v>3649.3100000000049</v>
      </c>
      <c r="AW7" s="19">
        <f>AVERAGE(D7:AD7)</f>
        <v>105436.66777777777</v>
      </c>
      <c r="AX7" s="19">
        <f>STDEV(D7:AD7)/SQRT(27)</f>
        <v>10119.955279718606</v>
      </c>
      <c r="AY7" s="19">
        <f>AVERAGE(AE7:AS7)</f>
        <v>144307.50533333333</v>
      </c>
      <c r="AZ7" s="19">
        <f>STDEV(AE7:AS7)/SQRT(15)</f>
        <v>19255.523428953045</v>
      </c>
      <c r="BA7" s="32">
        <f>RSQ(B7:AS7,B4:AS4)</f>
        <v>3.5454119521937312E-2</v>
      </c>
      <c r="BB7" s="20">
        <f>SLOPE(B7:AS7,B4:AS4)</f>
        <v>486.14475200940723</v>
      </c>
      <c r="BC7" s="32">
        <v>0.3921</v>
      </c>
    </row>
    <row r="8" spans="1:55" x14ac:dyDescent="0.3">
      <c r="A8" s="10" t="s">
        <v>342</v>
      </c>
      <c r="B8" s="19">
        <v>111500.65</v>
      </c>
      <c r="C8" s="19">
        <v>262833.56</v>
      </c>
      <c r="D8" s="19">
        <v>135860.06</v>
      </c>
      <c r="E8" s="19">
        <v>221368.94</v>
      </c>
      <c r="F8" s="19">
        <v>99881.56</v>
      </c>
      <c r="G8" s="19">
        <v>269992.62</v>
      </c>
      <c r="H8" s="19">
        <v>107954.83</v>
      </c>
      <c r="I8" s="19">
        <v>121576.78</v>
      </c>
      <c r="J8" s="19">
        <v>335810.72</v>
      </c>
      <c r="K8" s="19">
        <v>111739.81</v>
      </c>
      <c r="L8" s="19">
        <v>39906.879999999997</v>
      </c>
      <c r="M8" s="19">
        <v>351327</v>
      </c>
      <c r="N8" s="19">
        <v>491851.31</v>
      </c>
      <c r="O8" s="19">
        <v>127252.94</v>
      </c>
      <c r="P8" s="19">
        <v>162257.28</v>
      </c>
      <c r="Q8" s="19">
        <v>501067.38</v>
      </c>
      <c r="R8" s="19">
        <v>161860.06</v>
      </c>
      <c r="S8" s="19">
        <v>100405.97</v>
      </c>
      <c r="T8" s="19">
        <v>385189.75</v>
      </c>
      <c r="U8" s="19">
        <v>184288.92</v>
      </c>
      <c r="V8" s="19">
        <v>205363.3</v>
      </c>
      <c r="W8" s="19">
        <v>237656.84</v>
      </c>
      <c r="X8" s="19">
        <v>432796.12</v>
      </c>
      <c r="Y8" s="19">
        <v>184088.41</v>
      </c>
      <c r="Z8" s="19">
        <v>216561.08</v>
      </c>
      <c r="AA8" s="19">
        <v>196769.42</v>
      </c>
      <c r="AB8" s="19">
        <v>133752.35999999999</v>
      </c>
      <c r="AC8" s="19">
        <v>250359.31</v>
      </c>
      <c r="AD8" s="19">
        <v>58594.559999999998</v>
      </c>
      <c r="AE8" s="19">
        <v>232376.56</v>
      </c>
      <c r="AF8" s="19">
        <v>111505.59</v>
      </c>
      <c r="AG8" s="19">
        <v>373676.16</v>
      </c>
      <c r="AH8" s="19">
        <v>446662.22</v>
      </c>
      <c r="AI8" s="19">
        <v>241971.7</v>
      </c>
      <c r="AJ8" s="19">
        <v>289559.56</v>
      </c>
      <c r="AK8" s="19">
        <v>191539.44</v>
      </c>
      <c r="AL8" s="19">
        <v>430809.84</v>
      </c>
      <c r="AM8" s="19">
        <v>265477.21999999997</v>
      </c>
      <c r="AN8" s="19">
        <v>323250.75</v>
      </c>
      <c r="AO8" s="19">
        <v>384128.72</v>
      </c>
      <c r="AP8" s="19">
        <v>301197.34000000003</v>
      </c>
      <c r="AQ8" s="19">
        <v>211403.78</v>
      </c>
      <c r="AR8" s="19">
        <v>321212.90999999997</v>
      </c>
      <c r="AS8" s="19">
        <v>313537.94</v>
      </c>
      <c r="AT8" s="19">
        <f>AVERAGE(B8:AS8)</f>
        <v>241776.77613636365</v>
      </c>
      <c r="AU8" s="19">
        <f>AVERAGE(B8:C8)</f>
        <v>187167.10499999998</v>
      </c>
      <c r="AV8" s="19">
        <f>STDEV(B8:C8)/SQRT(2)</f>
        <v>75666.455000000075</v>
      </c>
      <c r="AW8" s="19">
        <f>AVERAGE(D8:AD8)</f>
        <v>215760.52629629627</v>
      </c>
      <c r="AX8" s="19">
        <f>STDEV(D8:AD8)/SQRT(27)</f>
        <v>24276.520830481553</v>
      </c>
      <c r="AY8" s="19">
        <f>AVERAGE(AE8:AS8)</f>
        <v>295887.31533333327</v>
      </c>
      <c r="AZ8" s="19">
        <f>STDEV(AE8:AS8)/SQRT(15)</f>
        <v>23546.568355603449</v>
      </c>
      <c r="BA8" s="32">
        <f>RSQ(B8:AS8,B4:AS4)</f>
        <v>8.5657043526972468E-2</v>
      </c>
      <c r="BB8" s="20">
        <f>SLOPE(B8:AS8,B4:AS4)</f>
        <v>1435.6578903412005</v>
      </c>
      <c r="BC8" s="32">
        <v>6.6600000000000006E-2</v>
      </c>
    </row>
    <row r="9" spans="1:55" x14ac:dyDescent="0.3">
      <c r="A9" s="10" t="s">
        <v>343</v>
      </c>
      <c r="B9" s="19">
        <v>50062.85</v>
      </c>
      <c r="C9" s="19">
        <v>81295.839999999997</v>
      </c>
      <c r="D9" s="19">
        <v>79263.27</v>
      </c>
      <c r="E9" s="19">
        <v>156111.20000000001</v>
      </c>
      <c r="F9" s="19">
        <v>53271.29</v>
      </c>
      <c r="G9" s="19">
        <v>97783.49</v>
      </c>
      <c r="H9" s="19">
        <v>50116.79</v>
      </c>
      <c r="I9" s="19">
        <v>110554.51</v>
      </c>
      <c r="J9" s="19">
        <v>216720.41</v>
      </c>
      <c r="K9" s="19">
        <v>56064.36</v>
      </c>
      <c r="L9" s="19">
        <v>23614.5</v>
      </c>
      <c r="M9" s="19">
        <v>324313.53000000003</v>
      </c>
      <c r="N9" s="19">
        <v>185036.73</v>
      </c>
      <c r="O9" s="19">
        <v>62056.3</v>
      </c>
      <c r="P9" s="19">
        <v>77087.7</v>
      </c>
      <c r="Q9" s="19">
        <v>180943.12</v>
      </c>
      <c r="R9" s="19">
        <v>75008.13</v>
      </c>
      <c r="S9" s="19">
        <v>68602.679999999993</v>
      </c>
      <c r="T9" s="19">
        <v>147746.48000000001</v>
      </c>
      <c r="U9" s="19">
        <v>66177.320000000007</v>
      </c>
      <c r="V9" s="19">
        <v>147596.06</v>
      </c>
      <c r="W9" s="19">
        <v>120406.55</v>
      </c>
      <c r="X9" s="19">
        <v>198750.7</v>
      </c>
      <c r="Y9" s="19">
        <v>61411.33</v>
      </c>
      <c r="Z9" s="19">
        <v>111634.4</v>
      </c>
      <c r="AA9" s="19">
        <v>58987.37</v>
      </c>
      <c r="AB9" s="19">
        <v>94694.15</v>
      </c>
      <c r="AC9" s="19">
        <v>115703.38</v>
      </c>
      <c r="AD9" s="19">
        <v>21083.4</v>
      </c>
      <c r="AE9" s="19">
        <v>104803.27</v>
      </c>
      <c r="AF9" s="19">
        <v>87019.1</v>
      </c>
      <c r="AG9" s="19">
        <v>251376.27</v>
      </c>
      <c r="AH9" s="19">
        <v>208306.38</v>
      </c>
      <c r="AI9" s="19">
        <v>132559.17000000001</v>
      </c>
      <c r="AJ9" s="19">
        <v>176091.58</v>
      </c>
      <c r="AK9" s="19">
        <v>122068.66</v>
      </c>
      <c r="AL9" s="19">
        <v>132900.54999999999</v>
      </c>
      <c r="AM9" s="19">
        <v>98253.48</v>
      </c>
      <c r="AN9" s="19">
        <v>132124.51999999999</v>
      </c>
      <c r="AO9" s="19">
        <v>117399.28</v>
      </c>
      <c r="AP9" s="19">
        <v>190989.64</v>
      </c>
      <c r="AQ9" s="19">
        <v>129488.98</v>
      </c>
      <c r="AR9" s="19">
        <v>143057.14000000001</v>
      </c>
      <c r="AS9" s="19">
        <v>267414.15999999997</v>
      </c>
      <c r="AT9" s="19">
        <f>AVERAGE(B9:AS9)</f>
        <v>122407.95500000002</v>
      </c>
      <c r="AU9" s="19">
        <f>AVERAGE(B9:C9)</f>
        <v>65679.345000000001</v>
      </c>
      <c r="AV9" s="19">
        <f>STDEV(B9:C9)/SQRT(2)</f>
        <v>15616.494999999964</v>
      </c>
      <c r="AW9" s="19">
        <f>AVERAGE(D9:AD9)</f>
        <v>109657.00555555556</v>
      </c>
      <c r="AX9" s="19">
        <f>STDEV(D9:AD9)/SQRT(27)</f>
        <v>13105.881791360427</v>
      </c>
      <c r="AY9" s="19">
        <f>AVERAGE(AE9:AS9)</f>
        <v>152923.47866666669</v>
      </c>
      <c r="AZ9" s="19">
        <f>STDEV(AE9:AS9)/SQRT(15)</f>
        <v>14076.425112526857</v>
      </c>
      <c r="BA9" s="32">
        <f>RSQ(B9:AS9,B4:AS4)</f>
        <v>8.1402848018576418E-2</v>
      </c>
      <c r="BB9" s="20">
        <f>SLOPE(B9:AS9,B4:AS4)</f>
        <v>776.02330273036898</v>
      </c>
      <c r="BC9" s="32">
        <v>4.2599999999999999E-2</v>
      </c>
    </row>
    <row r="10" spans="1:55" x14ac:dyDescent="0.3">
      <c r="A10" s="10" t="s">
        <v>344</v>
      </c>
      <c r="B10" s="19">
        <v>3563.21</v>
      </c>
      <c r="C10" s="19">
        <v>6276.14</v>
      </c>
      <c r="D10" s="19">
        <v>6099.06</v>
      </c>
      <c r="E10" s="19">
        <v>19296.82</v>
      </c>
      <c r="F10" s="19">
        <v>5893.63</v>
      </c>
      <c r="G10" s="19">
        <v>4919.74</v>
      </c>
      <c r="H10" s="19">
        <v>4838.63</v>
      </c>
      <c r="I10" s="19">
        <v>11313.75</v>
      </c>
      <c r="J10" s="19">
        <v>12177.56</v>
      </c>
      <c r="K10" s="19">
        <v>2969.15</v>
      </c>
      <c r="L10" s="19">
        <v>1810.26</v>
      </c>
      <c r="M10" s="19">
        <v>14208.77</v>
      </c>
      <c r="N10" s="19">
        <v>7439.02</v>
      </c>
      <c r="O10" s="19">
        <v>4998.51</v>
      </c>
      <c r="P10" s="19">
        <v>3757.15</v>
      </c>
      <c r="Q10" s="19">
        <v>8612.2900000000009</v>
      </c>
      <c r="R10" s="19">
        <v>3483.14</v>
      </c>
      <c r="S10" s="19">
        <v>5101.41</v>
      </c>
      <c r="T10" s="19">
        <v>3850.81</v>
      </c>
      <c r="U10" s="19">
        <v>6075.58</v>
      </c>
      <c r="V10" s="19">
        <v>6334.22</v>
      </c>
      <c r="W10" s="19">
        <v>12348.45</v>
      </c>
      <c r="X10" s="19">
        <v>10292.59</v>
      </c>
      <c r="Y10" s="19">
        <v>3104.03</v>
      </c>
      <c r="Z10" s="19">
        <v>5981.07</v>
      </c>
      <c r="AA10" s="19">
        <v>4436.1000000000004</v>
      </c>
      <c r="AB10" s="19">
        <v>4228.6099999999997</v>
      </c>
      <c r="AC10" s="19">
        <v>4282.6000000000004</v>
      </c>
      <c r="AD10" s="19">
        <v>1599.31</v>
      </c>
      <c r="AE10" s="19">
        <v>10904.6</v>
      </c>
      <c r="AF10" s="19">
        <v>7407.66</v>
      </c>
      <c r="AG10" s="19">
        <v>26400.14</v>
      </c>
      <c r="AH10" s="19">
        <v>10221.65</v>
      </c>
      <c r="AI10" s="19">
        <v>7077.02</v>
      </c>
      <c r="AJ10" s="19">
        <v>7083.89</v>
      </c>
      <c r="AK10" s="19">
        <v>12155.55</v>
      </c>
      <c r="AL10" s="19">
        <v>5984.57</v>
      </c>
      <c r="AM10" s="19">
        <v>7075.21</v>
      </c>
      <c r="AN10" s="19">
        <v>6353.83</v>
      </c>
      <c r="AO10" s="19">
        <v>3712.41</v>
      </c>
      <c r="AP10" s="19">
        <v>10790.97</v>
      </c>
      <c r="AQ10" s="19">
        <v>13842.15</v>
      </c>
      <c r="AR10" s="19">
        <v>5541.96</v>
      </c>
      <c r="AS10" s="19">
        <v>16396.98</v>
      </c>
      <c r="AT10" s="19">
        <f>AVERAGE(B10:AS10)</f>
        <v>7732.7318181818182</v>
      </c>
      <c r="AU10" s="19">
        <f>AVERAGE(B10:C10)</f>
        <v>4919.6750000000002</v>
      </c>
      <c r="AV10" s="19">
        <f>STDEV(B10:C10)/SQRT(2)</f>
        <v>1356.4649999999999</v>
      </c>
      <c r="AW10" s="19">
        <f>AVERAGE(D10:AD10)</f>
        <v>6646.38</v>
      </c>
      <c r="AX10" s="19">
        <f>STDEV(D10:AD10)/SQRT(27)</f>
        <v>801.00144698625445</v>
      </c>
      <c r="AY10" s="19">
        <f>AVERAGE(AE10:AS10)</f>
        <v>10063.239333333335</v>
      </c>
      <c r="AZ10" s="19">
        <f>STDEV(AE10:AS10)/SQRT(15)</f>
        <v>1466.8979385162747</v>
      </c>
      <c r="BA10" s="32">
        <f>RSQ(B10:AS10,B4:AS4)</f>
        <v>3.1693644811919518E-2</v>
      </c>
      <c r="BB10" s="20">
        <f>SLOPE(B10:AS10,B4:AS4)</f>
        <v>35.980714791753378</v>
      </c>
      <c r="BC10" s="32">
        <v>0.2472</v>
      </c>
    </row>
    <row r="11" spans="1:55" x14ac:dyDescent="0.3">
      <c r="A11" s="10" t="s">
        <v>345</v>
      </c>
      <c r="B11" s="19">
        <v>4918.67</v>
      </c>
      <c r="C11" s="19">
        <v>14494.41</v>
      </c>
      <c r="D11" s="19">
        <v>9311.8700000000008</v>
      </c>
      <c r="E11" s="19">
        <v>16664.7</v>
      </c>
      <c r="F11" s="19">
        <v>4657.75</v>
      </c>
      <c r="G11" s="19">
        <v>23032.49</v>
      </c>
      <c r="H11" s="19">
        <v>13798.68</v>
      </c>
      <c r="I11" s="19">
        <v>9111.15</v>
      </c>
      <c r="J11" s="19">
        <v>24000.25</v>
      </c>
      <c r="K11" s="19">
        <v>9623.9</v>
      </c>
      <c r="L11" s="19">
        <v>13658.04</v>
      </c>
      <c r="M11" s="19">
        <v>23310.65</v>
      </c>
      <c r="N11" s="19">
        <v>50727.89</v>
      </c>
      <c r="O11" s="19">
        <v>10071.32</v>
      </c>
      <c r="P11" s="19">
        <v>8839.91</v>
      </c>
      <c r="Q11" s="19">
        <v>38453.160000000003</v>
      </c>
      <c r="R11" s="19">
        <v>14930.5</v>
      </c>
      <c r="S11" s="19">
        <v>2680.29</v>
      </c>
      <c r="T11" s="19">
        <v>36733.08</v>
      </c>
      <c r="U11" s="19">
        <v>15589.43</v>
      </c>
      <c r="V11" s="19">
        <v>9516.83</v>
      </c>
      <c r="W11" s="19">
        <v>10977.76</v>
      </c>
      <c r="X11" s="19">
        <v>24276.45</v>
      </c>
      <c r="Y11" s="19">
        <v>20439.77</v>
      </c>
      <c r="Z11" s="19">
        <v>9557.07</v>
      </c>
      <c r="AA11" s="19">
        <v>6502.57</v>
      </c>
      <c r="AB11" s="19">
        <v>15155.84</v>
      </c>
      <c r="AC11" s="19">
        <v>35306.870000000003</v>
      </c>
      <c r="AD11" s="19">
        <v>6157.58</v>
      </c>
      <c r="AE11" s="19">
        <v>8597.2000000000007</v>
      </c>
      <c r="AF11" s="19">
        <v>6193.5</v>
      </c>
      <c r="AG11" s="19">
        <v>20922.62</v>
      </c>
      <c r="AH11" s="19">
        <v>24862.53</v>
      </c>
      <c r="AI11" s="19">
        <v>15595.38</v>
      </c>
      <c r="AJ11" s="19">
        <v>59978.05</v>
      </c>
      <c r="AK11" s="19">
        <v>12274.64</v>
      </c>
      <c r="AL11" s="19">
        <v>62323.13</v>
      </c>
      <c r="AM11" s="19">
        <v>10248.049999999999</v>
      </c>
      <c r="AN11" s="19">
        <v>10871.83</v>
      </c>
      <c r="AO11" s="19">
        <v>33956.15</v>
      </c>
      <c r="AP11" s="19">
        <v>20592.48</v>
      </c>
      <c r="AQ11" s="19">
        <v>17433.810000000001</v>
      </c>
      <c r="AR11" s="19">
        <v>21289.69</v>
      </c>
      <c r="AS11" s="19">
        <v>29340.240000000002</v>
      </c>
      <c r="AT11" s="19">
        <f>AVERAGE(B11:AS11)</f>
        <v>19022.231363636369</v>
      </c>
      <c r="AU11" s="19">
        <f>AVERAGE(B11:C11)</f>
        <v>9706.5400000000009</v>
      </c>
      <c r="AV11" s="19">
        <f>STDEV(B11:C11)/SQRT(2)</f>
        <v>4787.8699999999953</v>
      </c>
      <c r="AW11" s="19">
        <f>AVERAGE(D11:AD11)</f>
        <v>17151.325925925928</v>
      </c>
      <c r="AX11" s="19">
        <f>STDEV(D11:AD11)/SQRT(27)</f>
        <v>2253.8572129049981</v>
      </c>
      <c r="AY11" s="19">
        <f>AVERAGE(AE11:AS11)</f>
        <v>23631.953333333327</v>
      </c>
      <c r="AZ11" s="19">
        <f>STDEV(AE11:AS11)/SQRT(15)</f>
        <v>4410.4227236065954</v>
      </c>
      <c r="BA11" s="32">
        <f>RSQ(B11:AS11,B4:AS4)</f>
        <v>5.4007576951652349E-2</v>
      </c>
      <c r="BB11" s="20">
        <f>SLOPE(B11:AS11,B4:AS4)</f>
        <v>132.86954113598435</v>
      </c>
      <c r="BC11" s="32">
        <v>8.3900000000000002E-2</v>
      </c>
    </row>
    <row r="12" spans="1:55" x14ac:dyDescent="0.3">
      <c r="A12" t="s">
        <v>339</v>
      </c>
      <c r="AU12" s="19"/>
      <c r="AV12" s="19"/>
      <c r="AW12" s="19"/>
      <c r="AX12" s="19"/>
      <c r="AY12" s="19"/>
      <c r="AZ12" s="19"/>
    </row>
    <row r="13" spans="1:55" x14ac:dyDescent="0.3">
      <c r="A13" s="42" t="s">
        <v>42</v>
      </c>
      <c r="B13" s="19">
        <v>80.239999999999995</v>
      </c>
      <c r="C13" s="19">
        <v>76.290000000000006</v>
      </c>
      <c r="D13" s="19">
        <v>72.430000000000007</v>
      </c>
      <c r="E13" s="19">
        <v>82.07</v>
      </c>
      <c r="F13" s="19">
        <v>50.6</v>
      </c>
      <c r="G13" s="19">
        <v>87.32</v>
      </c>
      <c r="H13" s="19">
        <v>79.760000000000005</v>
      </c>
      <c r="I13" s="19">
        <v>71.319999999999993</v>
      </c>
      <c r="J13" s="19">
        <v>72.650000000000006</v>
      </c>
      <c r="K13" s="19">
        <v>37.36</v>
      </c>
      <c r="L13" s="19">
        <v>9.67</v>
      </c>
      <c r="M13" s="19">
        <v>124.35</v>
      </c>
      <c r="N13" s="19">
        <v>123.08</v>
      </c>
      <c r="O13" s="19">
        <v>52.85</v>
      </c>
      <c r="P13" s="19">
        <v>53.76</v>
      </c>
      <c r="Q13" s="19">
        <v>161.33000000000001</v>
      </c>
      <c r="R13" s="19">
        <v>54.46</v>
      </c>
      <c r="S13" s="19">
        <v>35.83</v>
      </c>
      <c r="T13" s="19">
        <v>96.82</v>
      </c>
      <c r="U13" s="19">
        <v>82.05</v>
      </c>
      <c r="V13" s="19">
        <v>130.16</v>
      </c>
      <c r="W13" s="19">
        <v>63.64</v>
      </c>
      <c r="X13" s="19">
        <v>136.99</v>
      </c>
      <c r="Y13" s="19">
        <v>45.18</v>
      </c>
      <c r="Z13" s="19">
        <v>64</v>
      </c>
      <c r="AA13" s="19">
        <v>31.97</v>
      </c>
      <c r="AB13" s="19">
        <v>29.4</v>
      </c>
      <c r="AC13" s="19">
        <v>63.27</v>
      </c>
      <c r="AD13" s="19">
        <v>26.95</v>
      </c>
      <c r="AE13" s="19">
        <v>64.06</v>
      </c>
      <c r="AF13" s="19">
        <v>62.91</v>
      </c>
      <c r="AG13" s="19">
        <v>111.01</v>
      </c>
      <c r="AH13" s="19">
        <v>86.99</v>
      </c>
      <c r="AI13" s="19">
        <v>60.7</v>
      </c>
      <c r="AJ13" s="19">
        <v>92.92</v>
      </c>
      <c r="AK13" s="19">
        <v>83.27</v>
      </c>
      <c r="AL13" s="19">
        <v>100.71</v>
      </c>
      <c r="AM13" s="19">
        <v>46.65</v>
      </c>
      <c r="AN13" s="19">
        <v>98.81</v>
      </c>
      <c r="AO13" s="19">
        <v>112.31</v>
      </c>
      <c r="AP13" s="19">
        <v>97.39</v>
      </c>
      <c r="AQ13" s="19">
        <v>89.1</v>
      </c>
      <c r="AR13" s="19">
        <v>53.4</v>
      </c>
      <c r="AS13" s="19">
        <v>128.32</v>
      </c>
      <c r="AT13" s="19">
        <f t="shared" ref="AT13:AT72" si="0">AVERAGE(B13:AS13)</f>
        <v>76.917045454545459</v>
      </c>
      <c r="AU13" s="19">
        <f t="shared" ref="AU13:AU72" si="1">AVERAGE(B13:C13)</f>
        <v>78.265000000000001</v>
      </c>
      <c r="AV13" s="19">
        <f t="shared" ref="AV13:AV72" si="2">STDEV(B13:C13)/SQRT(2)</f>
        <v>1.9749999999999941</v>
      </c>
      <c r="AW13" s="19">
        <f t="shared" ref="AW13:AW72" si="3">AVERAGE(D13:AD13)</f>
        <v>71.824814814814829</v>
      </c>
      <c r="AX13" s="19">
        <f t="shared" ref="AX13:AX72" si="4">STDEV(D13:AD13)/SQRT(27)</f>
        <v>7.1893164122807205</v>
      </c>
      <c r="AY13" s="19">
        <f t="shared" ref="AY13:AY72" si="5">AVERAGE(AE13:AS13)</f>
        <v>85.903333333333336</v>
      </c>
      <c r="AZ13" s="19">
        <f t="shared" ref="AZ13:AZ72" si="6">STDEV(AE13:AS13)/SQRT(15)</f>
        <v>6.1530032672142507</v>
      </c>
      <c r="BA13" s="32">
        <f>RSQ(B13:AS13,B4:AS4)</f>
        <v>8.4218292952585386E-3</v>
      </c>
      <c r="BB13" s="32">
        <f>SLOPE(B13:AS13,B4:AS4)</f>
        <v>0.1238541686556352</v>
      </c>
      <c r="BC13" s="32">
        <v>0.73070000000000002</v>
      </c>
    </row>
    <row r="14" spans="1:55" x14ac:dyDescent="0.3">
      <c r="A14" s="42" t="s">
        <v>49</v>
      </c>
      <c r="B14" s="19">
        <v>45.54</v>
      </c>
      <c r="C14" s="19">
        <v>61.98</v>
      </c>
      <c r="D14" s="19">
        <v>100.67</v>
      </c>
      <c r="E14" s="19">
        <v>98.19</v>
      </c>
      <c r="F14" s="19">
        <v>59.03</v>
      </c>
      <c r="G14" s="19">
        <v>100</v>
      </c>
      <c r="H14" s="19">
        <v>48.6</v>
      </c>
      <c r="I14" s="19">
        <v>52.71</v>
      </c>
      <c r="J14" s="19">
        <v>64.27</v>
      </c>
      <c r="K14" s="19">
        <v>51.36</v>
      </c>
      <c r="L14" s="19">
        <v>9.67</v>
      </c>
      <c r="M14" s="19">
        <v>79.680000000000007</v>
      </c>
      <c r="N14" s="19">
        <v>154.56</v>
      </c>
      <c r="O14" s="19">
        <v>44.42</v>
      </c>
      <c r="P14" s="19">
        <v>47.62</v>
      </c>
      <c r="Q14" s="19">
        <v>173.07</v>
      </c>
      <c r="R14" s="19">
        <v>45.65</v>
      </c>
      <c r="S14" s="19">
        <v>34.020000000000003</v>
      </c>
      <c r="T14" s="19">
        <v>67.48</v>
      </c>
      <c r="U14" s="19">
        <v>83.61</v>
      </c>
      <c r="V14" s="19">
        <v>89.87</v>
      </c>
      <c r="W14" s="19">
        <v>99.13</v>
      </c>
      <c r="X14" s="19">
        <v>175.86</v>
      </c>
      <c r="Y14" s="19">
        <v>73.63</v>
      </c>
      <c r="Z14" s="19">
        <v>50.45</v>
      </c>
      <c r="AA14" s="19">
        <v>50.92</v>
      </c>
      <c r="AB14" s="19">
        <v>30.35</v>
      </c>
      <c r="AC14" s="19">
        <v>68.89</v>
      </c>
      <c r="AD14" s="19">
        <v>29.27</v>
      </c>
      <c r="AE14" s="19">
        <v>87.23</v>
      </c>
      <c r="AF14" s="19">
        <v>52.84</v>
      </c>
      <c r="AG14" s="19">
        <v>72.900000000000006</v>
      </c>
      <c r="AH14" s="19">
        <v>126.14</v>
      </c>
      <c r="AI14" s="19">
        <v>58.64</v>
      </c>
      <c r="AJ14" s="19">
        <v>11.07</v>
      </c>
      <c r="AK14" s="19">
        <v>72.62</v>
      </c>
      <c r="AL14" s="19">
        <v>134.69999999999999</v>
      </c>
      <c r="AM14" s="19">
        <v>59.71</v>
      </c>
      <c r="AN14" s="19">
        <v>67.3</v>
      </c>
      <c r="AO14" s="19">
        <v>94</v>
      </c>
      <c r="AP14" s="19">
        <v>79.040000000000006</v>
      </c>
      <c r="AQ14" s="19">
        <v>88.26</v>
      </c>
      <c r="AR14" s="19">
        <v>45.99</v>
      </c>
      <c r="AS14" s="19">
        <v>162.75</v>
      </c>
      <c r="AT14" s="19">
        <f t="shared" si="0"/>
        <v>75.083863636363645</v>
      </c>
      <c r="AU14" s="19">
        <f t="shared" si="1"/>
        <v>53.76</v>
      </c>
      <c r="AV14" s="19">
        <f t="shared" si="2"/>
        <v>8.220000000000006</v>
      </c>
      <c r="AW14" s="19">
        <f t="shared" si="3"/>
        <v>73.443703703703719</v>
      </c>
      <c r="AX14" s="19">
        <f t="shared" si="4"/>
        <v>7.9846344272480207</v>
      </c>
      <c r="AY14" s="19">
        <f t="shared" si="5"/>
        <v>80.879333333333321</v>
      </c>
      <c r="AZ14" s="19">
        <f t="shared" si="6"/>
        <v>9.7722065776786309</v>
      </c>
      <c r="BA14" s="32">
        <f>RSQ(B14:AS14,B4:AS4)</f>
        <v>1.451255053900012E-2</v>
      </c>
      <c r="BB14" s="32">
        <f>SLOPE(B14:AS14,B4:AS4)</f>
        <v>0.19504935044235122</v>
      </c>
      <c r="BC14" s="32">
        <v>0.44919999999999999</v>
      </c>
    </row>
    <row r="15" spans="1:55" x14ac:dyDescent="0.3">
      <c r="A15" s="42" t="s">
        <v>7</v>
      </c>
      <c r="B15" s="19">
        <v>416.4</v>
      </c>
      <c r="C15" s="19">
        <v>2002.52</v>
      </c>
      <c r="D15" s="19">
        <v>4986.79</v>
      </c>
      <c r="E15" s="19">
        <v>889.59</v>
      </c>
      <c r="F15" s="19">
        <v>327.01</v>
      </c>
      <c r="G15" s="19">
        <v>1338.03</v>
      </c>
      <c r="H15" s="19">
        <v>590.73</v>
      </c>
      <c r="I15" s="19">
        <v>296.64</v>
      </c>
      <c r="J15" s="19">
        <v>1126.0999999999999</v>
      </c>
      <c r="K15" s="19">
        <v>1188.73</v>
      </c>
      <c r="L15" s="19">
        <v>388.4</v>
      </c>
      <c r="M15" s="19">
        <v>858.39</v>
      </c>
      <c r="N15" s="19">
        <v>7398.95</v>
      </c>
      <c r="O15" s="19">
        <v>1142.01</v>
      </c>
      <c r="P15" s="19">
        <v>3532.89</v>
      </c>
      <c r="Q15" s="19">
        <v>1117.5999999999999</v>
      </c>
      <c r="R15" s="19">
        <v>1528.93</v>
      </c>
      <c r="S15" s="19">
        <v>13203.08</v>
      </c>
      <c r="T15" s="19">
        <v>557.45000000000005</v>
      </c>
      <c r="U15" s="19">
        <v>3006.92</v>
      </c>
      <c r="V15" s="19">
        <v>526.82000000000005</v>
      </c>
      <c r="W15" s="19">
        <v>2866.21</v>
      </c>
      <c r="X15" s="19">
        <v>3900.45</v>
      </c>
      <c r="Y15" s="19">
        <v>525.42999999999995</v>
      </c>
      <c r="Z15" s="19">
        <v>7671.56</v>
      </c>
      <c r="AA15" s="19">
        <v>5498.35</v>
      </c>
      <c r="AB15" s="19">
        <v>3495.39</v>
      </c>
      <c r="AC15" s="19">
        <v>2918.81</v>
      </c>
      <c r="AD15" s="19">
        <v>2809.73</v>
      </c>
      <c r="AE15" s="19">
        <v>12086.24</v>
      </c>
      <c r="AF15" s="19">
        <v>452.95</v>
      </c>
      <c r="AG15" s="19">
        <v>1040.5</v>
      </c>
      <c r="AH15" s="19">
        <v>941.7</v>
      </c>
      <c r="AI15" s="19">
        <v>1091.54</v>
      </c>
      <c r="AJ15" s="19">
        <v>2246.5100000000002</v>
      </c>
      <c r="AK15" s="19">
        <v>1349.76</v>
      </c>
      <c r="AL15" s="19">
        <v>1064.99</v>
      </c>
      <c r="AM15" s="19">
        <v>2675.59</v>
      </c>
      <c r="AN15" s="19">
        <v>1393.35</v>
      </c>
      <c r="AO15" s="19">
        <v>184.34</v>
      </c>
      <c r="AP15" s="19">
        <v>443.21</v>
      </c>
      <c r="AQ15" s="19">
        <v>2440.9499999999998</v>
      </c>
      <c r="AR15" s="19">
        <v>498.42</v>
      </c>
      <c r="AS15" s="19">
        <v>558.66999999999996</v>
      </c>
      <c r="AT15" s="19">
        <f t="shared" si="0"/>
        <v>2376.7870454545446</v>
      </c>
      <c r="AU15" s="19">
        <f t="shared" si="1"/>
        <v>1209.46</v>
      </c>
      <c r="AV15" s="19">
        <f t="shared" si="2"/>
        <v>793.06</v>
      </c>
      <c r="AW15" s="19">
        <f t="shared" si="3"/>
        <v>2729.2959259259251</v>
      </c>
      <c r="AX15" s="19">
        <f t="shared" si="4"/>
        <v>569.80906588975881</v>
      </c>
      <c r="AY15" s="19">
        <f t="shared" si="5"/>
        <v>1897.9146666666666</v>
      </c>
      <c r="AZ15" s="19">
        <f t="shared" si="6"/>
        <v>753.60819502663401</v>
      </c>
      <c r="BA15" s="32">
        <f>RSQ(B15:AS15,B4:AS4)</f>
        <v>2.2043477566736193E-3</v>
      </c>
      <c r="BB15" s="32">
        <f>SLOPE(B15:AS15,B4:AS4)</f>
        <v>5.5802171155966684</v>
      </c>
      <c r="BC15" s="32">
        <v>0.5534</v>
      </c>
    </row>
    <row r="16" spans="1:55" x14ac:dyDescent="0.3">
      <c r="A16" s="42" t="s">
        <v>43</v>
      </c>
      <c r="B16" s="19">
        <v>49.88</v>
      </c>
      <c r="C16" s="19">
        <v>55.63</v>
      </c>
      <c r="D16" s="19">
        <v>73.66</v>
      </c>
      <c r="E16" s="19">
        <v>80.599999999999994</v>
      </c>
      <c r="F16" s="19">
        <v>48.72</v>
      </c>
      <c r="G16" s="19">
        <v>71.83</v>
      </c>
      <c r="H16" s="19">
        <v>43.62</v>
      </c>
      <c r="I16" s="19">
        <v>53.75</v>
      </c>
      <c r="J16" s="19">
        <v>81.03</v>
      </c>
      <c r="K16" s="19">
        <v>42.03</v>
      </c>
      <c r="L16" s="19">
        <v>37.15</v>
      </c>
      <c r="M16" s="19">
        <v>108.66</v>
      </c>
      <c r="N16" s="19">
        <v>168.87</v>
      </c>
      <c r="O16" s="19">
        <v>35.229999999999997</v>
      </c>
      <c r="P16" s="19">
        <v>54.53</v>
      </c>
      <c r="Q16" s="19">
        <v>137.87</v>
      </c>
      <c r="R16" s="19">
        <v>45.65</v>
      </c>
      <c r="S16" s="19">
        <v>29.68</v>
      </c>
      <c r="T16" s="19">
        <v>66.010000000000005</v>
      </c>
      <c r="U16" s="19">
        <v>61.73</v>
      </c>
      <c r="V16" s="19">
        <v>102.26</v>
      </c>
      <c r="W16" s="19">
        <v>73.430000000000007</v>
      </c>
      <c r="X16" s="19">
        <v>174.01</v>
      </c>
      <c r="Y16" s="19">
        <v>58.57</v>
      </c>
      <c r="Z16" s="19">
        <v>60.99</v>
      </c>
      <c r="AA16" s="19">
        <v>61.58</v>
      </c>
      <c r="AB16" s="19">
        <v>45.53</v>
      </c>
      <c r="AC16" s="19">
        <v>56.24</v>
      </c>
      <c r="AD16" s="19">
        <v>22.31</v>
      </c>
      <c r="AE16" s="19">
        <v>57.24</v>
      </c>
      <c r="AF16" s="19">
        <v>33.97</v>
      </c>
      <c r="AG16" s="19">
        <v>96.1</v>
      </c>
      <c r="AH16" s="19">
        <v>132.66</v>
      </c>
      <c r="AI16" s="19">
        <v>40.119999999999997</v>
      </c>
      <c r="AJ16" s="19">
        <v>65.59</v>
      </c>
      <c r="AK16" s="19">
        <v>59.06</v>
      </c>
      <c r="AL16" s="19">
        <v>94.41</v>
      </c>
      <c r="AM16" s="19">
        <v>58.77</v>
      </c>
      <c r="AN16" s="19">
        <v>90.22</v>
      </c>
      <c r="AO16" s="19">
        <v>92.78</v>
      </c>
      <c r="AP16" s="19">
        <v>91.75</v>
      </c>
      <c r="AQ16" s="19">
        <v>77.33</v>
      </c>
      <c r="AR16" s="19">
        <v>34.119999999999997</v>
      </c>
      <c r="AS16" s="19">
        <v>120.5</v>
      </c>
      <c r="AT16" s="19">
        <f t="shared" si="0"/>
        <v>71.492499999999978</v>
      </c>
      <c r="AU16" s="19">
        <f t="shared" si="1"/>
        <v>52.755000000000003</v>
      </c>
      <c r="AV16" s="19">
        <f t="shared" si="2"/>
        <v>2.875</v>
      </c>
      <c r="AW16" s="19">
        <f t="shared" si="3"/>
        <v>70.205185185185186</v>
      </c>
      <c r="AX16" s="19">
        <f t="shared" si="4"/>
        <v>7.3928265718129271</v>
      </c>
      <c r="AY16" s="19">
        <f t="shared" si="5"/>
        <v>76.308000000000007</v>
      </c>
      <c r="AZ16" s="19">
        <f t="shared" si="6"/>
        <v>7.7206281634394918</v>
      </c>
      <c r="BA16" s="32">
        <f>RSQ(B16:AS16,B4:AS4)</f>
        <v>1.4585073606532389E-2</v>
      </c>
      <c r="BB16" s="32">
        <f>SLOPE(B16:AS16,B4:AS4)</f>
        <v>0.1729925813103895</v>
      </c>
      <c r="BC16" s="32">
        <v>0.43869999999999998</v>
      </c>
    </row>
    <row r="17" spans="1:55" x14ac:dyDescent="0.3">
      <c r="A17" s="42" t="s">
        <v>461</v>
      </c>
      <c r="B17" s="19">
        <v>12.24</v>
      </c>
      <c r="C17" s="19">
        <v>14.59</v>
      </c>
      <c r="D17" s="19">
        <v>22.1</v>
      </c>
      <c r="E17" s="19">
        <v>55.69</v>
      </c>
      <c r="F17" s="19">
        <v>21.55</v>
      </c>
      <c r="G17" s="19">
        <v>30.99</v>
      </c>
      <c r="H17" s="19">
        <v>20.71</v>
      </c>
      <c r="I17" s="19">
        <v>31.01</v>
      </c>
      <c r="J17" s="19">
        <v>75.45</v>
      </c>
      <c r="K17" s="19">
        <v>17.88</v>
      </c>
      <c r="L17" s="19">
        <v>9.67</v>
      </c>
      <c r="M17" s="19">
        <v>80.89</v>
      </c>
      <c r="N17" s="19">
        <v>77.28</v>
      </c>
      <c r="O17" s="19">
        <v>14.55</v>
      </c>
      <c r="P17" s="19">
        <v>25.34</v>
      </c>
      <c r="Q17" s="19">
        <v>76.27</v>
      </c>
      <c r="R17" s="19">
        <v>24.83</v>
      </c>
      <c r="S17" s="19">
        <v>22.87</v>
      </c>
      <c r="T17" s="19">
        <v>54.28</v>
      </c>
      <c r="U17" s="19">
        <v>22.66</v>
      </c>
      <c r="V17" s="19">
        <v>71.28</v>
      </c>
      <c r="W17" s="19">
        <v>24.48</v>
      </c>
      <c r="X17" s="19">
        <v>92.56</v>
      </c>
      <c r="Y17" s="19">
        <v>41.83</v>
      </c>
      <c r="Z17" s="19">
        <v>32.380000000000003</v>
      </c>
      <c r="AA17" s="19">
        <v>14.21</v>
      </c>
      <c r="AB17" s="19">
        <v>29.4</v>
      </c>
      <c r="AC17" s="19">
        <v>52.02</v>
      </c>
      <c r="AD17" s="19">
        <v>19.82</v>
      </c>
      <c r="AE17" s="19">
        <v>24.53</v>
      </c>
      <c r="AF17" s="19">
        <v>22.65</v>
      </c>
      <c r="AG17" s="19">
        <v>64.62</v>
      </c>
      <c r="AH17" s="19">
        <v>47.85</v>
      </c>
      <c r="AI17" s="19">
        <v>27.78</v>
      </c>
      <c r="AJ17" s="19">
        <v>11.07</v>
      </c>
      <c r="AK17" s="19">
        <v>27.11</v>
      </c>
      <c r="AL17" s="19">
        <v>33.99</v>
      </c>
      <c r="AM17" s="19">
        <v>27.99</v>
      </c>
      <c r="AN17" s="19">
        <v>27.21</v>
      </c>
      <c r="AO17" s="19">
        <v>42.73</v>
      </c>
      <c r="AP17" s="19">
        <v>53.64</v>
      </c>
      <c r="AQ17" s="19">
        <v>35.299999999999997</v>
      </c>
      <c r="AR17" s="19">
        <v>23.73</v>
      </c>
      <c r="AS17" s="19">
        <v>56.34</v>
      </c>
      <c r="AT17" s="19">
        <f t="shared" si="0"/>
        <v>36.712954545454544</v>
      </c>
      <c r="AU17" s="19">
        <f t="shared" si="1"/>
        <v>13.414999999999999</v>
      </c>
      <c r="AV17" s="19">
        <f t="shared" si="2"/>
        <v>1.1749999999999998</v>
      </c>
      <c r="AW17" s="19">
        <f t="shared" si="3"/>
        <v>39.333333333333336</v>
      </c>
      <c r="AX17" s="19">
        <f t="shared" si="4"/>
        <v>4.7344817133469936</v>
      </c>
      <c r="AY17" s="19">
        <f t="shared" si="5"/>
        <v>35.102666666666671</v>
      </c>
      <c r="AZ17" s="19">
        <f t="shared" si="6"/>
        <v>3.8371758546726147</v>
      </c>
      <c r="BA17" s="32">
        <f>RSQ(B17:AS17,B4:AS4)</f>
        <v>1.3004394115257821E-2</v>
      </c>
      <c r="BB17" s="32">
        <f>SLOPE(B17:AS17,B4:AS4)</f>
        <v>0.10166353096843514</v>
      </c>
      <c r="BC17" s="32">
        <v>6.5100000000000005E-2</v>
      </c>
    </row>
    <row r="18" spans="1:55" x14ac:dyDescent="0.3">
      <c r="A18" s="42" t="s">
        <v>50</v>
      </c>
      <c r="B18" s="19">
        <v>6519.19</v>
      </c>
      <c r="C18" s="19">
        <v>13338.99</v>
      </c>
      <c r="D18" s="19">
        <v>13239.19</v>
      </c>
      <c r="E18" s="19">
        <v>9526.0400000000009</v>
      </c>
      <c r="F18" s="19">
        <v>16321.33</v>
      </c>
      <c r="G18" s="19">
        <v>17490.21</v>
      </c>
      <c r="H18" s="19">
        <v>10906.71</v>
      </c>
      <c r="I18" s="19">
        <v>9109.09</v>
      </c>
      <c r="J18" s="19">
        <v>10232.73</v>
      </c>
      <c r="K18" s="19">
        <v>8940.15</v>
      </c>
      <c r="L18" s="19">
        <v>3313.19</v>
      </c>
      <c r="M18" s="19">
        <v>17143.73</v>
      </c>
      <c r="N18" s="19">
        <v>26905.279999999999</v>
      </c>
      <c r="O18" s="19">
        <v>15583.78</v>
      </c>
      <c r="P18" s="19">
        <v>13166.93</v>
      </c>
      <c r="Q18" s="19">
        <v>20339.79</v>
      </c>
      <c r="R18" s="19">
        <v>11051.71</v>
      </c>
      <c r="S18" s="19">
        <v>6821.79</v>
      </c>
      <c r="T18" s="19">
        <v>21973.83</v>
      </c>
      <c r="U18" s="19">
        <v>20880.46</v>
      </c>
      <c r="V18" s="19">
        <v>14031.98</v>
      </c>
      <c r="W18" s="19">
        <v>13409.51</v>
      </c>
      <c r="X18" s="19">
        <v>12791.69</v>
      </c>
      <c r="Y18" s="19">
        <v>14594.81</v>
      </c>
      <c r="Z18" s="19">
        <v>7001.39</v>
      </c>
      <c r="AA18" s="19">
        <v>12635.67</v>
      </c>
      <c r="AB18" s="19">
        <v>8606.14</v>
      </c>
      <c r="AC18" s="19">
        <v>26965.21</v>
      </c>
      <c r="AD18" s="19">
        <v>11992.35</v>
      </c>
      <c r="AE18" s="19">
        <v>7493.25</v>
      </c>
      <c r="AF18" s="19">
        <v>8407.2999999999993</v>
      </c>
      <c r="AG18" s="19">
        <v>8637.1200000000008</v>
      </c>
      <c r="AH18" s="19">
        <v>10526.13</v>
      </c>
      <c r="AI18" s="19">
        <v>7995.73</v>
      </c>
      <c r="AJ18" s="19">
        <v>17436.43</v>
      </c>
      <c r="AK18" s="19">
        <v>12469.26</v>
      </c>
      <c r="AL18" s="19">
        <v>15886.68</v>
      </c>
      <c r="AM18" s="19">
        <v>8102.35</v>
      </c>
      <c r="AN18" s="19">
        <v>16008.45</v>
      </c>
      <c r="AO18" s="19">
        <v>15085.25</v>
      </c>
      <c r="AP18" s="19">
        <v>14722.02</v>
      </c>
      <c r="AQ18" s="19">
        <v>11729.85</v>
      </c>
      <c r="AR18" s="19">
        <v>9340.94</v>
      </c>
      <c r="AS18" s="19">
        <v>16187.29</v>
      </c>
      <c r="AT18" s="19">
        <f t="shared" si="0"/>
        <v>13065.020909090907</v>
      </c>
      <c r="AU18" s="19">
        <f t="shared" si="1"/>
        <v>9929.09</v>
      </c>
      <c r="AV18" s="19">
        <f t="shared" si="2"/>
        <v>3409.8999999999987</v>
      </c>
      <c r="AW18" s="19">
        <f t="shared" si="3"/>
        <v>13887.951481481481</v>
      </c>
      <c r="AX18" s="19">
        <f t="shared" si="4"/>
        <v>1113.5726812352045</v>
      </c>
      <c r="AY18" s="19">
        <f t="shared" si="5"/>
        <v>12001.87</v>
      </c>
      <c r="AZ18" s="19">
        <f t="shared" si="6"/>
        <v>927.0521967022554</v>
      </c>
      <c r="BA18" s="32">
        <f>RSQ(B18:AS18,B4:AS4)</f>
        <v>9.8801781531979811E-4</v>
      </c>
      <c r="BB18" s="32">
        <f>SLOPE(B18:AS18,B4:AS4)</f>
        <v>6.6350893336104866</v>
      </c>
      <c r="BC18" s="32">
        <v>0.47260000000000002</v>
      </c>
    </row>
    <row r="19" spans="1:55" x14ac:dyDescent="0.3">
      <c r="A19" s="42" t="s">
        <v>19</v>
      </c>
      <c r="B19" s="19">
        <v>10346.99</v>
      </c>
      <c r="C19" s="19">
        <v>18103.71</v>
      </c>
      <c r="D19" s="19">
        <v>14211.5</v>
      </c>
      <c r="E19" s="19">
        <v>12700.4</v>
      </c>
      <c r="F19" s="19">
        <v>17277.05</v>
      </c>
      <c r="G19" s="19">
        <v>12952.16</v>
      </c>
      <c r="H19" s="19">
        <v>12691.37</v>
      </c>
      <c r="I19" s="19">
        <v>7723.03</v>
      </c>
      <c r="J19" s="19">
        <v>14351.53</v>
      </c>
      <c r="K19" s="19">
        <v>14640.31</v>
      </c>
      <c r="L19" s="19">
        <v>4559.4399999999996</v>
      </c>
      <c r="M19" s="19">
        <v>18561.11</v>
      </c>
      <c r="N19" s="19">
        <v>21286.65</v>
      </c>
      <c r="O19" s="19">
        <v>14689.92</v>
      </c>
      <c r="P19" s="19">
        <v>12759.12</v>
      </c>
      <c r="Q19" s="19">
        <v>25734.2</v>
      </c>
      <c r="R19" s="19">
        <v>17925.099999999999</v>
      </c>
      <c r="S19" s="19">
        <v>3267.02</v>
      </c>
      <c r="T19" s="19">
        <v>13849.72</v>
      </c>
      <c r="U19" s="19">
        <v>15308.12</v>
      </c>
      <c r="V19" s="19">
        <v>19563.57</v>
      </c>
      <c r="W19" s="19">
        <v>19198.23</v>
      </c>
      <c r="X19" s="19">
        <v>17054.97</v>
      </c>
      <c r="Y19" s="19">
        <v>15349.49</v>
      </c>
      <c r="Z19" s="19">
        <v>10005.85</v>
      </c>
      <c r="AA19" s="19">
        <v>12648.69</v>
      </c>
      <c r="AB19" s="19">
        <v>11694.61</v>
      </c>
      <c r="AC19" s="19">
        <v>19932.52</v>
      </c>
      <c r="AD19" s="19">
        <v>7878.02</v>
      </c>
      <c r="AE19" s="19">
        <v>8745.76</v>
      </c>
      <c r="AF19" s="19">
        <v>8811.81</v>
      </c>
      <c r="AG19" s="19">
        <v>17825.98</v>
      </c>
      <c r="AH19" s="19">
        <v>16907.04</v>
      </c>
      <c r="AI19" s="19">
        <v>10983.33</v>
      </c>
      <c r="AJ19" s="19">
        <v>15337.5</v>
      </c>
      <c r="AK19" s="19">
        <v>16016.97</v>
      </c>
      <c r="AL19" s="19">
        <v>19003.599999999999</v>
      </c>
      <c r="AM19" s="19">
        <v>13518.84</v>
      </c>
      <c r="AN19" s="19">
        <v>16130.17</v>
      </c>
      <c r="AO19" s="19">
        <v>20095.349999999999</v>
      </c>
      <c r="AP19" s="19">
        <v>15981.09</v>
      </c>
      <c r="AQ19" s="19">
        <v>13430.28</v>
      </c>
      <c r="AR19" s="19">
        <v>22777.53</v>
      </c>
      <c r="AS19" s="19">
        <v>15763.2</v>
      </c>
      <c r="AT19" s="19">
        <f t="shared" si="0"/>
        <v>14718.019318181816</v>
      </c>
      <c r="AU19" s="19">
        <f t="shared" si="1"/>
        <v>14225.349999999999</v>
      </c>
      <c r="AV19" s="19">
        <f t="shared" si="2"/>
        <v>3878.3599999999974</v>
      </c>
      <c r="AW19" s="19">
        <f t="shared" si="3"/>
        <v>14363.470370370371</v>
      </c>
      <c r="AX19" s="19">
        <f t="shared" si="4"/>
        <v>963.44436669117999</v>
      </c>
      <c r="AY19" s="19">
        <f t="shared" si="5"/>
        <v>15421.896666666669</v>
      </c>
      <c r="AZ19" s="19">
        <f t="shared" si="6"/>
        <v>1008.5480546657915</v>
      </c>
      <c r="BA19" s="32">
        <f>RSQ(B19:AS19,B4:AS4)</f>
        <v>1.504739633914335E-2</v>
      </c>
      <c r="BB19" s="32">
        <f>SLOPE(B19:AS19,B4:AS4)</f>
        <v>23.2022433592828</v>
      </c>
      <c r="BC19" s="32">
        <v>0.53600000000000003</v>
      </c>
    </row>
    <row r="20" spans="1:55" x14ac:dyDescent="0.3">
      <c r="A20" s="42" t="s">
        <v>14</v>
      </c>
      <c r="B20" s="19">
        <v>73.739999999999995</v>
      </c>
      <c r="C20" s="19">
        <v>93.77</v>
      </c>
      <c r="D20" s="19">
        <v>101.9</v>
      </c>
      <c r="E20" s="19">
        <v>190.52</v>
      </c>
      <c r="F20" s="19">
        <v>126.49</v>
      </c>
      <c r="G20" s="19">
        <v>111.27</v>
      </c>
      <c r="H20" s="19">
        <v>112.79</v>
      </c>
      <c r="I20" s="19">
        <v>120.93</v>
      </c>
      <c r="J20" s="19">
        <v>254.28</v>
      </c>
      <c r="K20" s="19">
        <v>81.38</v>
      </c>
      <c r="L20" s="19">
        <v>94.57</v>
      </c>
      <c r="M20" s="19">
        <v>292.17</v>
      </c>
      <c r="N20" s="19">
        <v>220.39</v>
      </c>
      <c r="O20" s="19">
        <v>143.22999999999999</v>
      </c>
      <c r="P20" s="19">
        <v>135.94</v>
      </c>
      <c r="Q20" s="19">
        <v>246.4</v>
      </c>
      <c r="R20" s="19">
        <v>139.36000000000001</v>
      </c>
      <c r="S20" s="19">
        <v>65.88</v>
      </c>
      <c r="T20" s="19">
        <v>186.31</v>
      </c>
      <c r="U20" s="19">
        <v>109.4</v>
      </c>
      <c r="V20" s="19">
        <v>185.94</v>
      </c>
      <c r="W20" s="19">
        <v>150.53</v>
      </c>
      <c r="X20" s="19">
        <v>216.59</v>
      </c>
      <c r="Y20" s="19">
        <v>117.13</v>
      </c>
      <c r="Z20" s="19">
        <v>161.88999999999999</v>
      </c>
      <c r="AA20" s="19">
        <v>106.58</v>
      </c>
      <c r="AB20" s="19">
        <v>93.91</v>
      </c>
      <c r="AC20" s="19">
        <v>160.28</v>
      </c>
      <c r="AD20" s="19">
        <v>59.12</v>
      </c>
      <c r="AE20" s="19">
        <v>132.19999999999999</v>
      </c>
      <c r="AF20" s="19">
        <v>149.1</v>
      </c>
      <c r="AG20" s="19">
        <v>165.68</v>
      </c>
      <c r="AH20" s="19">
        <v>237.06</v>
      </c>
      <c r="AI20" s="19">
        <v>149.16999999999999</v>
      </c>
      <c r="AJ20" s="19">
        <v>153.05000000000001</v>
      </c>
      <c r="AK20" s="19">
        <v>149.11000000000001</v>
      </c>
      <c r="AL20" s="19">
        <v>251.77</v>
      </c>
      <c r="AM20" s="19">
        <v>180.99</v>
      </c>
      <c r="AN20" s="19">
        <v>227.69</v>
      </c>
      <c r="AO20" s="19">
        <v>253.92</v>
      </c>
      <c r="AP20" s="19">
        <v>218.78</v>
      </c>
      <c r="AQ20" s="19">
        <v>210.98</v>
      </c>
      <c r="AR20" s="19">
        <v>271.45999999999998</v>
      </c>
      <c r="AS20" s="19">
        <v>325.5</v>
      </c>
      <c r="AT20" s="19">
        <f t="shared" si="0"/>
        <v>164.29886363636365</v>
      </c>
      <c r="AU20" s="19">
        <f t="shared" si="1"/>
        <v>83.754999999999995</v>
      </c>
      <c r="AV20" s="19">
        <f t="shared" si="2"/>
        <v>10.014999999999997</v>
      </c>
      <c r="AW20" s="19">
        <f t="shared" si="3"/>
        <v>147.5992592592593</v>
      </c>
      <c r="AX20" s="19">
        <f t="shared" si="4"/>
        <v>11.444259225029166</v>
      </c>
      <c r="AY20" s="19">
        <f t="shared" si="5"/>
        <v>205.09733333333332</v>
      </c>
      <c r="AZ20" s="19">
        <f t="shared" si="6"/>
        <v>14.601474696125299</v>
      </c>
      <c r="BA20" s="32">
        <f>RSQ(B20:AS20,B4:AS4)</f>
        <v>0.18778747440243823</v>
      </c>
      <c r="BB20" s="32">
        <f>SLOPE(B20:AS20,B4:AS4)</f>
        <v>1.1625678115164746</v>
      </c>
      <c r="BC20" s="32">
        <v>3.5000000000000001E-3</v>
      </c>
    </row>
    <row r="21" spans="1:55" x14ac:dyDescent="0.3">
      <c r="A21" s="42" t="s">
        <v>39</v>
      </c>
      <c r="B21" s="19">
        <v>12.24</v>
      </c>
      <c r="C21" s="19">
        <v>14.59</v>
      </c>
      <c r="D21" s="19">
        <v>12.31</v>
      </c>
      <c r="E21" s="19">
        <v>14.49</v>
      </c>
      <c r="F21" s="19">
        <v>11.05</v>
      </c>
      <c r="G21" s="19">
        <v>10.17</v>
      </c>
      <c r="H21" s="19">
        <v>20.71</v>
      </c>
      <c r="I21" s="19">
        <v>17.66</v>
      </c>
      <c r="J21" s="19">
        <v>7.01</v>
      </c>
      <c r="K21" s="19">
        <v>17.88</v>
      </c>
      <c r="L21" s="19">
        <v>9.67</v>
      </c>
      <c r="M21" s="19">
        <v>22.28</v>
      </c>
      <c r="N21" s="19">
        <v>17.649999999999999</v>
      </c>
      <c r="O21" s="19">
        <v>13.71</v>
      </c>
      <c r="P21" s="19">
        <v>13.15</v>
      </c>
      <c r="Q21" s="19">
        <v>15.67</v>
      </c>
      <c r="R21" s="19">
        <v>19.809999999999999</v>
      </c>
      <c r="S21" s="19">
        <v>22.87</v>
      </c>
      <c r="T21" s="19">
        <v>14.69</v>
      </c>
      <c r="U21" s="19">
        <v>20.18</v>
      </c>
      <c r="V21" s="19">
        <v>14.88</v>
      </c>
      <c r="W21" s="19">
        <v>14.49</v>
      </c>
      <c r="X21" s="19">
        <v>21.52</v>
      </c>
      <c r="Y21" s="19">
        <v>13.04</v>
      </c>
      <c r="Z21" s="19">
        <v>20.89</v>
      </c>
      <c r="AA21" s="19">
        <v>11.56</v>
      </c>
      <c r="AB21" s="19">
        <v>8.44</v>
      </c>
      <c r="AC21" s="19">
        <v>12.4</v>
      </c>
      <c r="AD21" s="19">
        <v>19.82</v>
      </c>
      <c r="AE21" s="19">
        <v>12.38</v>
      </c>
      <c r="AF21" s="19">
        <v>15.57</v>
      </c>
      <c r="AG21" s="19">
        <v>14.06</v>
      </c>
      <c r="AH21" s="19">
        <v>12.6</v>
      </c>
      <c r="AI21" s="19">
        <v>10.050000000000001</v>
      </c>
      <c r="AJ21" s="19">
        <v>11.07</v>
      </c>
      <c r="AK21" s="19">
        <v>10.06</v>
      </c>
      <c r="AL21" s="19">
        <v>18.809999999999999</v>
      </c>
      <c r="AM21" s="19">
        <v>16.559999999999999</v>
      </c>
      <c r="AN21" s="19">
        <v>10.93</v>
      </c>
      <c r="AO21" s="19">
        <v>16.420000000000002</v>
      </c>
      <c r="AP21" s="19">
        <v>12.82</v>
      </c>
      <c r="AQ21" s="19">
        <v>20.65</v>
      </c>
      <c r="AR21" s="19">
        <v>6.84</v>
      </c>
      <c r="AS21" s="19">
        <v>21.65</v>
      </c>
      <c r="AT21" s="19">
        <f t="shared" si="0"/>
        <v>14.893181818181814</v>
      </c>
      <c r="AU21" s="19">
        <f t="shared" si="1"/>
        <v>13.414999999999999</v>
      </c>
      <c r="AV21" s="19">
        <f t="shared" si="2"/>
        <v>1.1749999999999998</v>
      </c>
      <c r="AW21" s="19">
        <f t="shared" si="3"/>
        <v>15.481481481481481</v>
      </c>
      <c r="AX21" s="19">
        <f t="shared" si="4"/>
        <v>0.86407200417882579</v>
      </c>
      <c r="AY21" s="19">
        <f t="shared" si="5"/>
        <v>14.031333333333338</v>
      </c>
      <c r="AZ21" s="19">
        <f t="shared" si="6"/>
        <v>1.0847935360579033</v>
      </c>
      <c r="BA21" s="32">
        <f>RSQ(B21:AS21,B4:AS4)</f>
        <v>6.8381852641235554E-4</v>
      </c>
      <c r="BB21" s="32">
        <f>SLOPE(B21:AS21,B4:AS4)</f>
        <v>4.6429726869456761E-3</v>
      </c>
      <c r="BC21" s="32">
        <v>0.84609999999999996</v>
      </c>
    </row>
    <row r="22" spans="1:55" x14ac:dyDescent="0.3">
      <c r="A22" s="42" t="s">
        <v>36</v>
      </c>
      <c r="B22" s="19">
        <v>12.24</v>
      </c>
      <c r="C22" s="19">
        <v>14.59</v>
      </c>
      <c r="D22" s="19">
        <v>12.31</v>
      </c>
      <c r="E22" s="19">
        <v>14.49</v>
      </c>
      <c r="F22" s="19">
        <v>11.05</v>
      </c>
      <c r="G22" s="19">
        <v>10.17</v>
      </c>
      <c r="H22" s="19">
        <v>20.71</v>
      </c>
      <c r="I22" s="19">
        <v>17.66</v>
      </c>
      <c r="J22" s="19">
        <v>7.01</v>
      </c>
      <c r="K22" s="19">
        <v>17.88</v>
      </c>
      <c r="L22" s="19">
        <v>9.67</v>
      </c>
      <c r="M22" s="19">
        <v>22.28</v>
      </c>
      <c r="N22" s="19">
        <v>17.649999999999999</v>
      </c>
      <c r="O22" s="19">
        <v>13.71</v>
      </c>
      <c r="P22" s="19">
        <v>13.15</v>
      </c>
      <c r="Q22" s="19">
        <v>15.67</v>
      </c>
      <c r="R22" s="19">
        <v>19.809999999999999</v>
      </c>
      <c r="S22" s="19">
        <v>22.87</v>
      </c>
      <c r="T22" s="19">
        <v>14.69</v>
      </c>
      <c r="U22" s="19">
        <v>20.18</v>
      </c>
      <c r="V22" s="19">
        <v>14.88</v>
      </c>
      <c r="W22" s="19">
        <v>14.49</v>
      </c>
      <c r="X22" s="19">
        <v>21.52</v>
      </c>
      <c r="Y22" s="19">
        <v>13.04</v>
      </c>
      <c r="Z22" s="19">
        <v>20.89</v>
      </c>
      <c r="AA22" s="19">
        <v>11.56</v>
      </c>
      <c r="AB22" s="19">
        <v>8.44</v>
      </c>
      <c r="AC22" s="19">
        <v>12.4</v>
      </c>
      <c r="AD22" s="19">
        <v>19.82</v>
      </c>
      <c r="AE22" s="19">
        <v>12.38</v>
      </c>
      <c r="AF22" s="19">
        <v>15.57</v>
      </c>
      <c r="AG22" s="19">
        <v>14.06</v>
      </c>
      <c r="AH22" s="19">
        <v>12.6</v>
      </c>
      <c r="AI22" s="19">
        <v>10.050000000000001</v>
      </c>
      <c r="AJ22" s="19">
        <v>11.07</v>
      </c>
      <c r="AK22" s="19">
        <v>10.06</v>
      </c>
      <c r="AL22" s="19">
        <v>18.809999999999999</v>
      </c>
      <c r="AM22" s="19">
        <v>16.559999999999999</v>
      </c>
      <c r="AN22" s="19">
        <v>10.93</v>
      </c>
      <c r="AO22" s="19">
        <v>16.420000000000002</v>
      </c>
      <c r="AP22" s="19">
        <v>12.82</v>
      </c>
      <c r="AQ22" s="19">
        <v>20.65</v>
      </c>
      <c r="AR22" s="19">
        <v>6.84</v>
      </c>
      <c r="AS22" s="19">
        <v>21.65</v>
      </c>
      <c r="AT22" s="19">
        <f t="shared" si="0"/>
        <v>14.893181818181814</v>
      </c>
      <c r="AU22" s="19">
        <f t="shared" si="1"/>
        <v>13.414999999999999</v>
      </c>
      <c r="AV22" s="19">
        <f t="shared" si="2"/>
        <v>1.1749999999999998</v>
      </c>
      <c r="AW22" s="19">
        <f t="shared" si="3"/>
        <v>15.481481481481481</v>
      </c>
      <c r="AX22" s="19">
        <f t="shared" si="4"/>
        <v>0.86407200417882579</v>
      </c>
      <c r="AY22" s="19">
        <f t="shared" si="5"/>
        <v>14.031333333333338</v>
      </c>
      <c r="AZ22" s="19">
        <f t="shared" si="6"/>
        <v>1.0847935360579033</v>
      </c>
      <c r="BA22" s="32">
        <f>RSQ(B22:AS22,B4:AS4)</f>
        <v>6.8381852641235554E-4</v>
      </c>
      <c r="BB22" s="32">
        <f>SLOPE(B22:AS22,B4:AS4)</f>
        <v>4.6429726869456761E-3</v>
      </c>
      <c r="BC22" s="32">
        <v>0.72929999999999995</v>
      </c>
    </row>
    <row r="23" spans="1:55" x14ac:dyDescent="0.3">
      <c r="A23" s="42" t="s">
        <v>38</v>
      </c>
      <c r="B23" s="19">
        <v>186.51</v>
      </c>
      <c r="C23" s="19">
        <v>433.88</v>
      </c>
      <c r="D23" s="19">
        <v>192.74</v>
      </c>
      <c r="E23" s="19">
        <v>706.39</v>
      </c>
      <c r="F23" s="19">
        <v>274.54000000000002</v>
      </c>
      <c r="G23" s="19">
        <v>525.35</v>
      </c>
      <c r="H23" s="19">
        <v>216.85</v>
      </c>
      <c r="I23" s="19">
        <v>594.32000000000005</v>
      </c>
      <c r="J23" s="19">
        <v>732.11</v>
      </c>
      <c r="K23" s="19">
        <v>153.43</v>
      </c>
      <c r="L23" s="19">
        <v>94.57</v>
      </c>
      <c r="M23" s="19">
        <v>778.71</v>
      </c>
      <c r="N23" s="19">
        <v>698.39</v>
      </c>
      <c r="O23" s="19">
        <v>395.22</v>
      </c>
      <c r="P23" s="19">
        <v>324.10000000000002</v>
      </c>
      <c r="Q23" s="19">
        <v>519.20000000000005</v>
      </c>
      <c r="R23" s="19">
        <v>422.08</v>
      </c>
      <c r="S23" s="19">
        <v>199.08</v>
      </c>
      <c r="T23" s="19">
        <v>705.62</v>
      </c>
      <c r="U23" s="19">
        <v>436.82</v>
      </c>
      <c r="V23" s="19">
        <v>554.71</v>
      </c>
      <c r="W23" s="19">
        <v>679.23</v>
      </c>
      <c r="X23" s="19">
        <v>612.74</v>
      </c>
      <c r="Y23" s="19">
        <v>451.8</v>
      </c>
      <c r="Z23" s="19">
        <v>261.29000000000002</v>
      </c>
      <c r="AA23" s="19">
        <v>311.45</v>
      </c>
      <c r="AB23" s="19">
        <v>381.31</v>
      </c>
      <c r="AC23" s="19">
        <v>475.22</v>
      </c>
      <c r="AD23" s="19">
        <v>148.94999999999999</v>
      </c>
      <c r="AE23" s="19">
        <v>250.77</v>
      </c>
      <c r="AF23" s="19">
        <v>551.09</v>
      </c>
      <c r="AG23" s="19">
        <v>652.79999999999995</v>
      </c>
      <c r="AH23" s="19">
        <v>591.54999999999995</v>
      </c>
      <c r="AI23" s="19">
        <v>310.69</v>
      </c>
      <c r="AJ23" s="19">
        <v>1229.8399999999999</v>
      </c>
      <c r="AK23" s="19">
        <v>419.26</v>
      </c>
      <c r="AL23" s="19">
        <v>1184.58</v>
      </c>
      <c r="AM23" s="19">
        <v>681.96</v>
      </c>
      <c r="AN23" s="19">
        <v>801.93</v>
      </c>
      <c r="AO23" s="19">
        <v>532.26</v>
      </c>
      <c r="AP23" s="19">
        <v>697.28</v>
      </c>
      <c r="AQ23" s="19">
        <v>701.86</v>
      </c>
      <c r="AR23" s="19">
        <v>760.98</v>
      </c>
      <c r="AS23" s="19">
        <v>1009.36</v>
      </c>
      <c r="AT23" s="19">
        <f t="shared" si="0"/>
        <v>519.15499999999986</v>
      </c>
      <c r="AU23" s="19">
        <f t="shared" si="1"/>
        <v>310.19499999999999</v>
      </c>
      <c r="AV23" s="19">
        <f t="shared" si="2"/>
        <v>123.68499999999993</v>
      </c>
      <c r="AW23" s="19">
        <f t="shared" si="3"/>
        <v>438.74888888888887</v>
      </c>
      <c r="AX23" s="19">
        <f t="shared" si="4"/>
        <v>39.53895587902899</v>
      </c>
      <c r="AY23" s="19">
        <f t="shared" si="5"/>
        <v>691.74733333333336</v>
      </c>
      <c r="AZ23" s="19">
        <f t="shared" si="6"/>
        <v>73.067475459114135</v>
      </c>
      <c r="BA23" s="32">
        <f>RSQ(B23:AS23,B4:AS4)</f>
        <v>0.17017092430858852</v>
      </c>
      <c r="BB23" s="32">
        <f>SLOPE(B23:AS23,B4:AS4)</f>
        <v>4.4568099228398399</v>
      </c>
      <c r="BC23" s="32">
        <v>1.2E-2</v>
      </c>
    </row>
    <row r="24" spans="1:55" x14ac:dyDescent="0.3">
      <c r="A24" s="42" t="s">
        <v>51</v>
      </c>
      <c r="B24" s="19">
        <v>338.32</v>
      </c>
      <c r="C24" s="19">
        <v>370.31</v>
      </c>
      <c r="D24" s="19">
        <v>229.57</v>
      </c>
      <c r="E24" s="19">
        <v>240.35</v>
      </c>
      <c r="F24" s="19">
        <v>306.39</v>
      </c>
      <c r="G24" s="19">
        <v>125.35</v>
      </c>
      <c r="H24" s="19">
        <v>341.48</v>
      </c>
      <c r="I24" s="19">
        <v>228.42</v>
      </c>
      <c r="J24" s="19">
        <v>276.64</v>
      </c>
      <c r="K24" s="19">
        <v>262.83</v>
      </c>
      <c r="L24" s="19">
        <v>43.91</v>
      </c>
      <c r="M24" s="19">
        <v>469.64</v>
      </c>
      <c r="N24" s="19">
        <v>200.36</v>
      </c>
      <c r="O24" s="19">
        <v>328.59</v>
      </c>
      <c r="P24" s="19">
        <v>162.82</v>
      </c>
      <c r="Q24" s="19">
        <v>319.73</v>
      </c>
      <c r="R24" s="19">
        <v>181.81</v>
      </c>
      <c r="S24" s="19">
        <v>120.53</v>
      </c>
      <c r="T24" s="19">
        <v>149.63</v>
      </c>
      <c r="U24" s="19">
        <v>206.3</v>
      </c>
      <c r="V24" s="19">
        <v>455.54</v>
      </c>
      <c r="W24" s="19">
        <v>350.02</v>
      </c>
      <c r="X24" s="19">
        <v>320.26</v>
      </c>
      <c r="Y24" s="19">
        <v>210.84</v>
      </c>
      <c r="Z24" s="19">
        <v>130.27000000000001</v>
      </c>
      <c r="AA24" s="19">
        <v>166.98</v>
      </c>
      <c r="AB24" s="19">
        <v>152.72</v>
      </c>
      <c r="AC24" s="19">
        <v>163.09</v>
      </c>
      <c r="AD24" s="19">
        <v>68.099999999999994</v>
      </c>
      <c r="AE24" s="19">
        <v>100.85</v>
      </c>
      <c r="AF24" s="19">
        <v>230.88</v>
      </c>
      <c r="AG24" s="19">
        <v>404.27</v>
      </c>
      <c r="AH24" s="19">
        <v>297.95</v>
      </c>
      <c r="AI24" s="19">
        <v>173.86</v>
      </c>
      <c r="AJ24" s="19">
        <v>278.76</v>
      </c>
      <c r="AK24" s="19">
        <v>240.13</v>
      </c>
      <c r="AL24" s="19">
        <v>206.45</v>
      </c>
      <c r="AM24" s="19">
        <v>213.64</v>
      </c>
      <c r="AN24" s="19">
        <v>267.79000000000002</v>
      </c>
      <c r="AO24" s="19">
        <v>316.18</v>
      </c>
      <c r="AP24" s="19">
        <v>254.07</v>
      </c>
      <c r="AQ24" s="19">
        <v>303.44</v>
      </c>
      <c r="AR24" s="19">
        <v>192.84</v>
      </c>
      <c r="AS24" s="19">
        <v>336.45</v>
      </c>
      <c r="AT24" s="19">
        <f t="shared" si="0"/>
        <v>244.05363636363646</v>
      </c>
      <c r="AU24" s="19">
        <f t="shared" si="1"/>
        <v>354.315</v>
      </c>
      <c r="AV24" s="19">
        <f t="shared" si="2"/>
        <v>15.995000000000003</v>
      </c>
      <c r="AW24" s="19">
        <f t="shared" si="3"/>
        <v>230.08037037037042</v>
      </c>
      <c r="AX24" s="19">
        <f t="shared" si="4"/>
        <v>20.446927077627116</v>
      </c>
      <c r="AY24" s="19">
        <f t="shared" si="5"/>
        <v>254.50399999999999</v>
      </c>
      <c r="AZ24" s="19">
        <f t="shared" si="6"/>
        <v>19.105657521617367</v>
      </c>
      <c r="BA24" s="32">
        <f>RSQ(B24:AS24,B4:AS4)</f>
        <v>2.1865395223091135E-2</v>
      </c>
      <c r="BB24" s="32">
        <f>SLOPE(B24:AS24,B4:AS4)</f>
        <v>-0.58886553959945198</v>
      </c>
      <c r="BC24" s="32">
        <v>0.24809999999999999</v>
      </c>
    </row>
    <row r="25" spans="1:55" x14ac:dyDescent="0.3">
      <c r="A25" s="42" t="s">
        <v>41</v>
      </c>
      <c r="B25" s="19">
        <v>225.55</v>
      </c>
      <c r="C25" s="19">
        <v>230.45</v>
      </c>
      <c r="D25" s="19">
        <v>302.01</v>
      </c>
      <c r="E25" s="19">
        <v>386.9</v>
      </c>
      <c r="F25" s="19">
        <v>554.69000000000005</v>
      </c>
      <c r="G25" s="19">
        <v>647.89</v>
      </c>
      <c r="H25" s="19">
        <v>231.18</v>
      </c>
      <c r="I25" s="19">
        <v>398.97</v>
      </c>
      <c r="J25" s="19">
        <v>472.24</v>
      </c>
      <c r="K25" s="19">
        <v>403.58</v>
      </c>
      <c r="L25" s="19">
        <v>381.64</v>
      </c>
      <c r="M25" s="19">
        <v>636.25</v>
      </c>
      <c r="N25" s="19">
        <v>1225.05</v>
      </c>
      <c r="O25" s="19">
        <v>543.82000000000005</v>
      </c>
      <c r="P25" s="19">
        <v>528.4</v>
      </c>
      <c r="Q25" s="19">
        <v>545.6</v>
      </c>
      <c r="R25" s="19">
        <v>595.87</v>
      </c>
      <c r="S25" s="19">
        <v>89.04</v>
      </c>
      <c r="T25" s="19">
        <v>431.29</v>
      </c>
      <c r="U25" s="19">
        <v>354.77</v>
      </c>
      <c r="V25" s="19">
        <v>213.83</v>
      </c>
      <c r="W25" s="19">
        <v>620.48</v>
      </c>
      <c r="X25" s="19">
        <v>529.44000000000005</v>
      </c>
      <c r="Y25" s="19">
        <v>1020.73</v>
      </c>
      <c r="Z25" s="19">
        <v>263.55</v>
      </c>
      <c r="AA25" s="19">
        <v>364.74</v>
      </c>
      <c r="AB25" s="19">
        <v>344.32</v>
      </c>
      <c r="AC25" s="19">
        <v>792.97</v>
      </c>
      <c r="AD25" s="19">
        <v>210.09</v>
      </c>
      <c r="AE25" s="19">
        <v>231.69</v>
      </c>
      <c r="AF25" s="19">
        <v>203.83</v>
      </c>
      <c r="AG25" s="19">
        <v>478.83</v>
      </c>
      <c r="AH25" s="19">
        <v>252.28</v>
      </c>
      <c r="AI25" s="19">
        <v>221.19</v>
      </c>
      <c r="AJ25" s="19">
        <v>524.73</v>
      </c>
      <c r="AK25" s="19">
        <v>337.92</v>
      </c>
      <c r="AL25" s="19">
        <v>630.67999999999995</v>
      </c>
      <c r="AM25" s="19">
        <v>437.54</v>
      </c>
      <c r="AN25" s="19">
        <v>329.36</v>
      </c>
      <c r="AO25" s="19">
        <v>256.36</v>
      </c>
      <c r="AP25" s="19">
        <v>540.61</v>
      </c>
      <c r="AQ25" s="19">
        <v>549.72</v>
      </c>
      <c r="AR25" s="19">
        <v>980.52</v>
      </c>
      <c r="AS25" s="19">
        <v>284.81</v>
      </c>
      <c r="AT25" s="19">
        <f t="shared" si="0"/>
        <v>450.12295454545472</v>
      </c>
      <c r="AU25" s="19">
        <f t="shared" si="1"/>
        <v>228</v>
      </c>
      <c r="AV25" s="19">
        <f t="shared" si="2"/>
        <v>2.4499999999999882</v>
      </c>
      <c r="AW25" s="19">
        <f t="shared" si="3"/>
        <v>484.79037037037023</v>
      </c>
      <c r="AX25" s="19">
        <f t="shared" si="4"/>
        <v>47.244138738593008</v>
      </c>
      <c r="AY25" s="19">
        <f t="shared" si="5"/>
        <v>417.33800000000002</v>
      </c>
      <c r="AZ25" s="19">
        <f t="shared" si="6"/>
        <v>54.091023119323943</v>
      </c>
      <c r="BA25" s="32">
        <f>RSQ(B25:AS25,B4:AS4)</f>
        <v>1.781652292324469E-3</v>
      </c>
      <c r="BB25" s="32">
        <f>SLOPE(B25:AS25,B4:AS4)</f>
        <v>0.40461600686899724</v>
      </c>
      <c r="BC25" s="32">
        <v>0.46610000000000001</v>
      </c>
    </row>
    <row r="26" spans="1:55" x14ac:dyDescent="0.3">
      <c r="A26" s="42" t="s">
        <v>34</v>
      </c>
      <c r="B26" s="19">
        <v>184.34</v>
      </c>
      <c r="C26" s="19">
        <v>144.63</v>
      </c>
      <c r="D26" s="19">
        <v>142.41</v>
      </c>
      <c r="E26" s="19">
        <v>235.95</v>
      </c>
      <c r="F26" s="19">
        <v>318.57</v>
      </c>
      <c r="G26" s="19">
        <v>166.2</v>
      </c>
      <c r="H26" s="19">
        <v>527.79</v>
      </c>
      <c r="I26" s="19">
        <v>256.33</v>
      </c>
      <c r="J26" s="19">
        <v>290.61</v>
      </c>
      <c r="K26" s="19">
        <v>218.8</v>
      </c>
      <c r="L26" s="19">
        <v>47.28</v>
      </c>
      <c r="M26" s="19">
        <v>421.35</v>
      </c>
      <c r="N26" s="19">
        <v>291.95</v>
      </c>
      <c r="O26" s="19">
        <v>254.29</v>
      </c>
      <c r="P26" s="19">
        <v>231.17</v>
      </c>
      <c r="Q26" s="19">
        <v>536.79999999999995</v>
      </c>
      <c r="R26" s="19">
        <v>177</v>
      </c>
      <c r="S26" s="19">
        <v>114.02</v>
      </c>
      <c r="T26" s="19">
        <v>221.51</v>
      </c>
      <c r="U26" s="19">
        <v>139.88</v>
      </c>
      <c r="V26" s="19">
        <v>278.89999999999998</v>
      </c>
      <c r="W26" s="19">
        <v>260.68</v>
      </c>
      <c r="X26" s="19">
        <v>348.02</v>
      </c>
      <c r="Y26" s="19">
        <v>277.77</v>
      </c>
      <c r="Z26" s="19">
        <v>167.17</v>
      </c>
      <c r="AA26" s="19">
        <v>159.87</v>
      </c>
      <c r="AB26" s="19">
        <v>166.94</v>
      </c>
      <c r="AC26" s="19">
        <v>292.44</v>
      </c>
      <c r="AD26" s="19">
        <v>131.85</v>
      </c>
      <c r="AE26" s="19">
        <v>209.89</v>
      </c>
      <c r="AF26" s="19">
        <v>139.03</v>
      </c>
      <c r="AG26" s="19">
        <v>203.79</v>
      </c>
      <c r="AH26" s="19">
        <v>550.23</v>
      </c>
      <c r="AI26" s="19">
        <v>314.81</v>
      </c>
      <c r="AJ26" s="19">
        <v>218.64</v>
      </c>
      <c r="AK26" s="19">
        <v>248.84</v>
      </c>
      <c r="AL26" s="19">
        <v>582.85</v>
      </c>
      <c r="AM26" s="19">
        <v>259.35000000000002</v>
      </c>
      <c r="AN26" s="19">
        <v>277.81</v>
      </c>
      <c r="AO26" s="19">
        <v>314.95999999999998</v>
      </c>
      <c r="AP26" s="19">
        <v>258.31</v>
      </c>
      <c r="AQ26" s="19">
        <v>293.35000000000002</v>
      </c>
      <c r="AR26" s="19">
        <v>235.86</v>
      </c>
      <c r="AS26" s="19">
        <v>661.95</v>
      </c>
      <c r="AT26" s="19">
        <f t="shared" si="0"/>
        <v>267.5952272727273</v>
      </c>
      <c r="AU26" s="19">
        <f t="shared" si="1"/>
        <v>164.48500000000001</v>
      </c>
      <c r="AV26" s="19">
        <f t="shared" si="2"/>
        <v>19.854999999999787</v>
      </c>
      <c r="AW26" s="19">
        <f t="shared" si="3"/>
        <v>247.24259259259259</v>
      </c>
      <c r="AX26" s="19">
        <f t="shared" si="4"/>
        <v>22.126771312503735</v>
      </c>
      <c r="AY26" s="19">
        <f t="shared" si="5"/>
        <v>317.97799999999995</v>
      </c>
      <c r="AZ26" s="19">
        <f t="shared" si="6"/>
        <v>39.628473255620484</v>
      </c>
      <c r="BA26" s="32">
        <f>RSQ(B26:AS26,B4:AS4)</f>
        <v>5.39870096113758E-2</v>
      </c>
      <c r="BB26" s="32">
        <f>SLOPE(B26:AS26,B4:AS4)</f>
        <v>1.2596533157422483</v>
      </c>
      <c r="BC26" s="32">
        <v>0.115</v>
      </c>
    </row>
    <row r="27" spans="1:55" x14ac:dyDescent="0.3">
      <c r="A27" s="42" t="s">
        <v>3</v>
      </c>
      <c r="B27" s="19">
        <v>108.44</v>
      </c>
      <c r="C27" s="19">
        <v>206.61</v>
      </c>
      <c r="D27" s="19">
        <v>147.32</v>
      </c>
      <c r="E27" s="19">
        <v>221.3</v>
      </c>
      <c r="F27" s="19">
        <v>129.30000000000001</v>
      </c>
      <c r="G27" s="19">
        <v>205.63</v>
      </c>
      <c r="H27" s="19">
        <v>148.93</v>
      </c>
      <c r="I27" s="19">
        <v>195.35</v>
      </c>
      <c r="J27" s="19">
        <v>304.58</v>
      </c>
      <c r="K27" s="19">
        <v>104.73</v>
      </c>
      <c r="L27" s="19">
        <v>40.53</v>
      </c>
      <c r="M27" s="19">
        <v>376.68</v>
      </c>
      <c r="N27" s="19">
        <v>357.78</v>
      </c>
      <c r="O27" s="19">
        <v>132.51</v>
      </c>
      <c r="P27" s="19">
        <v>154.37</v>
      </c>
      <c r="Q27" s="19">
        <v>407.73</v>
      </c>
      <c r="R27" s="19">
        <v>156.18</v>
      </c>
      <c r="S27" s="19">
        <v>82.53</v>
      </c>
      <c r="T27" s="19">
        <v>381.41</v>
      </c>
      <c r="U27" s="19">
        <v>204.73</v>
      </c>
      <c r="V27" s="19">
        <v>266.51</v>
      </c>
      <c r="W27" s="19">
        <v>209.28</v>
      </c>
      <c r="X27" s="19">
        <v>422.07</v>
      </c>
      <c r="Y27" s="19">
        <v>184.07</v>
      </c>
      <c r="Z27" s="19">
        <v>173.94</v>
      </c>
      <c r="AA27" s="19">
        <v>150.4</v>
      </c>
      <c r="AB27" s="19">
        <v>98.65</v>
      </c>
      <c r="AC27" s="19">
        <v>230.58</v>
      </c>
      <c r="AD27" s="19">
        <v>69.84</v>
      </c>
      <c r="AE27" s="19">
        <v>197.62</v>
      </c>
      <c r="AF27" s="19">
        <v>152.24</v>
      </c>
      <c r="AG27" s="19">
        <v>321.43</v>
      </c>
      <c r="AH27" s="19">
        <v>382.77</v>
      </c>
      <c r="AI27" s="19">
        <v>222.22</v>
      </c>
      <c r="AJ27" s="19">
        <v>306.08999999999997</v>
      </c>
      <c r="AK27" s="19">
        <v>177.19</v>
      </c>
      <c r="AL27" s="19">
        <v>441.86</v>
      </c>
      <c r="AM27" s="19">
        <v>243.49</v>
      </c>
      <c r="AN27" s="19">
        <v>289.27</v>
      </c>
      <c r="AO27" s="19">
        <v>373.56</v>
      </c>
      <c r="AP27" s="19">
        <v>290.77</v>
      </c>
      <c r="AQ27" s="19">
        <v>263.93</v>
      </c>
      <c r="AR27" s="19">
        <v>173.56</v>
      </c>
      <c r="AS27" s="19">
        <v>410</v>
      </c>
      <c r="AT27" s="19">
        <f t="shared" si="0"/>
        <v>229.95409090909087</v>
      </c>
      <c r="AU27" s="19">
        <f t="shared" si="1"/>
        <v>157.52500000000001</v>
      </c>
      <c r="AV27" s="19">
        <f t="shared" si="2"/>
        <v>49.085000000000029</v>
      </c>
      <c r="AW27" s="19">
        <f t="shared" si="3"/>
        <v>205.81222222222218</v>
      </c>
      <c r="AX27" s="19">
        <f t="shared" si="4"/>
        <v>20.511188534083605</v>
      </c>
      <c r="AY27" s="19">
        <f t="shared" si="5"/>
        <v>283.06666666666666</v>
      </c>
      <c r="AZ27" s="19">
        <f t="shared" si="6"/>
        <v>23.38192253830514</v>
      </c>
      <c r="BA27" s="32">
        <f>RSQ(B27:AS27,B4:AS4)</f>
        <v>0.11058771751217891</v>
      </c>
      <c r="BB27" s="32">
        <f>SLOPE(B27:AS27,B4:AS4)</f>
        <v>1.4525923117831501</v>
      </c>
      <c r="BC27" s="32">
        <v>5.0999999999999997E-2</v>
      </c>
    </row>
    <row r="28" spans="1:55" x14ac:dyDescent="0.3">
      <c r="A28" s="42" t="s">
        <v>8</v>
      </c>
      <c r="B28" s="19">
        <v>4816.74</v>
      </c>
      <c r="C28" s="19">
        <v>9073.31</v>
      </c>
      <c r="D28" s="19">
        <v>12378.59</v>
      </c>
      <c r="E28" s="19">
        <v>3061.52</v>
      </c>
      <c r="F28" s="19">
        <v>2818.45</v>
      </c>
      <c r="G28" s="19">
        <v>1377.47</v>
      </c>
      <c r="H28" s="19">
        <v>2742.41</v>
      </c>
      <c r="I28" s="19">
        <v>772.1</v>
      </c>
      <c r="J28" s="19">
        <v>1073.01</v>
      </c>
      <c r="K28" s="19">
        <v>1129.3599999999999</v>
      </c>
      <c r="L28" s="19">
        <v>2803.21</v>
      </c>
      <c r="M28" s="19">
        <v>568.64</v>
      </c>
      <c r="N28" s="19">
        <v>4696.97</v>
      </c>
      <c r="O28" s="19">
        <v>949</v>
      </c>
      <c r="P28" s="19">
        <v>6683.31</v>
      </c>
      <c r="Q28" s="19">
        <v>16362.17</v>
      </c>
      <c r="R28" s="19">
        <v>8006.67</v>
      </c>
      <c r="S28" s="19">
        <v>11981.12</v>
      </c>
      <c r="T28" s="19">
        <v>553.04999999999995</v>
      </c>
      <c r="U28" s="19">
        <v>7971.32</v>
      </c>
      <c r="V28" s="19">
        <v>1056.74</v>
      </c>
      <c r="W28" s="19">
        <v>3157.48</v>
      </c>
      <c r="X28" s="19">
        <v>6147.79</v>
      </c>
      <c r="Y28" s="19">
        <v>1067.5899999999999</v>
      </c>
      <c r="Z28" s="19">
        <v>25440.83</v>
      </c>
      <c r="AA28" s="19">
        <v>5359.8</v>
      </c>
      <c r="AB28" s="19">
        <v>5515.79</v>
      </c>
      <c r="AC28" s="19">
        <v>8660.81</v>
      </c>
      <c r="AD28" s="19">
        <v>1264.32</v>
      </c>
      <c r="AE28" s="19">
        <v>2479.12</v>
      </c>
      <c r="AF28" s="19">
        <v>463.65</v>
      </c>
      <c r="AG28" s="19">
        <v>775.4</v>
      </c>
      <c r="AH28" s="19">
        <v>4941.1899999999996</v>
      </c>
      <c r="AI28" s="19">
        <v>3036.98</v>
      </c>
      <c r="AJ28" s="19">
        <v>2426.89</v>
      </c>
      <c r="AK28" s="19">
        <v>795.91</v>
      </c>
      <c r="AL28" s="19">
        <v>2673.8</v>
      </c>
      <c r="AM28" s="19">
        <v>13439.55</v>
      </c>
      <c r="AN28" s="19">
        <v>1976.18</v>
      </c>
      <c r="AO28" s="19">
        <v>858.21</v>
      </c>
      <c r="AP28" s="19">
        <v>1767.21</v>
      </c>
      <c r="AQ28" s="19">
        <v>875.85</v>
      </c>
      <c r="AR28" s="19">
        <v>1866.11</v>
      </c>
      <c r="AS28" s="19">
        <v>2804.29</v>
      </c>
      <c r="AT28" s="19">
        <f t="shared" si="0"/>
        <v>4515.2252272727264</v>
      </c>
      <c r="AU28" s="19">
        <f t="shared" si="1"/>
        <v>6945.0249999999996</v>
      </c>
      <c r="AV28" s="19">
        <f t="shared" si="2"/>
        <v>2128.2849999999999</v>
      </c>
      <c r="AW28" s="19">
        <f t="shared" si="3"/>
        <v>5318.5007407407402</v>
      </c>
      <c r="AX28" s="19">
        <f t="shared" si="4"/>
        <v>1111.518561315931</v>
      </c>
      <c r="AY28" s="19">
        <f t="shared" si="5"/>
        <v>2745.3559999999998</v>
      </c>
      <c r="AZ28" s="19">
        <f t="shared" si="6"/>
        <v>821.49256923387691</v>
      </c>
      <c r="BA28" s="32">
        <f>RSQ(B28:AS28,B4:AS4)</f>
        <v>1.3243524204378338E-2</v>
      </c>
      <c r="BB28" s="32">
        <f>SLOPE(B28:AS28,B4:AS4)</f>
        <v>-23.914281702385345</v>
      </c>
      <c r="BC28" s="32">
        <v>0.22819999999999999</v>
      </c>
    </row>
    <row r="29" spans="1:55" x14ac:dyDescent="0.3">
      <c r="A29" s="42" t="s">
        <v>28</v>
      </c>
      <c r="B29" s="19">
        <v>12.24</v>
      </c>
      <c r="C29" s="19">
        <v>14.59</v>
      </c>
      <c r="D29" s="19">
        <v>12.31</v>
      </c>
      <c r="E29" s="19">
        <v>14.49</v>
      </c>
      <c r="F29" s="19">
        <v>11.05</v>
      </c>
      <c r="G29" s="19">
        <v>10.17</v>
      </c>
      <c r="H29" s="19">
        <v>20.71</v>
      </c>
      <c r="I29" s="19">
        <v>17.66</v>
      </c>
      <c r="J29" s="19">
        <v>7.01</v>
      </c>
      <c r="K29" s="19">
        <v>17.88</v>
      </c>
      <c r="L29" s="19">
        <v>9.67</v>
      </c>
      <c r="M29" s="19">
        <v>22.28</v>
      </c>
      <c r="N29" s="19">
        <v>17.649999999999999</v>
      </c>
      <c r="O29" s="19">
        <v>13.71</v>
      </c>
      <c r="P29" s="19">
        <v>13.15</v>
      </c>
      <c r="Q29" s="19">
        <v>15.67</v>
      </c>
      <c r="R29" s="19">
        <v>19.809999999999999</v>
      </c>
      <c r="S29" s="19">
        <v>22.87</v>
      </c>
      <c r="T29" s="19">
        <v>14.69</v>
      </c>
      <c r="U29" s="19">
        <v>20.18</v>
      </c>
      <c r="V29" s="19">
        <v>14.88</v>
      </c>
      <c r="W29" s="19">
        <v>14.49</v>
      </c>
      <c r="X29" s="19">
        <v>21.52</v>
      </c>
      <c r="Y29" s="19">
        <v>13.04</v>
      </c>
      <c r="Z29" s="19">
        <v>20.89</v>
      </c>
      <c r="AA29" s="19">
        <v>11.56</v>
      </c>
      <c r="AB29" s="19">
        <v>8.44</v>
      </c>
      <c r="AC29" s="19">
        <v>12.4</v>
      </c>
      <c r="AD29" s="19">
        <v>19.82</v>
      </c>
      <c r="AE29" s="19">
        <v>12.38</v>
      </c>
      <c r="AF29" s="19">
        <v>15.57</v>
      </c>
      <c r="AG29" s="19">
        <v>14.06</v>
      </c>
      <c r="AH29" s="19">
        <v>12.6</v>
      </c>
      <c r="AI29" s="19">
        <v>10.050000000000001</v>
      </c>
      <c r="AJ29" s="19">
        <v>11.07</v>
      </c>
      <c r="AK29" s="19">
        <v>10.06</v>
      </c>
      <c r="AL29" s="19">
        <v>18.809999999999999</v>
      </c>
      <c r="AM29" s="19">
        <v>16.559999999999999</v>
      </c>
      <c r="AN29" s="19">
        <v>10.93</v>
      </c>
      <c r="AO29" s="19">
        <v>16.420000000000002</v>
      </c>
      <c r="AP29" s="19">
        <v>12.82</v>
      </c>
      <c r="AQ29" s="19">
        <v>20.65</v>
      </c>
      <c r="AR29" s="19">
        <v>14.83</v>
      </c>
      <c r="AS29" s="19">
        <v>21.65</v>
      </c>
      <c r="AT29" s="19">
        <f t="shared" si="0"/>
        <v>15.074772727272723</v>
      </c>
      <c r="AU29" s="19">
        <f t="shared" si="1"/>
        <v>13.414999999999999</v>
      </c>
      <c r="AV29" s="19">
        <f t="shared" si="2"/>
        <v>1.1749999999999998</v>
      </c>
      <c r="AW29" s="19">
        <f t="shared" si="3"/>
        <v>15.481481481481481</v>
      </c>
      <c r="AX29" s="19">
        <f t="shared" si="4"/>
        <v>0.86407200417882579</v>
      </c>
      <c r="AY29" s="19">
        <f t="shared" si="5"/>
        <v>14.564000000000004</v>
      </c>
      <c r="AZ29" s="19">
        <f t="shared" si="6"/>
        <v>0.95565923394720731</v>
      </c>
      <c r="BA29" s="32">
        <f>RSQ(B29:AS29,B4:AS4)</f>
        <v>7.3360267476843934E-3</v>
      </c>
      <c r="BB29" s="32">
        <f>SLOPE(B29:AS29,B4:AS4)</f>
        <v>1.456271747283748E-2</v>
      </c>
      <c r="BC29" s="32">
        <v>0.51149999999999995</v>
      </c>
    </row>
    <row r="30" spans="1:55" x14ac:dyDescent="0.3">
      <c r="A30" s="42" t="s">
        <v>57</v>
      </c>
      <c r="B30" s="19">
        <v>12.24</v>
      </c>
      <c r="C30" s="19">
        <v>14.59</v>
      </c>
      <c r="D30" s="19">
        <v>12.31</v>
      </c>
      <c r="E30" s="19">
        <v>14.49</v>
      </c>
      <c r="F30" s="19">
        <v>12.18</v>
      </c>
      <c r="G30" s="19">
        <v>19.72</v>
      </c>
      <c r="H30" s="19">
        <v>20.71</v>
      </c>
      <c r="I30" s="19">
        <v>17.66</v>
      </c>
      <c r="J30" s="19">
        <v>25.15</v>
      </c>
      <c r="K30" s="19">
        <v>17.88</v>
      </c>
      <c r="L30" s="19">
        <v>9.67</v>
      </c>
      <c r="M30" s="19">
        <v>57.95</v>
      </c>
      <c r="N30" s="19">
        <v>17.649999999999999</v>
      </c>
      <c r="O30" s="19">
        <v>13.71</v>
      </c>
      <c r="P30" s="19">
        <v>15.36</v>
      </c>
      <c r="Q30" s="19">
        <v>15.67</v>
      </c>
      <c r="R30" s="19">
        <v>22.43</v>
      </c>
      <c r="S30" s="19">
        <v>22.87</v>
      </c>
      <c r="T30" s="19">
        <v>39.61</v>
      </c>
      <c r="U30" s="19">
        <v>20.18</v>
      </c>
      <c r="V30" s="19">
        <v>14.88</v>
      </c>
      <c r="W30" s="19">
        <v>22.03</v>
      </c>
      <c r="X30" s="19">
        <v>66.64</v>
      </c>
      <c r="Y30" s="19">
        <v>41.83</v>
      </c>
      <c r="Z30" s="19">
        <v>20.89</v>
      </c>
      <c r="AA30" s="19">
        <v>15.39</v>
      </c>
      <c r="AB30" s="19">
        <v>16.13</v>
      </c>
      <c r="AC30" s="19">
        <v>40.770000000000003</v>
      </c>
      <c r="AD30" s="19">
        <v>19.82</v>
      </c>
      <c r="AE30" s="19">
        <v>12.38</v>
      </c>
      <c r="AF30" s="19">
        <v>15.73</v>
      </c>
      <c r="AG30" s="19">
        <v>29.82</v>
      </c>
      <c r="AH30" s="19">
        <v>12.6</v>
      </c>
      <c r="AI30" s="19">
        <v>30.86</v>
      </c>
      <c r="AJ30" s="19">
        <v>11.07</v>
      </c>
      <c r="AK30" s="19">
        <v>13.56</v>
      </c>
      <c r="AL30" s="19">
        <v>32.729999999999997</v>
      </c>
      <c r="AM30" s="19">
        <v>18.66</v>
      </c>
      <c r="AN30" s="19">
        <v>24.34</v>
      </c>
      <c r="AO30" s="19">
        <v>24.42</v>
      </c>
      <c r="AP30" s="19">
        <v>31.05</v>
      </c>
      <c r="AQ30" s="19">
        <v>21.01</v>
      </c>
      <c r="AR30" s="19">
        <v>19.28</v>
      </c>
      <c r="AS30" s="19">
        <v>50.08</v>
      </c>
      <c r="AT30" s="19">
        <f t="shared" si="0"/>
        <v>22.90909090909091</v>
      </c>
      <c r="AU30" s="19">
        <f t="shared" si="1"/>
        <v>13.414999999999999</v>
      </c>
      <c r="AV30" s="19">
        <f t="shared" si="2"/>
        <v>1.1749999999999998</v>
      </c>
      <c r="AW30" s="19">
        <f t="shared" si="3"/>
        <v>23.465925925925927</v>
      </c>
      <c r="AX30" s="19">
        <f t="shared" si="4"/>
        <v>2.6807866695953502</v>
      </c>
      <c r="AY30" s="19">
        <f t="shared" si="5"/>
        <v>23.172666666666665</v>
      </c>
      <c r="AZ30" s="19">
        <f t="shared" si="6"/>
        <v>2.7135712660390956</v>
      </c>
      <c r="BA30" s="32">
        <f>RSQ(B30:AS30,B4:AS4)</f>
        <v>6.5673721599006099E-2</v>
      </c>
      <c r="BB30" s="32">
        <f>SLOPE(B30:AS30,B4:AS4)</f>
        <v>0.13259279321631967</v>
      </c>
      <c r="BC30" s="32">
        <v>3.2800000000000003E-2</v>
      </c>
    </row>
    <row r="31" spans="1:55" x14ac:dyDescent="0.3">
      <c r="A31" s="42" t="s">
        <v>54</v>
      </c>
      <c r="B31" s="19">
        <v>47.71</v>
      </c>
      <c r="C31" s="19">
        <v>46.09</v>
      </c>
      <c r="D31" s="19">
        <v>58.93</v>
      </c>
      <c r="E31" s="19">
        <v>101.12</v>
      </c>
      <c r="F31" s="19">
        <v>72.150000000000006</v>
      </c>
      <c r="G31" s="19">
        <v>45.07</v>
      </c>
      <c r="H31" s="19">
        <v>58.57</v>
      </c>
      <c r="I31" s="19">
        <v>139.54</v>
      </c>
      <c r="J31" s="19">
        <v>231.93</v>
      </c>
      <c r="K31" s="19">
        <v>17.88</v>
      </c>
      <c r="L31" s="19">
        <v>9.67</v>
      </c>
      <c r="M31" s="19">
        <v>148.5</v>
      </c>
      <c r="N31" s="19">
        <v>17.649999999999999</v>
      </c>
      <c r="O31" s="19">
        <v>46.72</v>
      </c>
      <c r="P31" s="19">
        <v>40.71</v>
      </c>
      <c r="Q31" s="19">
        <v>102.67</v>
      </c>
      <c r="R31" s="19">
        <v>56.86</v>
      </c>
      <c r="S31" s="19">
        <v>44.52</v>
      </c>
      <c r="T31" s="19">
        <v>145.22999999999999</v>
      </c>
      <c r="U31" s="19">
        <v>100.8</v>
      </c>
      <c r="V31" s="19">
        <v>114.66</v>
      </c>
      <c r="W31" s="19">
        <v>118.71</v>
      </c>
      <c r="X31" s="19">
        <v>70.349999999999994</v>
      </c>
      <c r="Y31" s="19">
        <v>60.24</v>
      </c>
      <c r="Z31" s="19">
        <v>71.53</v>
      </c>
      <c r="AA31" s="19">
        <v>15.39</v>
      </c>
      <c r="AB31" s="19">
        <v>27.51</v>
      </c>
      <c r="AC31" s="19">
        <v>22.5</v>
      </c>
      <c r="AD31" s="19">
        <v>29.85</v>
      </c>
      <c r="AE31" s="19">
        <v>50.43</v>
      </c>
      <c r="AF31" s="19">
        <v>23.91</v>
      </c>
      <c r="AG31" s="19">
        <v>124.26</v>
      </c>
      <c r="AH31" s="19">
        <v>52.2</v>
      </c>
      <c r="AI31" s="19">
        <v>77.16</v>
      </c>
      <c r="AJ31" s="19">
        <v>65.59</v>
      </c>
      <c r="AK31" s="19">
        <v>73.59</v>
      </c>
      <c r="AL31" s="19">
        <v>101.97</v>
      </c>
      <c r="AM31" s="19">
        <v>35.450000000000003</v>
      </c>
      <c r="AN31" s="19">
        <v>97.38</v>
      </c>
      <c r="AO31" s="19">
        <v>50.05</v>
      </c>
      <c r="AP31" s="19">
        <v>100.22</v>
      </c>
      <c r="AQ31" s="19">
        <v>95.82</v>
      </c>
      <c r="AR31" s="19">
        <v>91.97</v>
      </c>
      <c r="AS31" s="19">
        <v>433.48</v>
      </c>
      <c r="AT31" s="19">
        <f t="shared" si="0"/>
        <v>80.375909090909076</v>
      </c>
      <c r="AU31" s="19">
        <f t="shared" si="1"/>
        <v>46.900000000000006</v>
      </c>
      <c r="AV31" s="19">
        <f t="shared" si="2"/>
        <v>0.80999999999999872</v>
      </c>
      <c r="AW31" s="19">
        <f t="shared" si="3"/>
        <v>72.935555555555553</v>
      </c>
      <c r="AX31" s="19">
        <f t="shared" si="4"/>
        <v>10.053228101046045</v>
      </c>
      <c r="AY31" s="19">
        <f t="shared" si="5"/>
        <v>98.232000000000014</v>
      </c>
      <c r="AZ31" s="19">
        <f t="shared" si="6"/>
        <v>25.018082740290073</v>
      </c>
      <c r="BA31" s="32">
        <f>RSQ(B31:AS31,B4:AS4)</f>
        <v>3.5337437461344726E-2</v>
      </c>
      <c r="BB31" s="32">
        <f>SLOPE(B31:AS31,B4:AS4)</f>
        <v>0.54231709927475702</v>
      </c>
      <c r="BC31" s="32">
        <v>0.32519999999999999</v>
      </c>
    </row>
    <row r="32" spans="1:55" x14ac:dyDescent="0.3">
      <c r="A32" s="42" t="s">
        <v>346</v>
      </c>
      <c r="B32" s="19">
        <v>12.24</v>
      </c>
      <c r="C32" s="19">
        <v>14.59</v>
      </c>
      <c r="D32" s="19">
        <v>23.33</v>
      </c>
      <c r="E32" s="19">
        <v>43.97</v>
      </c>
      <c r="F32" s="19">
        <v>11.05</v>
      </c>
      <c r="G32" s="19">
        <v>22.54</v>
      </c>
      <c r="H32" s="19">
        <v>20.71</v>
      </c>
      <c r="I32" s="19">
        <v>21.71</v>
      </c>
      <c r="J32" s="19">
        <v>44.71</v>
      </c>
      <c r="K32" s="19">
        <v>17.88</v>
      </c>
      <c r="L32" s="19">
        <v>9.67</v>
      </c>
      <c r="M32" s="19">
        <v>37.43</v>
      </c>
      <c r="N32" s="19">
        <v>54.38</v>
      </c>
      <c r="O32" s="19">
        <v>13.71</v>
      </c>
      <c r="P32" s="19">
        <v>19.2</v>
      </c>
      <c r="Q32" s="19">
        <v>46.93</v>
      </c>
      <c r="R32" s="19">
        <v>29.63</v>
      </c>
      <c r="S32" s="19">
        <v>22.87</v>
      </c>
      <c r="T32" s="19">
        <v>38.14</v>
      </c>
      <c r="U32" s="19">
        <v>22.66</v>
      </c>
      <c r="V32" s="19">
        <v>61.98</v>
      </c>
      <c r="W32" s="19">
        <v>31.82</v>
      </c>
      <c r="X32" s="19">
        <v>77.75</v>
      </c>
      <c r="Y32" s="19">
        <v>13.04</v>
      </c>
      <c r="Z32" s="19">
        <v>24.1</v>
      </c>
      <c r="AA32" s="19">
        <v>16.579999999999998</v>
      </c>
      <c r="AB32" s="19">
        <v>21.82</v>
      </c>
      <c r="AC32" s="19">
        <v>39.369999999999997</v>
      </c>
      <c r="AD32" s="19">
        <v>19.82</v>
      </c>
      <c r="AE32" s="19">
        <v>19.079999999999998</v>
      </c>
      <c r="AF32" s="19">
        <v>15.57</v>
      </c>
      <c r="AG32" s="19">
        <v>46.39</v>
      </c>
      <c r="AH32" s="19">
        <v>34.799999999999997</v>
      </c>
      <c r="AI32" s="19">
        <v>23.66</v>
      </c>
      <c r="AJ32" s="19">
        <v>11.07</v>
      </c>
      <c r="AK32" s="19">
        <v>22.27</v>
      </c>
      <c r="AL32" s="19">
        <v>33.99</v>
      </c>
      <c r="AM32" s="19">
        <v>16.559999999999999</v>
      </c>
      <c r="AN32" s="19">
        <v>24.34</v>
      </c>
      <c r="AO32" s="19">
        <v>30.52</v>
      </c>
      <c r="AP32" s="19">
        <v>26.82</v>
      </c>
      <c r="AQ32" s="19">
        <v>22.69</v>
      </c>
      <c r="AR32" s="19">
        <v>11.87</v>
      </c>
      <c r="AS32" s="19">
        <v>53.21</v>
      </c>
      <c r="AT32" s="19">
        <f t="shared" si="0"/>
        <v>27.874318181818179</v>
      </c>
      <c r="AU32" s="19">
        <f t="shared" si="1"/>
        <v>13.414999999999999</v>
      </c>
      <c r="AV32" s="19">
        <f t="shared" si="2"/>
        <v>1.1749999999999998</v>
      </c>
      <c r="AW32" s="19">
        <f t="shared" si="3"/>
        <v>29.881481481481487</v>
      </c>
      <c r="AX32" s="19">
        <f t="shared" si="4"/>
        <v>3.1896271832310958</v>
      </c>
      <c r="AY32" s="19">
        <f t="shared" si="5"/>
        <v>26.18933333333333</v>
      </c>
      <c r="AZ32" s="19">
        <f t="shared" si="6"/>
        <v>3.1010200267571975</v>
      </c>
      <c r="BA32" s="32">
        <f>RSQ(B32:AS32,B4:AS4)</f>
        <v>1.4645530922694836E-2</v>
      </c>
      <c r="BB32" s="32">
        <f>SLOPE(B32:AS32,B4:AS4)</f>
        <v>7.5002972858783573E-2</v>
      </c>
      <c r="BC32" s="32">
        <v>0.15340000000000001</v>
      </c>
    </row>
    <row r="33" spans="1:55" x14ac:dyDescent="0.3">
      <c r="A33" s="42" t="s">
        <v>0</v>
      </c>
      <c r="B33" s="19">
        <v>84.58</v>
      </c>
      <c r="C33" s="19">
        <v>87.41</v>
      </c>
      <c r="D33" s="19">
        <v>94.53</v>
      </c>
      <c r="E33" s="19">
        <v>133.36000000000001</v>
      </c>
      <c r="F33" s="19">
        <v>93.7</v>
      </c>
      <c r="G33" s="19">
        <v>81.69</v>
      </c>
      <c r="H33" s="19">
        <v>52.97</v>
      </c>
      <c r="I33" s="19">
        <v>111.63</v>
      </c>
      <c r="J33" s="19">
        <v>122.95</v>
      </c>
      <c r="K33" s="19">
        <v>49.36</v>
      </c>
      <c r="L33" s="19">
        <v>54.04</v>
      </c>
      <c r="M33" s="19">
        <v>172.64</v>
      </c>
      <c r="N33" s="19">
        <v>208.95</v>
      </c>
      <c r="O33" s="19">
        <v>62.04</v>
      </c>
      <c r="P33" s="19">
        <v>73.73</v>
      </c>
      <c r="Q33" s="19">
        <v>134.93</v>
      </c>
      <c r="R33" s="19">
        <v>58.47</v>
      </c>
      <c r="S33" s="19">
        <v>63.34</v>
      </c>
      <c r="T33" s="19">
        <v>118.83</v>
      </c>
      <c r="U33" s="19">
        <v>93.77</v>
      </c>
      <c r="V33" s="19">
        <v>108.46</v>
      </c>
      <c r="W33" s="19">
        <v>95.46</v>
      </c>
      <c r="X33" s="19">
        <v>153.65</v>
      </c>
      <c r="Y33" s="19">
        <v>66.930000000000007</v>
      </c>
      <c r="Z33" s="19">
        <v>76.05</v>
      </c>
      <c r="AA33" s="19">
        <v>78.16</v>
      </c>
      <c r="AB33" s="19">
        <v>43.63</v>
      </c>
      <c r="AC33" s="19">
        <v>81.55</v>
      </c>
      <c r="AD33" s="19">
        <v>24.92</v>
      </c>
      <c r="AE33" s="19">
        <v>96.77</v>
      </c>
      <c r="AF33" s="19">
        <v>71.09</v>
      </c>
      <c r="AG33" s="19">
        <v>129.22999999999999</v>
      </c>
      <c r="AH33" s="19">
        <v>156.59</v>
      </c>
      <c r="AI33" s="19">
        <v>66.87</v>
      </c>
      <c r="AJ33" s="19">
        <v>92.92</v>
      </c>
      <c r="AK33" s="19">
        <v>103.6</v>
      </c>
      <c r="AL33" s="19">
        <v>130.91999999999999</v>
      </c>
      <c r="AM33" s="19">
        <v>85.83</v>
      </c>
      <c r="AN33" s="19">
        <v>90.22</v>
      </c>
      <c r="AO33" s="19">
        <v>109.87</v>
      </c>
      <c r="AP33" s="19">
        <v>105.86</v>
      </c>
      <c r="AQ33" s="19">
        <v>105.91</v>
      </c>
      <c r="AR33" s="19">
        <v>62.3</v>
      </c>
      <c r="AS33" s="19">
        <v>142.41</v>
      </c>
      <c r="AT33" s="19">
        <f t="shared" si="0"/>
        <v>96.184545454545471</v>
      </c>
      <c r="AU33" s="19">
        <f t="shared" si="1"/>
        <v>85.995000000000005</v>
      </c>
      <c r="AV33" s="19">
        <f t="shared" si="2"/>
        <v>1.4149999999999989</v>
      </c>
      <c r="AW33" s="19">
        <f t="shared" si="3"/>
        <v>92.953333333333347</v>
      </c>
      <c r="AX33" s="19">
        <f t="shared" si="4"/>
        <v>8.0911125313087844</v>
      </c>
      <c r="AY33" s="19">
        <f t="shared" si="5"/>
        <v>103.35933333333332</v>
      </c>
      <c r="AZ33" s="19">
        <f t="shared" si="6"/>
        <v>7.082343872628531</v>
      </c>
      <c r="BA33" s="32">
        <f>RSQ(B33:AS33,B4:AS4)</f>
        <v>3.2770240116134251E-4</v>
      </c>
      <c r="BB33" s="32">
        <f>SLOPE(B33:AS33,B4:AS4)</f>
        <v>2.7329274879227063E-2</v>
      </c>
      <c r="BC33" s="32">
        <v>0.86099999999999999</v>
      </c>
    </row>
    <row r="34" spans="1:55" x14ac:dyDescent="0.3">
      <c r="A34" s="42" t="s">
        <v>25</v>
      </c>
      <c r="B34" s="19">
        <v>451.09</v>
      </c>
      <c r="C34" s="19">
        <v>561.02</v>
      </c>
      <c r="D34" s="19">
        <v>238.17</v>
      </c>
      <c r="E34" s="19">
        <v>357.59</v>
      </c>
      <c r="F34" s="19">
        <v>284.83999999999997</v>
      </c>
      <c r="G34" s="19">
        <v>214.09</v>
      </c>
      <c r="H34" s="19">
        <v>235.54</v>
      </c>
      <c r="I34" s="19">
        <v>320.41000000000003</v>
      </c>
      <c r="J34" s="19">
        <v>441.5</v>
      </c>
      <c r="K34" s="19">
        <v>225.47</v>
      </c>
      <c r="L34" s="19">
        <v>50.66</v>
      </c>
      <c r="M34" s="19">
        <v>595.20000000000005</v>
      </c>
      <c r="N34" s="19">
        <v>257.60000000000002</v>
      </c>
      <c r="O34" s="19">
        <v>350.03</v>
      </c>
      <c r="P34" s="19">
        <v>156.68</v>
      </c>
      <c r="Q34" s="19">
        <v>533.87</v>
      </c>
      <c r="R34" s="19">
        <v>214.64</v>
      </c>
      <c r="S34" s="19">
        <v>217.17</v>
      </c>
      <c r="T34" s="19">
        <v>180.44</v>
      </c>
      <c r="U34" s="19">
        <v>276.62</v>
      </c>
      <c r="V34" s="19">
        <v>604.29</v>
      </c>
      <c r="W34" s="19">
        <v>414.88</v>
      </c>
      <c r="X34" s="19">
        <v>479.46</v>
      </c>
      <c r="Y34" s="19">
        <v>150.6</v>
      </c>
      <c r="Z34" s="19">
        <v>231.92</v>
      </c>
      <c r="AA34" s="19">
        <v>193.03</v>
      </c>
      <c r="AB34" s="19">
        <v>155.56</v>
      </c>
      <c r="AC34" s="19">
        <v>184.18</v>
      </c>
      <c r="AD34" s="19">
        <v>105.77</v>
      </c>
      <c r="AE34" s="19">
        <v>201.71</v>
      </c>
      <c r="AF34" s="19">
        <v>327.76</v>
      </c>
      <c r="AG34" s="19">
        <v>647.83000000000004</v>
      </c>
      <c r="AH34" s="19">
        <v>489.33</v>
      </c>
      <c r="AI34" s="19">
        <v>248.97</v>
      </c>
      <c r="AJ34" s="19">
        <v>459.14</v>
      </c>
      <c r="AK34" s="19">
        <v>280.8</v>
      </c>
      <c r="AL34" s="19">
        <v>295.83</v>
      </c>
      <c r="AM34" s="19">
        <v>343.31</v>
      </c>
      <c r="AN34" s="19">
        <v>359.43</v>
      </c>
      <c r="AO34" s="19">
        <v>280.77999999999997</v>
      </c>
      <c r="AP34" s="19">
        <v>376.87</v>
      </c>
      <c r="AQ34" s="19">
        <v>404.3</v>
      </c>
      <c r="AR34" s="19">
        <v>264.04000000000002</v>
      </c>
      <c r="AS34" s="19">
        <v>481.99</v>
      </c>
      <c r="AT34" s="19">
        <f t="shared" si="0"/>
        <v>321.46386363636361</v>
      </c>
      <c r="AU34" s="19">
        <f t="shared" si="1"/>
        <v>506.05499999999995</v>
      </c>
      <c r="AV34" s="19">
        <f t="shared" si="2"/>
        <v>54.965000000000074</v>
      </c>
      <c r="AW34" s="19">
        <f t="shared" si="3"/>
        <v>284.08185185185187</v>
      </c>
      <c r="AX34" s="19">
        <f t="shared" si="4"/>
        <v>27.844999576854953</v>
      </c>
      <c r="AY34" s="19">
        <f t="shared" si="5"/>
        <v>364.13933333333335</v>
      </c>
      <c r="AZ34" s="19">
        <f t="shared" si="6"/>
        <v>30.146386950325031</v>
      </c>
      <c r="BA34" s="32">
        <f>RSQ(B34:AS34,B4:AS4)</f>
        <v>2.1424414236295027E-3</v>
      </c>
      <c r="BB34" s="32">
        <f>SLOPE(B34:AS34,B4:AS4)</f>
        <v>-0.27188944375177609</v>
      </c>
      <c r="BC34" s="32">
        <v>0.58479999999999999</v>
      </c>
    </row>
    <row r="35" spans="1:55" x14ac:dyDescent="0.3">
      <c r="A35" s="42" t="s">
        <v>17</v>
      </c>
      <c r="B35" s="19">
        <v>325.31</v>
      </c>
      <c r="C35" s="19">
        <v>697.7</v>
      </c>
      <c r="D35" s="19">
        <v>1199.43</v>
      </c>
      <c r="E35" s="19">
        <v>2195.38</v>
      </c>
      <c r="F35" s="19">
        <v>1432.65</v>
      </c>
      <c r="G35" s="19">
        <v>1345.08</v>
      </c>
      <c r="H35" s="19">
        <v>1483.68</v>
      </c>
      <c r="I35" s="19">
        <v>2021.71</v>
      </c>
      <c r="J35" s="19">
        <v>2604.29</v>
      </c>
      <c r="K35" s="19">
        <v>1678.36</v>
      </c>
      <c r="L35" s="19">
        <v>368.13</v>
      </c>
      <c r="M35" s="19">
        <v>3726.95</v>
      </c>
      <c r="N35" s="19">
        <v>4691.25</v>
      </c>
      <c r="O35" s="19">
        <v>2011.35</v>
      </c>
      <c r="P35" s="19">
        <v>2511.4299999999998</v>
      </c>
      <c r="Q35" s="19">
        <v>1824.54</v>
      </c>
      <c r="R35" s="19">
        <v>1786.02</v>
      </c>
      <c r="S35" s="19">
        <v>558.86</v>
      </c>
      <c r="T35" s="19">
        <v>2926.62</v>
      </c>
      <c r="U35" s="19">
        <v>658.74</v>
      </c>
      <c r="V35" s="19">
        <v>855.31</v>
      </c>
      <c r="W35" s="19">
        <v>1841.86</v>
      </c>
      <c r="X35" s="19">
        <v>1808.61</v>
      </c>
      <c r="Y35" s="19">
        <v>2943.39</v>
      </c>
      <c r="Z35" s="19">
        <v>2008.25</v>
      </c>
      <c r="AA35" s="19">
        <v>1763.31</v>
      </c>
      <c r="AB35" s="19">
        <v>1933.13</v>
      </c>
      <c r="AC35" s="19">
        <v>4056.24</v>
      </c>
      <c r="AD35" s="19">
        <v>869.35</v>
      </c>
      <c r="AE35" s="19">
        <v>1293.4000000000001</v>
      </c>
      <c r="AF35" s="19">
        <v>1950.21</v>
      </c>
      <c r="AG35" s="19">
        <v>1724.77</v>
      </c>
      <c r="AH35" s="19">
        <v>2094.35</v>
      </c>
      <c r="AI35" s="19">
        <v>1933.09</v>
      </c>
      <c r="AJ35" s="19">
        <v>3776.98</v>
      </c>
      <c r="AK35" s="19">
        <v>2349</v>
      </c>
      <c r="AL35" s="19">
        <v>6164.59</v>
      </c>
      <c r="AM35" s="19">
        <v>3187.76</v>
      </c>
      <c r="AN35" s="19">
        <v>2344.1999999999998</v>
      </c>
      <c r="AO35" s="19">
        <v>2042.37</v>
      </c>
      <c r="AP35" s="19">
        <v>2352.98</v>
      </c>
      <c r="AQ35" s="19">
        <v>2731.78</v>
      </c>
      <c r="AR35" s="19">
        <v>3502.3</v>
      </c>
      <c r="AS35" s="19">
        <v>3981.1</v>
      </c>
      <c r="AT35" s="19">
        <f t="shared" si="0"/>
        <v>2171.7229545454538</v>
      </c>
      <c r="AU35" s="19">
        <f t="shared" si="1"/>
        <v>511.505</v>
      </c>
      <c r="AV35" s="19">
        <f t="shared" si="2"/>
        <v>186.19499999999996</v>
      </c>
      <c r="AW35" s="19">
        <f t="shared" si="3"/>
        <v>1966.8118518518515</v>
      </c>
      <c r="AX35" s="19">
        <f t="shared" si="4"/>
        <v>199.4499368491438</v>
      </c>
      <c r="AY35" s="19">
        <f t="shared" si="5"/>
        <v>2761.9253333333336</v>
      </c>
      <c r="AZ35" s="19">
        <f t="shared" si="6"/>
        <v>315.31549307058987</v>
      </c>
      <c r="BA35" s="32">
        <f>RSQ(B35:AS35,B4:AS4)</f>
        <v>0.1688810352216592</v>
      </c>
      <c r="BB35" s="32">
        <f>SLOPE(B35:AS35,B4:AS4)</f>
        <v>20.12035642215838</v>
      </c>
      <c r="BC35" s="32">
        <v>1E-3</v>
      </c>
    </row>
    <row r="36" spans="1:55" x14ac:dyDescent="0.3">
      <c r="A36" s="42" t="s">
        <v>5</v>
      </c>
      <c r="B36" s="19">
        <v>56.39</v>
      </c>
      <c r="C36" s="19">
        <v>65.16</v>
      </c>
      <c r="D36" s="19">
        <v>49.11</v>
      </c>
      <c r="E36" s="19">
        <v>124.57</v>
      </c>
      <c r="F36" s="19">
        <v>88.08</v>
      </c>
      <c r="G36" s="19">
        <v>46.48</v>
      </c>
      <c r="H36" s="19">
        <v>70.41</v>
      </c>
      <c r="I36" s="19">
        <v>124.03</v>
      </c>
      <c r="J36" s="19">
        <v>167.66</v>
      </c>
      <c r="K36" s="19">
        <v>36.020000000000003</v>
      </c>
      <c r="L36" s="19">
        <v>47.28</v>
      </c>
      <c r="M36" s="19">
        <v>154.54</v>
      </c>
      <c r="N36" s="19">
        <v>85.87</v>
      </c>
      <c r="O36" s="19">
        <v>78.13</v>
      </c>
      <c r="P36" s="19">
        <v>48.39</v>
      </c>
      <c r="Q36" s="19">
        <v>143.72999999999999</v>
      </c>
      <c r="R36" s="19">
        <v>68.88</v>
      </c>
      <c r="S36" s="19">
        <v>37.64</v>
      </c>
      <c r="T36" s="19">
        <v>67.48</v>
      </c>
      <c r="U36" s="19">
        <v>55.48</v>
      </c>
      <c r="V36" s="19">
        <v>117.76</v>
      </c>
      <c r="W36" s="19">
        <v>107.7</v>
      </c>
      <c r="X36" s="19">
        <v>94.41</v>
      </c>
      <c r="Y36" s="19">
        <v>61.91</v>
      </c>
      <c r="Z36" s="19">
        <v>66.260000000000005</v>
      </c>
      <c r="AA36" s="19">
        <v>43.82</v>
      </c>
      <c r="AB36" s="19">
        <v>64.5</v>
      </c>
      <c r="AC36" s="19">
        <v>70.3</v>
      </c>
      <c r="AD36" s="19">
        <v>38.54</v>
      </c>
      <c r="AE36" s="19">
        <v>43.61</v>
      </c>
      <c r="AF36" s="19">
        <v>85.56</v>
      </c>
      <c r="AG36" s="19">
        <v>139.16999999999999</v>
      </c>
      <c r="AH36" s="19">
        <v>152.24</v>
      </c>
      <c r="AI36" s="19">
        <v>90.53</v>
      </c>
      <c r="AJ36" s="19">
        <v>207.71</v>
      </c>
      <c r="AK36" s="19">
        <v>79.400000000000006</v>
      </c>
      <c r="AL36" s="19">
        <v>75.53</v>
      </c>
      <c r="AM36" s="19">
        <v>85.83</v>
      </c>
      <c r="AN36" s="19">
        <v>78.760000000000005</v>
      </c>
      <c r="AO36" s="19">
        <v>78.13</v>
      </c>
      <c r="AP36" s="19">
        <v>127.04</v>
      </c>
      <c r="AQ36" s="19">
        <v>118.52</v>
      </c>
      <c r="AR36" s="19">
        <v>91.97</v>
      </c>
      <c r="AS36" s="19">
        <v>73.55</v>
      </c>
      <c r="AT36" s="19">
        <f t="shared" si="0"/>
        <v>86.547272727272755</v>
      </c>
      <c r="AU36" s="19">
        <f t="shared" si="1"/>
        <v>60.774999999999999</v>
      </c>
      <c r="AV36" s="19">
        <f t="shared" si="2"/>
        <v>4.384999999999998</v>
      </c>
      <c r="AW36" s="19">
        <f t="shared" si="3"/>
        <v>79.962222222222238</v>
      </c>
      <c r="AX36" s="19">
        <f t="shared" si="4"/>
        <v>7.2066731961776327</v>
      </c>
      <c r="AY36" s="19">
        <f t="shared" si="5"/>
        <v>101.83666666666667</v>
      </c>
      <c r="AZ36" s="19">
        <f t="shared" si="6"/>
        <v>10.529725889195177</v>
      </c>
      <c r="BA36" s="32">
        <f>RSQ(B36:AS36,B4:AS4)</f>
        <v>2.6125511176630735E-2</v>
      </c>
      <c r="BB36" s="32">
        <f>SLOPE(B36:AS36,B4:AS4)</f>
        <v>0.26042991641134544</v>
      </c>
      <c r="BC36" s="32">
        <v>0.22689999999999999</v>
      </c>
    </row>
    <row r="37" spans="1:55" x14ac:dyDescent="0.3">
      <c r="A37" s="42" t="s">
        <v>26</v>
      </c>
      <c r="B37" s="19">
        <v>12.24</v>
      </c>
      <c r="C37" s="19">
        <v>23.84</v>
      </c>
      <c r="D37" s="19">
        <v>28.24</v>
      </c>
      <c r="E37" s="19">
        <v>21.98</v>
      </c>
      <c r="F37" s="19">
        <v>11.24</v>
      </c>
      <c r="G37" s="19">
        <v>22.54</v>
      </c>
      <c r="H37" s="19">
        <v>20.71</v>
      </c>
      <c r="I37" s="19">
        <v>17.66</v>
      </c>
      <c r="J37" s="19">
        <v>30.74</v>
      </c>
      <c r="K37" s="19">
        <v>17.88</v>
      </c>
      <c r="L37" s="19">
        <v>9.67</v>
      </c>
      <c r="M37" s="19">
        <v>39.840000000000003</v>
      </c>
      <c r="N37" s="19">
        <v>17.649999999999999</v>
      </c>
      <c r="O37" s="19">
        <v>13.71</v>
      </c>
      <c r="P37" s="19">
        <v>13.15</v>
      </c>
      <c r="Q37" s="19">
        <v>64.53</v>
      </c>
      <c r="R37" s="19">
        <v>19.809999999999999</v>
      </c>
      <c r="S37" s="19">
        <v>22.87</v>
      </c>
      <c r="T37" s="19">
        <v>45.48</v>
      </c>
      <c r="U37" s="19">
        <v>28.13</v>
      </c>
      <c r="V37" s="19">
        <v>14.88</v>
      </c>
      <c r="W37" s="19">
        <v>34.270000000000003</v>
      </c>
      <c r="X37" s="19">
        <v>62.94</v>
      </c>
      <c r="Y37" s="19">
        <v>13.04</v>
      </c>
      <c r="Z37" s="19">
        <v>24.1</v>
      </c>
      <c r="AA37" s="19">
        <v>17.760000000000002</v>
      </c>
      <c r="AB37" s="19">
        <v>12.33</v>
      </c>
      <c r="AC37" s="19">
        <v>12.4</v>
      </c>
      <c r="AD37" s="19">
        <v>19.82</v>
      </c>
      <c r="AE37" s="19">
        <v>12.38</v>
      </c>
      <c r="AF37" s="19">
        <v>15.57</v>
      </c>
      <c r="AG37" s="19">
        <v>29.82</v>
      </c>
      <c r="AH37" s="19">
        <v>12.6</v>
      </c>
      <c r="AI37" s="19">
        <v>22.63</v>
      </c>
      <c r="AJ37" s="19">
        <v>11.07</v>
      </c>
      <c r="AK37" s="19">
        <v>25.17</v>
      </c>
      <c r="AL37" s="19">
        <v>41.54</v>
      </c>
      <c r="AM37" s="19">
        <v>23.32</v>
      </c>
      <c r="AN37" s="19">
        <v>21.48</v>
      </c>
      <c r="AO37" s="19">
        <v>25.64</v>
      </c>
      <c r="AP37" s="19">
        <v>35.29</v>
      </c>
      <c r="AQ37" s="19">
        <v>26.9</v>
      </c>
      <c r="AR37" s="19">
        <v>20.77</v>
      </c>
      <c r="AS37" s="19">
        <v>46.95</v>
      </c>
      <c r="AT37" s="19">
        <f t="shared" si="0"/>
        <v>24.195000000000004</v>
      </c>
      <c r="AU37" s="19">
        <f t="shared" si="1"/>
        <v>18.04</v>
      </c>
      <c r="AV37" s="19">
        <f t="shared" si="2"/>
        <v>5.799999999999998</v>
      </c>
      <c r="AW37" s="19">
        <f t="shared" si="3"/>
        <v>24.347037037037037</v>
      </c>
      <c r="AX37" s="19">
        <f t="shared" si="4"/>
        <v>2.7554823267848394</v>
      </c>
      <c r="AY37" s="19">
        <f t="shared" si="5"/>
        <v>24.741999999999997</v>
      </c>
      <c r="AZ37" s="19">
        <f t="shared" si="6"/>
        <v>2.6923679080654948</v>
      </c>
      <c r="BA37" s="32">
        <f>RSQ(B37:AS37,B4:AS4)</f>
        <v>2.1572691134306321E-2</v>
      </c>
      <c r="BB37" s="32">
        <f>SLOPE(B37:AS37,B4:AS4)</f>
        <v>7.7197670441041116E-2</v>
      </c>
      <c r="BC37" s="32">
        <v>0.2772</v>
      </c>
    </row>
    <row r="38" spans="1:55" x14ac:dyDescent="0.3">
      <c r="A38" s="42" t="s">
        <v>15</v>
      </c>
      <c r="B38" s="19">
        <v>78.069999999999993</v>
      </c>
      <c r="C38" s="19">
        <v>63.57</v>
      </c>
      <c r="D38" s="19">
        <v>44.2</v>
      </c>
      <c r="E38" s="19">
        <v>77.67</v>
      </c>
      <c r="F38" s="19">
        <v>61.84</v>
      </c>
      <c r="G38" s="19">
        <v>39.44</v>
      </c>
      <c r="H38" s="19">
        <v>51.1</v>
      </c>
      <c r="I38" s="19">
        <v>72.349999999999994</v>
      </c>
      <c r="J38" s="19">
        <v>58.68</v>
      </c>
      <c r="K38" s="19">
        <v>42.69</v>
      </c>
      <c r="L38" s="19">
        <v>50.66</v>
      </c>
      <c r="M38" s="19">
        <v>140.05000000000001</v>
      </c>
      <c r="N38" s="19">
        <v>68.69</v>
      </c>
      <c r="O38" s="19">
        <v>57.45</v>
      </c>
      <c r="P38" s="19">
        <v>40.71</v>
      </c>
      <c r="Q38" s="19">
        <v>99.73</v>
      </c>
      <c r="R38" s="19">
        <v>39.24</v>
      </c>
      <c r="S38" s="19">
        <v>40.9</v>
      </c>
      <c r="T38" s="19">
        <v>49.88</v>
      </c>
      <c r="U38" s="19">
        <v>45.32</v>
      </c>
      <c r="V38" s="19">
        <v>123.96</v>
      </c>
      <c r="W38" s="19">
        <v>84.44</v>
      </c>
      <c r="X38" s="19">
        <v>127.73</v>
      </c>
      <c r="Y38" s="19">
        <v>35.14</v>
      </c>
      <c r="Z38" s="19">
        <v>62.5</v>
      </c>
      <c r="AA38" s="19">
        <v>43.82</v>
      </c>
      <c r="AB38" s="19">
        <v>27.51</v>
      </c>
      <c r="AC38" s="19">
        <v>42.18</v>
      </c>
      <c r="AD38" s="19">
        <v>20.28</v>
      </c>
      <c r="AE38" s="19">
        <v>35.44</v>
      </c>
      <c r="AF38" s="19">
        <v>75.489999999999995</v>
      </c>
      <c r="AG38" s="19">
        <v>115.98</v>
      </c>
      <c r="AH38" s="19">
        <v>91.34</v>
      </c>
      <c r="AI38" s="19">
        <v>50.41</v>
      </c>
      <c r="AJ38" s="19">
        <v>103.85</v>
      </c>
      <c r="AK38" s="19">
        <v>86.18</v>
      </c>
      <c r="AL38" s="19">
        <v>35.25</v>
      </c>
      <c r="AM38" s="19">
        <v>50.38</v>
      </c>
      <c r="AN38" s="19">
        <v>63.01</v>
      </c>
      <c r="AO38" s="19">
        <v>43.95</v>
      </c>
      <c r="AP38" s="19">
        <v>80.459999999999994</v>
      </c>
      <c r="AQ38" s="19">
        <v>73.13</v>
      </c>
      <c r="AR38" s="19">
        <v>59.34</v>
      </c>
      <c r="AS38" s="19">
        <v>87.63</v>
      </c>
      <c r="AT38" s="19">
        <f t="shared" si="0"/>
        <v>64.582727272727297</v>
      </c>
      <c r="AU38" s="19">
        <f t="shared" si="1"/>
        <v>70.819999999999993</v>
      </c>
      <c r="AV38" s="19">
        <f t="shared" si="2"/>
        <v>7.2500000000000622</v>
      </c>
      <c r="AW38" s="19">
        <f t="shared" si="3"/>
        <v>61.042962962962974</v>
      </c>
      <c r="AX38" s="19">
        <f t="shared" si="4"/>
        <v>5.8769054451350753</v>
      </c>
      <c r="AY38" s="19">
        <f t="shared" si="5"/>
        <v>70.122666666666674</v>
      </c>
      <c r="AZ38" s="19">
        <f t="shared" si="6"/>
        <v>6.3429291315805996</v>
      </c>
      <c r="BA38" s="32">
        <f>RSQ(B38:AS38,B4:AS4)</f>
        <v>8.2727759030672718E-4</v>
      </c>
      <c r="BB38" s="32">
        <f>SLOPE(B38:AS38,B4:AS4)</f>
        <v>3.3156987508719586E-2</v>
      </c>
      <c r="BC38" s="32">
        <v>0.80230000000000001</v>
      </c>
    </row>
    <row r="39" spans="1:55" x14ac:dyDescent="0.3">
      <c r="A39" s="42" t="s">
        <v>6</v>
      </c>
      <c r="B39" s="19">
        <v>160.49</v>
      </c>
      <c r="C39" s="19">
        <v>158.93</v>
      </c>
      <c r="D39" s="19">
        <v>357.25</v>
      </c>
      <c r="E39" s="19">
        <v>60.09</v>
      </c>
      <c r="F39" s="19">
        <v>83.39</v>
      </c>
      <c r="G39" s="19">
        <v>60.56</v>
      </c>
      <c r="H39" s="19">
        <v>99.08</v>
      </c>
      <c r="I39" s="19">
        <v>35.14</v>
      </c>
      <c r="J39" s="19">
        <v>61.47</v>
      </c>
      <c r="K39" s="19">
        <v>37.36</v>
      </c>
      <c r="L39" s="19">
        <v>43.91</v>
      </c>
      <c r="M39" s="19">
        <v>61.57</v>
      </c>
      <c r="N39" s="19">
        <v>297.68</v>
      </c>
      <c r="O39" s="19">
        <v>165.44</v>
      </c>
      <c r="P39" s="19">
        <v>188.93</v>
      </c>
      <c r="Q39" s="19">
        <v>120.27</v>
      </c>
      <c r="R39" s="19">
        <v>64.87</v>
      </c>
      <c r="S39" s="19">
        <v>480.32</v>
      </c>
      <c r="T39" s="19">
        <v>38.14</v>
      </c>
      <c r="U39" s="19">
        <v>279.75</v>
      </c>
      <c r="V39" s="19">
        <v>99.17</v>
      </c>
      <c r="W39" s="19">
        <v>219.07</v>
      </c>
      <c r="X39" s="19">
        <v>205.48</v>
      </c>
      <c r="Y39" s="19">
        <v>38.49</v>
      </c>
      <c r="Z39" s="19">
        <v>321.52999999999997</v>
      </c>
      <c r="AA39" s="19">
        <v>261.70999999999998</v>
      </c>
      <c r="AB39" s="19">
        <v>304.48</v>
      </c>
      <c r="AC39" s="19">
        <v>202.46</v>
      </c>
      <c r="AD39" s="19">
        <v>626.22</v>
      </c>
      <c r="AE39" s="19">
        <v>133.56</v>
      </c>
      <c r="AF39" s="19">
        <v>71.09</v>
      </c>
      <c r="AG39" s="19">
        <v>61.3</v>
      </c>
      <c r="AH39" s="19">
        <v>160.94</v>
      </c>
      <c r="AI39" s="19">
        <v>118.31</v>
      </c>
      <c r="AJ39" s="19">
        <v>142.12</v>
      </c>
      <c r="AK39" s="19">
        <v>100.7</v>
      </c>
      <c r="AL39" s="19">
        <v>96.93</v>
      </c>
      <c r="AM39" s="19">
        <v>184.72</v>
      </c>
      <c r="AN39" s="19">
        <v>156.09</v>
      </c>
      <c r="AO39" s="19">
        <v>36.619999999999997</v>
      </c>
      <c r="AP39" s="19">
        <v>74.81</v>
      </c>
      <c r="AQ39" s="19">
        <v>231.99</v>
      </c>
      <c r="AR39" s="19">
        <v>65.27</v>
      </c>
      <c r="AS39" s="19">
        <v>112.67</v>
      </c>
      <c r="AT39" s="19">
        <f t="shared" si="0"/>
        <v>156.37204545454549</v>
      </c>
      <c r="AU39" s="19">
        <f t="shared" si="1"/>
        <v>159.71</v>
      </c>
      <c r="AV39" s="19">
        <f t="shared" si="2"/>
        <v>0.78000000000000114</v>
      </c>
      <c r="AW39" s="19">
        <f t="shared" si="3"/>
        <v>178.29</v>
      </c>
      <c r="AX39" s="19">
        <f t="shared" si="4"/>
        <v>28.881658776379403</v>
      </c>
      <c r="AY39" s="19">
        <f t="shared" si="5"/>
        <v>116.47466666666666</v>
      </c>
      <c r="AZ39" s="19">
        <f t="shared" si="6"/>
        <v>13.625024241714282</v>
      </c>
      <c r="BA39" s="32">
        <f>RSQ(B39:AS39,B4:AS4)</f>
        <v>2.193150840551284E-3</v>
      </c>
      <c r="BB39" s="32">
        <f>SLOPE(B39:AS39,B4:AS4)</f>
        <v>0.2392566784883563</v>
      </c>
      <c r="BC39" s="32">
        <v>0.83160000000000001</v>
      </c>
    </row>
    <row r="40" spans="1:55" x14ac:dyDescent="0.3">
      <c r="A40" s="42" t="s">
        <v>10</v>
      </c>
      <c r="B40" s="19">
        <v>93.26</v>
      </c>
      <c r="C40" s="19">
        <v>98.54</v>
      </c>
      <c r="D40" s="19">
        <v>292.19</v>
      </c>
      <c r="E40" s="19">
        <v>46.9</v>
      </c>
      <c r="F40" s="19">
        <v>43.1</v>
      </c>
      <c r="G40" s="19">
        <v>53.52</v>
      </c>
      <c r="H40" s="19">
        <v>62.94</v>
      </c>
      <c r="I40" s="19">
        <v>35.14</v>
      </c>
      <c r="J40" s="19">
        <v>125.74</v>
      </c>
      <c r="K40" s="19">
        <v>112.74</v>
      </c>
      <c r="L40" s="19">
        <v>9.67</v>
      </c>
      <c r="M40" s="19">
        <v>152.12</v>
      </c>
      <c r="N40" s="19">
        <v>157.41999999999999</v>
      </c>
      <c r="O40" s="19">
        <v>69.7</v>
      </c>
      <c r="P40" s="19">
        <v>260.36</v>
      </c>
      <c r="Q40" s="19">
        <v>85.07</v>
      </c>
      <c r="R40" s="19">
        <v>62.47</v>
      </c>
      <c r="S40" s="19">
        <v>1111.93</v>
      </c>
      <c r="T40" s="19">
        <v>29.34</v>
      </c>
      <c r="U40" s="19">
        <v>137.53</v>
      </c>
      <c r="V40" s="19">
        <v>99.17</v>
      </c>
      <c r="W40" s="19">
        <v>268.02</v>
      </c>
      <c r="X40" s="19">
        <v>196.23</v>
      </c>
      <c r="Y40" s="19">
        <v>66.930000000000007</v>
      </c>
      <c r="Z40" s="19">
        <v>292.16000000000003</v>
      </c>
      <c r="AA40" s="19">
        <v>161.05000000000001</v>
      </c>
      <c r="AB40" s="19">
        <v>192.55</v>
      </c>
      <c r="AC40" s="19">
        <v>99.82</v>
      </c>
      <c r="AD40" s="19">
        <v>225.16</v>
      </c>
      <c r="AE40" s="19">
        <v>346.18</v>
      </c>
      <c r="AF40" s="19">
        <v>57.88</v>
      </c>
      <c r="AG40" s="19">
        <v>69.59</v>
      </c>
      <c r="AH40" s="19">
        <v>106.57</v>
      </c>
      <c r="AI40" s="19">
        <v>77.16</v>
      </c>
      <c r="AJ40" s="19">
        <v>81.99</v>
      </c>
      <c r="AK40" s="19">
        <v>56.16</v>
      </c>
      <c r="AL40" s="19">
        <v>239.18</v>
      </c>
      <c r="AM40" s="19">
        <v>155.80000000000001</v>
      </c>
      <c r="AN40" s="19">
        <v>85.92</v>
      </c>
      <c r="AO40" s="19">
        <v>76.91</v>
      </c>
      <c r="AP40" s="19">
        <v>73.400000000000006</v>
      </c>
      <c r="AQ40" s="19">
        <v>118.52</v>
      </c>
      <c r="AR40" s="19">
        <v>45.99</v>
      </c>
      <c r="AS40" s="19">
        <v>89.2</v>
      </c>
      <c r="AT40" s="19">
        <f t="shared" si="0"/>
        <v>143.6640909090909</v>
      </c>
      <c r="AU40" s="19">
        <f t="shared" si="1"/>
        <v>95.9</v>
      </c>
      <c r="AV40" s="19">
        <f t="shared" si="2"/>
        <v>2.6400000000000006</v>
      </c>
      <c r="AW40" s="19">
        <f t="shared" si="3"/>
        <v>164.77666666666667</v>
      </c>
      <c r="AX40" s="19">
        <f t="shared" si="4"/>
        <v>39.846164303312932</v>
      </c>
      <c r="AY40" s="19">
        <f t="shared" si="5"/>
        <v>112.03000000000002</v>
      </c>
      <c r="AZ40" s="19">
        <f t="shared" si="6"/>
        <v>20.844567066515825</v>
      </c>
      <c r="BA40" s="32">
        <f>RSQ(B40:AS40,B4:AS4)</f>
        <v>7.6734784394408674E-4</v>
      </c>
      <c r="BB40" s="32">
        <f>SLOPE(B40:AS40,B4:AS4)</f>
        <v>0.19357397930495679</v>
      </c>
      <c r="BC40" s="32">
        <v>0.50309999999999999</v>
      </c>
    </row>
    <row r="41" spans="1:55" x14ac:dyDescent="0.3">
      <c r="A41" s="42" t="s">
        <v>21</v>
      </c>
      <c r="B41" s="19">
        <v>106.27</v>
      </c>
      <c r="C41" s="19">
        <v>163.69999999999999</v>
      </c>
      <c r="D41" s="19">
        <v>252.9</v>
      </c>
      <c r="E41" s="19">
        <v>224.23</v>
      </c>
      <c r="F41" s="19">
        <v>360.74</v>
      </c>
      <c r="G41" s="19">
        <v>347.89</v>
      </c>
      <c r="H41" s="19">
        <v>419.37</v>
      </c>
      <c r="I41" s="19">
        <v>282.17</v>
      </c>
      <c r="J41" s="19">
        <v>374.44</v>
      </c>
      <c r="K41" s="19">
        <v>328.87</v>
      </c>
      <c r="L41" s="19">
        <v>57.42</v>
      </c>
      <c r="M41" s="19">
        <v>750.94</v>
      </c>
      <c r="N41" s="19">
        <v>827.19</v>
      </c>
      <c r="O41" s="19">
        <v>277.27</v>
      </c>
      <c r="P41" s="19">
        <v>405.51</v>
      </c>
      <c r="Q41" s="19">
        <v>830.14</v>
      </c>
      <c r="R41" s="19">
        <v>450.11</v>
      </c>
      <c r="S41" s="19">
        <v>73.84</v>
      </c>
      <c r="T41" s="19">
        <v>511.97</v>
      </c>
      <c r="U41" s="19">
        <v>223.49</v>
      </c>
      <c r="V41" s="19">
        <v>198.33</v>
      </c>
      <c r="W41" s="19">
        <v>427.12</v>
      </c>
      <c r="X41" s="19">
        <v>523.89</v>
      </c>
      <c r="Y41" s="19">
        <v>644.23</v>
      </c>
      <c r="Z41" s="19">
        <v>245.48</v>
      </c>
      <c r="AA41" s="19">
        <v>350.53</v>
      </c>
      <c r="AB41" s="19">
        <v>210.58</v>
      </c>
      <c r="AC41" s="19">
        <v>953.25</v>
      </c>
      <c r="AD41" s="19">
        <v>225.45</v>
      </c>
      <c r="AE41" s="19">
        <v>219.43</v>
      </c>
      <c r="AF41" s="19">
        <v>266.11</v>
      </c>
      <c r="AG41" s="19">
        <v>192.19</v>
      </c>
      <c r="AH41" s="19">
        <v>641.57000000000005</v>
      </c>
      <c r="AI41" s="19">
        <v>301.43</v>
      </c>
      <c r="AJ41" s="19">
        <v>552.05999999999995</v>
      </c>
      <c r="AK41" s="19">
        <v>374.72</v>
      </c>
      <c r="AL41" s="19">
        <v>945.4</v>
      </c>
      <c r="AM41" s="19">
        <v>344.24</v>
      </c>
      <c r="AN41" s="19">
        <v>601.44000000000005</v>
      </c>
      <c r="AO41" s="19">
        <v>743.46</v>
      </c>
      <c r="AP41" s="19">
        <v>518.02</v>
      </c>
      <c r="AQ41" s="19">
        <v>354.71</v>
      </c>
      <c r="AR41" s="19">
        <v>869.27</v>
      </c>
      <c r="AS41" s="19">
        <v>485.12</v>
      </c>
      <c r="AT41" s="19">
        <f t="shared" si="0"/>
        <v>419.46568181818179</v>
      </c>
      <c r="AU41" s="19">
        <f t="shared" si="1"/>
        <v>134.98499999999999</v>
      </c>
      <c r="AV41" s="19">
        <f t="shared" si="2"/>
        <v>28.714999999999986</v>
      </c>
      <c r="AW41" s="19">
        <f t="shared" si="3"/>
        <v>399.16111111111121</v>
      </c>
      <c r="AX41" s="19">
        <f t="shared" si="4"/>
        <v>44.138033073843793</v>
      </c>
      <c r="AY41" s="19">
        <f t="shared" si="5"/>
        <v>493.94466666666659</v>
      </c>
      <c r="AZ41" s="19">
        <f t="shared" si="6"/>
        <v>59.988860615686463</v>
      </c>
      <c r="BA41" s="32">
        <f>RSQ(B41:AS41,B4:AS4)</f>
        <v>0.11751531481992987</v>
      </c>
      <c r="BB41" s="32">
        <f>SLOPE(B41:AS41,B4:AS4)</f>
        <v>3.3230067476248673</v>
      </c>
      <c r="BC41" s="32">
        <v>9.4999999999999998E-3</v>
      </c>
    </row>
    <row r="42" spans="1:55" x14ac:dyDescent="0.3">
      <c r="A42" s="42" t="s">
        <v>30</v>
      </c>
      <c r="B42" s="19">
        <v>12.24</v>
      </c>
      <c r="C42" s="19">
        <v>14.59</v>
      </c>
      <c r="D42" s="19">
        <v>12.31</v>
      </c>
      <c r="E42" s="19">
        <v>14.49</v>
      </c>
      <c r="F42" s="19">
        <v>11.05</v>
      </c>
      <c r="G42" s="19">
        <v>10.17</v>
      </c>
      <c r="H42" s="19">
        <v>20.71</v>
      </c>
      <c r="I42" s="19">
        <v>17.66</v>
      </c>
      <c r="J42" s="19">
        <v>7.01</v>
      </c>
      <c r="K42" s="19">
        <v>17.88</v>
      </c>
      <c r="L42" s="19">
        <v>9.67</v>
      </c>
      <c r="M42" s="19">
        <v>22.28</v>
      </c>
      <c r="N42" s="19">
        <v>17.649999999999999</v>
      </c>
      <c r="O42" s="19">
        <v>13.71</v>
      </c>
      <c r="P42" s="19">
        <v>13.15</v>
      </c>
      <c r="Q42" s="19">
        <v>15.67</v>
      </c>
      <c r="R42" s="19">
        <v>19.809999999999999</v>
      </c>
      <c r="S42" s="19">
        <v>22.87</v>
      </c>
      <c r="T42" s="19">
        <v>14.69</v>
      </c>
      <c r="U42" s="19">
        <v>20.18</v>
      </c>
      <c r="V42" s="19">
        <v>14.88</v>
      </c>
      <c r="W42" s="19">
        <v>14.49</v>
      </c>
      <c r="X42" s="19">
        <v>21.52</v>
      </c>
      <c r="Y42" s="19">
        <v>13.04</v>
      </c>
      <c r="Z42" s="19">
        <v>20.89</v>
      </c>
      <c r="AA42" s="19">
        <v>11.56</v>
      </c>
      <c r="AB42" s="19">
        <v>8.44</v>
      </c>
      <c r="AC42" s="19">
        <v>12.4</v>
      </c>
      <c r="AD42" s="19">
        <v>19.82</v>
      </c>
      <c r="AE42" s="19">
        <v>12.38</v>
      </c>
      <c r="AF42" s="19">
        <v>15.57</v>
      </c>
      <c r="AG42" s="19">
        <v>14.06</v>
      </c>
      <c r="AH42" s="19">
        <v>12.6</v>
      </c>
      <c r="AI42" s="19">
        <v>10.050000000000001</v>
      </c>
      <c r="AJ42" s="19">
        <v>11.07</v>
      </c>
      <c r="AK42" s="19">
        <v>10.06</v>
      </c>
      <c r="AL42" s="19">
        <v>18.809999999999999</v>
      </c>
      <c r="AM42" s="19">
        <v>16.559999999999999</v>
      </c>
      <c r="AN42" s="19">
        <v>10.93</v>
      </c>
      <c r="AO42" s="19">
        <v>16.420000000000002</v>
      </c>
      <c r="AP42" s="19">
        <v>12.82</v>
      </c>
      <c r="AQ42" s="19">
        <v>20.65</v>
      </c>
      <c r="AR42" s="19">
        <v>6.84</v>
      </c>
      <c r="AS42" s="19">
        <v>21.65</v>
      </c>
      <c r="AT42" s="19">
        <f t="shared" si="0"/>
        <v>14.893181818181814</v>
      </c>
      <c r="AU42" s="19">
        <f t="shared" si="1"/>
        <v>13.414999999999999</v>
      </c>
      <c r="AV42" s="19">
        <f t="shared" si="2"/>
        <v>1.1749999999999998</v>
      </c>
      <c r="AW42" s="19">
        <f t="shared" si="3"/>
        <v>15.481481481481481</v>
      </c>
      <c r="AX42" s="19">
        <f t="shared" si="4"/>
        <v>0.86407200417882579</v>
      </c>
      <c r="AY42" s="19">
        <f t="shared" si="5"/>
        <v>14.031333333333338</v>
      </c>
      <c r="AZ42" s="19">
        <f t="shared" si="6"/>
        <v>1.0847935360579033</v>
      </c>
      <c r="BA42" s="32">
        <f>RSQ(B42:AS42,B4:AS4)</f>
        <v>6.8381852641235554E-4</v>
      </c>
      <c r="BB42" s="32">
        <f>SLOPE(B42:AS42,B4:AS4)</f>
        <v>4.6429726869456761E-3</v>
      </c>
      <c r="BC42" s="32">
        <v>0.72929999999999995</v>
      </c>
    </row>
    <row r="43" spans="1:55" x14ac:dyDescent="0.3">
      <c r="A43" s="42" t="s">
        <v>1</v>
      </c>
      <c r="B43" s="19">
        <v>219.04</v>
      </c>
      <c r="C43" s="19">
        <v>413.22</v>
      </c>
      <c r="D43" s="19">
        <v>308.14999999999998</v>
      </c>
      <c r="E43" s="19">
        <v>364.92</v>
      </c>
      <c r="F43" s="19">
        <v>439.45</v>
      </c>
      <c r="G43" s="19">
        <v>426.76</v>
      </c>
      <c r="H43" s="19">
        <v>318.42</v>
      </c>
      <c r="I43" s="19">
        <v>232.56</v>
      </c>
      <c r="J43" s="19">
        <v>279.43</v>
      </c>
      <c r="K43" s="19">
        <v>314.86</v>
      </c>
      <c r="L43" s="19">
        <v>229.66</v>
      </c>
      <c r="M43" s="19">
        <v>399.62</v>
      </c>
      <c r="N43" s="19">
        <v>623.97</v>
      </c>
      <c r="O43" s="19">
        <v>353.1</v>
      </c>
      <c r="P43" s="19">
        <v>312.58</v>
      </c>
      <c r="Q43" s="19">
        <v>384.27</v>
      </c>
      <c r="R43" s="19">
        <v>418.07</v>
      </c>
      <c r="S43" s="19">
        <v>102.07</v>
      </c>
      <c r="T43" s="19">
        <v>365.28</v>
      </c>
      <c r="U43" s="19">
        <v>324.29000000000002</v>
      </c>
      <c r="V43" s="19">
        <v>402.86</v>
      </c>
      <c r="W43" s="19">
        <v>327.99</v>
      </c>
      <c r="X43" s="19">
        <v>346.17</v>
      </c>
      <c r="Y43" s="19">
        <v>409.97</v>
      </c>
      <c r="Z43" s="19">
        <v>199.54</v>
      </c>
      <c r="AA43" s="19">
        <v>296.06</v>
      </c>
      <c r="AB43" s="19">
        <v>211.53</v>
      </c>
      <c r="AC43" s="19">
        <v>299.47000000000003</v>
      </c>
      <c r="AD43" s="19">
        <v>147.79</v>
      </c>
      <c r="AE43" s="19">
        <v>273.94</v>
      </c>
      <c r="AF43" s="19">
        <v>240.32</v>
      </c>
      <c r="AG43" s="19">
        <v>442.38</v>
      </c>
      <c r="AH43" s="19">
        <v>345.8</v>
      </c>
      <c r="AI43" s="19">
        <v>275.70999999999998</v>
      </c>
      <c r="AJ43" s="19">
        <v>295.16000000000003</v>
      </c>
      <c r="AK43" s="19">
        <v>381.49</v>
      </c>
      <c r="AL43" s="19">
        <v>555.15</v>
      </c>
      <c r="AM43" s="19">
        <v>306</v>
      </c>
      <c r="AN43" s="19">
        <v>243.44</v>
      </c>
      <c r="AO43" s="19">
        <v>487.09</v>
      </c>
      <c r="AP43" s="19">
        <v>414.98</v>
      </c>
      <c r="AQ43" s="19">
        <v>271.5</v>
      </c>
      <c r="AR43" s="19">
        <v>404.97</v>
      </c>
      <c r="AS43" s="19">
        <v>386.53</v>
      </c>
      <c r="AT43" s="19">
        <f t="shared" si="0"/>
        <v>336.2627272727272</v>
      </c>
      <c r="AU43" s="19">
        <f t="shared" si="1"/>
        <v>316.13</v>
      </c>
      <c r="AV43" s="19">
        <f t="shared" si="2"/>
        <v>97.090000000000146</v>
      </c>
      <c r="AW43" s="19">
        <f t="shared" si="3"/>
        <v>327.36444444444447</v>
      </c>
      <c r="AX43" s="19">
        <f t="shared" si="4"/>
        <v>19.959946376536852</v>
      </c>
      <c r="AY43" s="19">
        <f t="shared" si="5"/>
        <v>354.96400000000006</v>
      </c>
      <c r="AZ43" s="19">
        <f t="shared" si="6"/>
        <v>24.341516284891018</v>
      </c>
      <c r="BA43" s="32">
        <f>RSQ(B43:AS43,B4:AS4)</f>
        <v>6.6009882352664433E-6</v>
      </c>
      <c r="BB43" s="32">
        <f>SLOPE(B43:AS43,B4:AS4)</f>
        <v>-1.0597592462858921E-2</v>
      </c>
      <c r="BC43" s="32">
        <v>0.94430000000000003</v>
      </c>
    </row>
    <row r="44" spans="1:55" x14ac:dyDescent="0.3">
      <c r="A44" s="42" t="s">
        <v>52</v>
      </c>
      <c r="B44" s="19">
        <v>49.88</v>
      </c>
      <c r="C44" s="19">
        <v>58.8</v>
      </c>
      <c r="D44" s="19">
        <v>103.12</v>
      </c>
      <c r="E44" s="19">
        <v>225.69</v>
      </c>
      <c r="F44" s="19">
        <v>134.93</v>
      </c>
      <c r="G44" s="19">
        <v>369.02</v>
      </c>
      <c r="H44" s="19">
        <v>66.680000000000007</v>
      </c>
      <c r="I44" s="19">
        <v>161.24</v>
      </c>
      <c r="J44" s="19">
        <v>366.05</v>
      </c>
      <c r="K44" s="19">
        <v>100.06</v>
      </c>
      <c r="L44" s="19">
        <v>33.770000000000003</v>
      </c>
      <c r="M44" s="19">
        <v>340.46</v>
      </c>
      <c r="N44" s="19">
        <v>601.08000000000004</v>
      </c>
      <c r="O44" s="19">
        <v>140.93</v>
      </c>
      <c r="P44" s="19">
        <v>173.57</v>
      </c>
      <c r="Q44" s="19">
        <v>149.6</v>
      </c>
      <c r="R44" s="19">
        <v>262.7</v>
      </c>
      <c r="S44" s="19">
        <v>40.9</v>
      </c>
      <c r="T44" s="19">
        <v>309.52999999999997</v>
      </c>
      <c r="U44" s="19">
        <v>84.39</v>
      </c>
      <c r="V44" s="19">
        <v>83.67</v>
      </c>
      <c r="W44" s="19">
        <v>318.2</v>
      </c>
      <c r="X44" s="19">
        <v>298.04000000000002</v>
      </c>
      <c r="Y44" s="19">
        <v>321.27999999999997</v>
      </c>
      <c r="Z44" s="19">
        <v>128.01</v>
      </c>
      <c r="AA44" s="19">
        <v>330.4</v>
      </c>
      <c r="AB44" s="19">
        <v>143.22999999999999</v>
      </c>
      <c r="AC44" s="19">
        <v>430.23</v>
      </c>
      <c r="AD44" s="19">
        <v>76.209999999999994</v>
      </c>
      <c r="AE44" s="19">
        <v>126.75</v>
      </c>
      <c r="AF44" s="19">
        <v>185.58</v>
      </c>
      <c r="AG44" s="19">
        <v>132.55000000000001</v>
      </c>
      <c r="AH44" s="19">
        <v>232.71</v>
      </c>
      <c r="AI44" s="19">
        <v>105.97</v>
      </c>
      <c r="AJ44" s="19">
        <v>437.28</v>
      </c>
      <c r="AK44" s="19">
        <v>230.45</v>
      </c>
      <c r="AL44" s="19">
        <v>737.69</v>
      </c>
      <c r="AM44" s="19">
        <v>264.95</v>
      </c>
      <c r="AN44" s="19">
        <v>189.03</v>
      </c>
      <c r="AO44" s="19">
        <v>263.69</v>
      </c>
      <c r="AP44" s="19">
        <v>217.37</v>
      </c>
      <c r="AQ44" s="19">
        <v>231.99</v>
      </c>
      <c r="AR44" s="19">
        <v>485.07</v>
      </c>
      <c r="AS44" s="19">
        <v>256.64</v>
      </c>
      <c r="AT44" s="19">
        <f t="shared" si="0"/>
        <v>227.25886363636366</v>
      </c>
      <c r="AU44" s="19">
        <f t="shared" si="1"/>
        <v>54.34</v>
      </c>
      <c r="AV44" s="19">
        <f t="shared" si="2"/>
        <v>4.4599999999999973</v>
      </c>
      <c r="AW44" s="19">
        <f t="shared" si="3"/>
        <v>214.55518518518514</v>
      </c>
      <c r="AX44" s="19">
        <f t="shared" si="4"/>
        <v>26.929522141760735</v>
      </c>
      <c r="AY44" s="19">
        <f t="shared" si="5"/>
        <v>273.18133333333333</v>
      </c>
      <c r="AZ44" s="19">
        <f t="shared" si="6"/>
        <v>42.55164040111022</v>
      </c>
      <c r="BA44" s="32">
        <f>RSQ(B44:AS44,B4:AS4)</f>
        <v>8.8876908414199693E-2</v>
      </c>
      <c r="BB44" s="32">
        <f>SLOPE(B44:AS44,B4:AS4)</f>
        <v>1.8588109745130197</v>
      </c>
      <c r="BC44" s="32">
        <v>1.26E-2</v>
      </c>
    </row>
    <row r="45" spans="1:55" x14ac:dyDescent="0.3">
      <c r="A45" s="42" t="s">
        <v>55</v>
      </c>
      <c r="B45" s="19">
        <v>140.97</v>
      </c>
      <c r="C45" s="19">
        <v>135.09</v>
      </c>
      <c r="D45" s="19">
        <v>44.2</v>
      </c>
      <c r="E45" s="19">
        <v>80.599999999999994</v>
      </c>
      <c r="F45" s="19">
        <v>111.5</v>
      </c>
      <c r="G45" s="19">
        <v>39.44</v>
      </c>
      <c r="H45" s="19">
        <v>121.51</v>
      </c>
      <c r="I45" s="19">
        <v>104.39</v>
      </c>
      <c r="J45" s="19">
        <v>86.62</v>
      </c>
      <c r="K45" s="19">
        <v>83.38</v>
      </c>
      <c r="L45" s="19">
        <v>9.67</v>
      </c>
      <c r="M45" s="19">
        <v>123.15</v>
      </c>
      <c r="N45" s="19">
        <v>17.649999999999999</v>
      </c>
      <c r="O45" s="19">
        <v>104.93</v>
      </c>
      <c r="P45" s="19">
        <v>43.01</v>
      </c>
      <c r="Q45" s="19">
        <v>123.2</v>
      </c>
      <c r="R45" s="19">
        <v>56.06</v>
      </c>
      <c r="S45" s="19">
        <v>51.76</v>
      </c>
      <c r="T45" s="19">
        <v>45.48</v>
      </c>
      <c r="U45" s="19">
        <v>77.36</v>
      </c>
      <c r="V45" s="19">
        <v>158.05000000000001</v>
      </c>
      <c r="W45" s="19">
        <v>84.44</v>
      </c>
      <c r="X45" s="19">
        <v>96.26</v>
      </c>
      <c r="Y45" s="19">
        <v>48.53</v>
      </c>
      <c r="Z45" s="19">
        <v>28.61</v>
      </c>
      <c r="AA45" s="19">
        <v>23.68</v>
      </c>
      <c r="AB45" s="19">
        <v>38.89</v>
      </c>
      <c r="AC45" s="19">
        <v>12.4</v>
      </c>
      <c r="AD45" s="19">
        <v>24.34</v>
      </c>
      <c r="AE45" s="19">
        <v>43.61</v>
      </c>
      <c r="AF45" s="19">
        <v>103.8</v>
      </c>
      <c r="AG45" s="19">
        <v>137.52000000000001</v>
      </c>
      <c r="AH45" s="19">
        <v>82.64</v>
      </c>
      <c r="AI45" s="19">
        <v>85.39</v>
      </c>
      <c r="AJ45" s="19">
        <v>109.32</v>
      </c>
      <c r="AK45" s="19">
        <v>93.92</v>
      </c>
      <c r="AL45" s="19">
        <v>49.1</v>
      </c>
      <c r="AM45" s="19">
        <v>52.24</v>
      </c>
      <c r="AN45" s="19">
        <v>67.3</v>
      </c>
      <c r="AO45" s="19">
        <v>64.7</v>
      </c>
      <c r="AP45" s="19">
        <v>98.81</v>
      </c>
      <c r="AQ45" s="19">
        <v>76.489999999999995</v>
      </c>
      <c r="AR45" s="19">
        <v>51.92</v>
      </c>
      <c r="AS45" s="19">
        <v>111.11</v>
      </c>
      <c r="AT45" s="19">
        <f t="shared" si="0"/>
        <v>75.978181818181824</v>
      </c>
      <c r="AU45" s="19">
        <f t="shared" si="1"/>
        <v>138.03</v>
      </c>
      <c r="AV45" s="19">
        <f t="shared" si="2"/>
        <v>2.9399999999999973</v>
      </c>
      <c r="AW45" s="19">
        <f t="shared" si="3"/>
        <v>68.115185185185183</v>
      </c>
      <c r="AX45" s="19">
        <f t="shared" si="4"/>
        <v>7.7475106997564467</v>
      </c>
      <c r="AY45" s="19">
        <f t="shared" si="5"/>
        <v>81.85799999999999</v>
      </c>
      <c r="AZ45" s="19">
        <f t="shared" si="6"/>
        <v>7.0643817644777593</v>
      </c>
      <c r="BA45" s="32">
        <f>RSQ(B45:AS45,B4:AS4)</f>
        <v>4.7666430411012255E-2</v>
      </c>
      <c r="BB45" s="32">
        <f>SLOPE(B45:AS45,B4:AS4)</f>
        <v>-0.34293695703511201</v>
      </c>
      <c r="BC45" s="32">
        <v>0.12130000000000001</v>
      </c>
    </row>
    <row r="46" spans="1:55" x14ac:dyDescent="0.3">
      <c r="A46" s="42" t="s">
        <v>56</v>
      </c>
      <c r="B46" s="19">
        <v>153.97999999999999</v>
      </c>
      <c r="C46" s="19">
        <v>160.52000000000001</v>
      </c>
      <c r="D46" s="19">
        <v>83.48</v>
      </c>
      <c r="E46" s="19">
        <v>256.47000000000003</v>
      </c>
      <c r="F46" s="19">
        <v>185.52</v>
      </c>
      <c r="G46" s="19">
        <v>166.2</v>
      </c>
      <c r="H46" s="19">
        <v>266.7</v>
      </c>
      <c r="I46" s="19">
        <v>246</v>
      </c>
      <c r="J46" s="19">
        <v>368.85</v>
      </c>
      <c r="K46" s="19">
        <v>166.77</v>
      </c>
      <c r="L46" s="19">
        <v>179</v>
      </c>
      <c r="M46" s="19">
        <v>374.26</v>
      </c>
      <c r="N46" s="19">
        <v>426.48</v>
      </c>
      <c r="O46" s="19">
        <v>243.57</v>
      </c>
      <c r="P46" s="19">
        <v>194.31</v>
      </c>
      <c r="Q46" s="19">
        <v>305.07</v>
      </c>
      <c r="R46" s="19">
        <v>172.19</v>
      </c>
      <c r="S46" s="19">
        <v>89.4</v>
      </c>
      <c r="T46" s="19">
        <v>305.13</v>
      </c>
      <c r="U46" s="19">
        <v>96.12</v>
      </c>
      <c r="V46" s="19">
        <v>241.72</v>
      </c>
      <c r="W46" s="19">
        <v>175.01</v>
      </c>
      <c r="X46" s="19">
        <v>181.42</v>
      </c>
      <c r="Y46" s="19">
        <v>212.51</v>
      </c>
      <c r="Z46" s="19">
        <v>155.87</v>
      </c>
      <c r="AA46" s="19">
        <v>177.63</v>
      </c>
      <c r="AB46" s="19">
        <v>218.17</v>
      </c>
      <c r="AC46" s="19">
        <v>295.25</v>
      </c>
      <c r="AD46" s="19">
        <v>82.3</v>
      </c>
      <c r="AE46" s="19">
        <v>230.33</v>
      </c>
      <c r="AF46" s="19">
        <v>240.95</v>
      </c>
      <c r="AG46" s="19">
        <v>342.97</v>
      </c>
      <c r="AH46" s="19">
        <v>324.05</v>
      </c>
      <c r="AI46" s="19">
        <v>278.8</v>
      </c>
      <c r="AJ46" s="19">
        <v>213.17</v>
      </c>
      <c r="AK46" s="19">
        <v>231.41</v>
      </c>
      <c r="AL46" s="19">
        <v>351.22</v>
      </c>
      <c r="AM46" s="19">
        <v>302.26</v>
      </c>
      <c r="AN46" s="19">
        <v>189.03</v>
      </c>
      <c r="AO46" s="19">
        <v>239.27</v>
      </c>
      <c r="AP46" s="19">
        <v>238.54</v>
      </c>
      <c r="AQ46" s="19">
        <v>307.64</v>
      </c>
      <c r="AR46" s="19">
        <v>508.8</v>
      </c>
      <c r="AS46" s="19">
        <v>411.57</v>
      </c>
      <c r="AT46" s="19">
        <f t="shared" si="0"/>
        <v>240.67977272727276</v>
      </c>
      <c r="AU46" s="19">
        <f t="shared" si="1"/>
        <v>157.25</v>
      </c>
      <c r="AV46" s="19">
        <f t="shared" si="2"/>
        <v>3.2700000000000098</v>
      </c>
      <c r="AW46" s="19">
        <f t="shared" si="3"/>
        <v>217.23703703703708</v>
      </c>
      <c r="AX46" s="19">
        <f t="shared" si="4"/>
        <v>17.078924866370098</v>
      </c>
      <c r="AY46" s="19">
        <f t="shared" si="5"/>
        <v>294.00066666666669</v>
      </c>
      <c r="AZ46" s="19">
        <f t="shared" si="6"/>
        <v>21.977402647062508</v>
      </c>
      <c r="BA46" s="32">
        <f>RSQ(B46:AS46,B4:AS4)</f>
        <v>9.9609842828958503E-2</v>
      </c>
      <c r="BB46" s="32">
        <f>SLOPE(B46:AS46,B4:AS4)</f>
        <v>1.2183427696356908</v>
      </c>
      <c r="BC46" s="32">
        <v>5.74E-2</v>
      </c>
    </row>
    <row r="47" spans="1:55" x14ac:dyDescent="0.3">
      <c r="A47" s="42" t="s">
        <v>35</v>
      </c>
      <c r="B47" s="19">
        <v>12.24</v>
      </c>
      <c r="C47" s="19">
        <v>14.59</v>
      </c>
      <c r="D47" s="19">
        <v>12.31</v>
      </c>
      <c r="E47" s="19">
        <v>14.49</v>
      </c>
      <c r="F47" s="19">
        <v>11.05</v>
      </c>
      <c r="G47" s="19">
        <v>10.17</v>
      </c>
      <c r="H47" s="19">
        <v>20.71</v>
      </c>
      <c r="I47" s="19">
        <v>17.66</v>
      </c>
      <c r="J47" s="19">
        <v>22.35</v>
      </c>
      <c r="K47" s="19">
        <v>17.88</v>
      </c>
      <c r="L47" s="19">
        <v>9.67</v>
      </c>
      <c r="M47" s="19">
        <v>22.28</v>
      </c>
      <c r="N47" s="19">
        <v>17.649999999999999</v>
      </c>
      <c r="O47" s="19">
        <v>13.71</v>
      </c>
      <c r="P47" s="19">
        <v>13.15</v>
      </c>
      <c r="Q47" s="19">
        <v>15.67</v>
      </c>
      <c r="R47" s="19">
        <v>19.809999999999999</v>
      </c>
      <c r="S47" s="19">
        <v>22.87</v>
      </c>
      <c r="T47" s="19">
        <v>14.69</v>
      </c>
      <c r="U47" s="19">
        <v>20.18</v>
      </c>
      <c r="V47" s="19">
        <v>14.88</v>
      </c>
      <c r="W47" s="19">
        <v>14.49</v>
      </c>
      <c r="X47" s="19">
        <v>21.52</v>
      </c>
      <c r="Y47" s="19">
        <v>13.04</v>
      </c>
      <c r="Z47" s="19">
        <v>20.89</v>
      </c>
      <c r="AA47" s="19">
        <v>11.56</v>
      </c>
      <c r="AB47" s="19">
        <v>8.44</v>
      </c>
      <c r="AC47" s="19">
        <v>12.4</v>
      </c>
      <c r="AD47" s="19">
        <v>19.82</v>
      </c>
      <c r="AE47" s="19">
        <v>12.38</v>
      </c>
      <c r="AF47" s="19">
        <v>15.57</v>
      </c>
      <c r="AG47" s="19">
        <v>14.06</v>
      </c>
      <c r="AH47" s="19">
        <v>12.6</v>
      </c>
      <c r="AI47" s="19">
        <v>10.050000000000001</v>
      </c>
      <c r="AJ47" s="19">
        <v>11.07</v>
      </c>
      <c r="AK47" s="19">
        <v>10.06</v>
      </c>
      <c r="AL47" s="19">
        <v>18.809999999999999</v>
      </c>
      <c r="AM47" s="19">
        <v>16.559999999999999</v>
      </c>
      <c r="AN47" s="19">
        <v>10.93</v>
      </c>
      <c r="AO47" s="19">
        <v>16.420000000000002</v>
      </c>
      <c r="AP47" s="19">
        <v>18.350000000000001</v>
      </c>
      <c r="AQ47" s="19">
        <v>20.65</v>
      </c>
      <c r="AR47" s="19">
        <v>6.84</v>
      </c>
      <c r="AS47" s="19">
        <v>21.65</v>
      </c>
      <c r="AT47" s="19">
        <f t="shared" si="0"/>
        <v>15.367499999999994</v>
      </c>
      <c r="AU47" s="19">
        <f t="shared" si="1"/>
        <v>13.414999999999999</v>
      </c>
      <c r="AV47" s="19">
        <f t="shared" si="2"/>
        <v>1.1749999999999998</v>
      </c>
      <c r="AW47" s="19">
        <f t="shared" si="3"/>
        <v>16.049629629629628</v>
      </c>
      <c r="AX47" s="19">
        <f t="shared" si="4"/>
        <v>0.83616842206083275</v>
      </c>
      <c r="AY47" s="19">
        <f t="shared" si="5"/>
        <v>14.400000000000004</v>
      </c>
      <c r="AZ47" s="19">
        <f t="shared" si="6"/>
        <v>1.1175398149932876</v>
      </c>
      <c r="BA47" s="32">
        <f>RSQ(B47:AS47,B4:AS4)</f>
        <v>5.1846834905464417E-5</v>
      </c>
      <c r="BB47" s="32">
        <f>SLOPE(B47:AS47,B4:AS4)</f>
        <v>-1.2714077782972331E-3</v>
      </c>
      <c r="BC47" s="32">
        <v>0.8236</v>
      </c>
    </row>
    <row r="48" spans="1:55" x14ac:dyDescent="0.3">
      <c r="A48" s="42" t="s">
        <v>40</v>
      </c>
      <c r="B48" s="19">
        <v>284.10000000000002</v>
      </c>
      <c r="C48" s="19">
        <v>389.38</v>
      </c>
      <c r="D48" s="19">
        <v>182.92</v>
      </c>
      <c r="E48" s="19">
        <v>329.75</v>
      </c>
      <c r="F48" s="19">
        <v>459.12</v>
      </c>
      <c r="G48" s="19">
        <v>380.28</v>
      </c>
      <c r="H48" s="19">
        <v>308.45</v>
      </c>
      <c r="I48" s="19">
        <v>242.9</v>
      </c>
      <c r="J48" s="19">
        <v>298.99</v>
      </c>
      <c r="K48" s="19">
        <v>341.54</v>
      </c>
      <c r="L48" s="19">
        <v>185.75</v>
      </c>
      <c r="M48" s="19">
        <v>360.98</v>
      </c>
      <c r="N48" s="19">
        <v>329.16</v>
      </c>
      <c r="O48" s="19">
        <v>369.95</v>
      </c>
      <c r="P48" s="19">
        <v>283.39999999999998</v>
      </c>
      <c r="Q48" s="19">
        <v>674.67</v>
      </c>
      <c r="R48" s="19">
        <v>463.73</v>
      </c>
      <c r="S48" s="19">
        <v>120.89</v>
      </c>
      <c r="T48" s="19">
        <v>272.86</v>
      </c>
      <c r="U48" s="19">
        <v>296.16000000000003</v>
      </c>
      <c r="V48" s="19">
        <v>604.29</v>
      </c>
      <c r="W48" s="19">
        <v>507.89</v>
      </c>
      <c r="X48" s="19">
        <v>379.49</v>
      </c>
      <c r="Y48" s="19">
        <v>332.99</v>
      </c>
      <c r="Z48" s="19">
        <v>167.17</v>
      </c>
      <c r="AA48" s="19">
        <v>152.76</v>
      </c>
      <c r="AB48" s="19">
        <v>218.17</v>
      </c>
      <c r="AC48" s="19">
        <v>255.89</v>
      </c>
      <c r="AD48" s="19">
        <v>182.56</v>
      </c>
      <c r="AE48" s="19">
        <v>218.06</v>
      </c>
      <c r="AF48" s="19">
        <v>417.09</v>
      </c>
      <c r="AG48" s="19">
        <v>354.56</v>
      </c>
      <c r="AH48" s="19">
        <v>300.13</v>
      </c>
      <c r="AI48" s="19">
        <v>223.25</v>
      </c>
      <c r="AJ48" s="19">
        <v>448.21</v>
      </c>
      <c r="AK48" s="19">
        <v>218.83</v>
      </c>
      <c r="AL48" s="19">
        <v>268.14</v>
      </c>
      <c r="AM48" s="19">
        <v>340.51</v>
      </c>
      <c r="AN48" s="19">
        <v>565.64</v>
      </c>
      <c r="AO48" s="19">
        <v>372.34</v>
      </c>
      <c r="AP48" s="19">
        <v>375.46</v>
      </c>
      <c r="AQ48" s="19">
        <v>253.01</v>
      </c>
      <c r="AR48" s="19">
        <v>422.77</v>
      </c>
      <c r="AS48" s="19">
        <v>574.32000000000005</v>
      </c>
      <c r="AT48" s="19">
        <f t="shared" si="0"/>
        <v>334.73886363636353</v>
      </c>
      <c r="AU48" s="19">
        <f t="shared" si="1"/>
        <v>336.74</v>
      </c>
      <c r="AV48" s="19">
        <f t="shared" si="2"/>
        <v>52.639999999999965</v>
      </c>
      <c r="AW48" s="19">
        <f t="shared" si="3"/>
        <v>322.32259259259257</v>
      </c>
      <c r="AX48" s="19">
        <f t="shared" si="4"/>
        <v>25.757570284276767</v>
      </c>
      <c r="AY48" s="19">
        <f t="shared" si="5"/>
        <v>356.82133333333331</v>
      </c>
      <c r="AZ48" s="19">
        <f t="shared" si="6"/>
        <v>29.768666074801136</v>
      </c>
      <c r="BA48" s="32">
        <f>RSQ(B48:AS48,B4:AS4)</f>
        <v>5.1472052201791893E-3</v>
      </c>
      <c r="BB48" s="32">
        <f>SLOPE(B48:AS48,B4:AS4)</f>
        <v>0.36859012431155058</v>
      </c>
      <c r="BC48" s="32">
        <v>0.81269999999999998</v>
      </c>
    </row>
    <row r="49" spans="1:55" x14ac:dyDescent="0.3">
      <c r="A49" s="42" t="s">
        <v>24</v>
      </c>
      <c r="B49" s="19">
        <v>54.22</v>
      </c>
      <c r="C49" s="19">
        <v>84.23</v>
      </c>
      <c r="D49" s="19">
        <v>85.94</v>
      </c>
      <c r="E49" s="19">
        <v>93.79</v>
      </c>
      <c r="F49" s="19">
        <v>64.650000000000006</v>
      </c>
      <c r="G49" s="19">
        <v>107.04</v>
      </c>
      <c r="H49" s="19">
        <v>57.95</v>
      </c>
      <c r="I49" s="19">
        <v>54.78</v>
      </c>
      <c r="J49" s="19">
        <v>148.1</v>
      </c>
      <c r="K49" s="19">
        <v>54.03</v>
      </c>
      <c r="L49" s="19">
        <v>9.67</v>
      </c>
      <c r="M49" s="19">
        <v>160.57</v>
      </c>
      <c r="N49" s="19">
        <v>183.18</v>
      </c>
      <c r="O49" s="19">
        <v>49.79</v>
      </c>
      <c r="P49" s="19">
        <v>64.510000000000005</v>
      </c>
      <c r="Q49" s="19">
        <v>187.73</v>
      </c>
      <c r="R49" s="19">
        <v>58.47</v>
      </c>
      <c r="S49" s="19">
        <v>31.13</v>
      </c>
      <c r="T49" s="19">
        <v>112.96</v>
      </c>
      <c r="U49" s="19">
        <v>75.02</v>
      </c>
      <c r="V49" s="19">
        <v>89.87</v>
      </c>
      <c r="W49" s="19">
        <v>88.12</v>
      </c>
      <c r="X49" s="19">
        <v>203.63</v>
      </c>
      <c r="Y49" s="19">
        <v>92.03</v>
      </c>
      <c r="Z49" s="19">
        <v>72.290000000000006</v>
      </c>
      <c r="AA49" s="19">
        <v>59.21</v>
      </c>
      <c r="AB49" s="19">
        <v>45.53</v>
      </c>
      <c r="AC49" s="19">
        <v>84.36</v>
      </c>
      <c r="AD49" s="19">
        <v>26.08</v>
      </c>
      <c r="AE49" s="19">
        <v>79.05</v>
      </c>
      <c r="AF49" s="19">
        <v>42.15</v>
      </c>
      <c r="AG49" s="19">
        <v>149.12</v>
      </c>
      <c r="AH49" s="19">
        <v>110.92</v>
      </c>
      <c r="AI49" s="19">
        <v>83.33</v>
      </c>
      <c r="AJ49" s="19">
        <v>125.72</v>
      </c>
      <c r="AK49" s="19">
        <v>72.62</v>
      </c>
      <c r="AL49" s="19">
        <v>151.06</v>
      </c>
      <c r="AM49" s="19">
        <v>74.63</v>
      </c>
      <c r="AN49" s="19">
        <v>115.99</v>
      </c>
      <c r="AO49" s="19">
        <v>103.77</v>
      </c>
      <c r="AP49" s="19">
        <v>124.21</v>
      </c>
      <c r="AQ49" s="19">
        <v>115.16</v>
      </c>
      <c r="AR49" s="19">
        <v>57.85</v>
      </c>
      <c r="AS49" s="19">
        <v>145.54</v>
      </c>
      <c r="AT49" s="19">
        <f t="shared" si="0"/>
        <v>92.045454545454547</v>
      </c>
      <c r="AU49" s="19">
        <f t="shared" si="1"/>
        <v>69.224999999999994</v>
      </c>
      <c r="AV49" s="19">
        <f t="shared" si="2"/>
        <v>15.005000000000026</v>
      </c>
      <c r="AW49" s="19">
        <f t="shared" si="3"/>
        <v>87.42333333333336</v>
      </c>
      <c r="AX49" s="19">
        <f t="shared" si="4"/>
        <v>9.6330547530180546</v>
      </c>
      <c r="AY49" s="19">
        <f t="shared" si="5"/>
        <v>103.408</v>
      </c>
      <c r="AZ49" s="19">
        <f t="shared" si="6"/>
        <v>8.734037914144535</v>
      </c>
      <c r="BA49" s="32">
        <f>RSQ(B49:AS49,B4:AS4)</f>
        <v>2.433312355302204E-2</v>
      </c>
      <c r="BB49" s="32">
        <f>SLOPE(B49:AS49,B4:AS4)</f>
        <v>0.28597215944094329</v>
      </c>
      <c r="BC49" s="32">
        <v>0.29160000000000003</v>
      </c>
    </row>
    <row r="50" spans="1:55" x14ac:dyDescent="0.3">
      <c r="A50" s="42" t="s">
        <v>48</v>
      </c>
      <c r="B50" s="19">
        <v>108.44</v>
      </c>
      <c r="C50" s="19">
        <v>238.39</v>
      </c>
      <c r="D50" s="19">
        <v>166.96</v>
      </c>
      <c r="E50" s="19">
        <v>269.66000000000003</v>
      </c>
      <c r="F50" s="19">
        <v>229.56</v>
      </c>
      <c r="G50" s="19">
        <v>232.4</v>
      </c>
      <c r="H50" s="19">
        <v>207.5</v>
      </c>
      <c r="I50" s="19">
        <v>271.83999999999997</v>
      </c>
      <c r="J50" s="19">
        <v>215.16</v>
      </c>
      <c r="K50" s="19">
        <v>212.8</v>
      </c>
      <c r="L50" s="19">
        <v>118.21</v>
      </c>
      <c r="M50" s="19">
        <v>294.58</v>
      </c>
      <c r="N50" s="19">
        <v>429.34</v>
      </c>
      <c r="O50" s="19">
        <v>170.04</v>
      </c>
      <c r="P50" s="19">
        <v>219.65</v>
      </c>
      <c r="Q50" s="19">
        <v>319.73</v>
      </c>
      <c r="R50" s="19">
        <v>166.59</v>
      </c>
      <c r="S50" s="19">
        <v>224.41</v>
      </c>
      <c r="T50" s="19">
        <v>202.44</v>
      </c>
      <c r="U50" s="19">
        <v>189.89</v>
      </c>
      <c r="V50" s="19">
        <v>226.22</v>
      </c>
      <c r="W50" s="19">
        <v>288.82</v>
      </c>
      <c r="X50" s="19">
        <v>259.17</v>
      </c>
      <c r="Y50" s="19">
        <v>194.11</v>
      </c>
      <c r="Z50" s="19">
        <v>237.19</v>
      </c>
      <c r="AA50" s="19">
        <v>202.5</v>
      </c>
      <c r="AB50" s="19">
        <v>175.48</v>
      </c>
      <c r="AC50" s="19">
        <v>289.63</v>
      </c>
      <c r="AD50" s="19">
        <v>143.44</v>
      </c>
      <c r="AE50" s="19">
        <v>245.32</v>
      </c>
      <c r="AF50" s="19">
        <v>230.88</v>
      </c>
      <c r="AG50" s="19">
        <v>270.07</v>
      </c>
      <c r="AH50" s="19">
        <v>417.57</v>
      </c>
      <c r="AI50" s="19">
        <v>182.1</v>
      </c>
      <c r="AJ50" s="19">
        <v>349.82</v>
      </c>
      <c r="AK50" s="19">
        <v>190.75</v>
      </c>
      <c r="AL50" s="19">
        <v>339.89</v>
      </c>
      <c r="AM50" s="19">
        <v>232.3</v>
      </c>
      <c r="AN50" s="19">
        <v>227.69</v>
      </c>
      <c r="AO50" s="19">
        <v>229.51</v>
      </c>
      <c r="AP50" s="19">
        <v>245.6</v>
      </c>
      <c r="AQ50" s="19">
        <v>236.19</v>
      </c>
      <c r="AR50" s="19">
        <v>179.49</v>
      </c>
      <c r="AS50" s="19">
        <v>323.93</v>
      </c>
      <c r="AT50" s="19">
        <f t="shared" si="0"/>
        <v>236.48318181818178</v>
      </c>
      <c r="AU50" s="19">
        <f t="shared" si="1"/>
        <v>173.41499999999999</v>
      </c>
      <c r="AV50" s="19">
        <f t="shared" si="2"/>
        <v>64.975000000000009</v>
      </c>
      <c r="AW50" s="19">
        <f t="shared" si="3"/>
        <v>228.04888888888885</v>
      </c>
      <c r="AX50" s="19">
        <f t="shared" si="4"/>
        <v>12.127239198568583</v>
      </c>
      <c r="AY50" s="19">
        <f t="shared" si="5"/>
        <v>260.07399999999996</v>
      </c>
      <c r="AZ50" s="19">
        <f t="shared" si="6"/>
        <v>17.646147395529798</v>
      </c>
      <c r="BA50" s="32">
        <f>RSQ(B50:AS50,B4:AS4)</f>
        <v>4.7146354645242181E-2</v>
      </c>
      <c r="BB50" s="32">
        <f>SLOPE(B50:AS50,B4:AS4)</f>
        <v>0.60278856351203458</v>
      </c>
      <c r="BC50" s="32">
        <v>4.65E-2</v>
      </c>
    </row>
    <row r="51" spans="1:55" x14ac:dyDescent="0.3">
      <c r="A51" s="42" t="s">
        <v>37</v>
      </c>
      <c r="B51" s="19">
        <v>43.37</v>
      </c>
      <c r="C51" s="19">
        <v>65.16</v>
      </c>
      <c r="D51" s="19">
        <v>57.7</v>
      </c>
      <c r="E51" s="19">
        <v>101.12</v>
      </c>
      <c r="F51" s="19">
        <v>76.83</v>
      </c>
      <c r="G51" s="19">
        <v>39.44</v>
      </c>
      <c r="H51" s="19">
        <v>69.17</v>
      </c>
      <c r="I51" s="19">
        <v>111.63</v>
      </c>
      <c r="J51" s="19">
        <v>114.57</v>
      </c>
      <c r="K51" s="19">
        <v>54.03</v>
      </c>
      <c r="L51" s="19">
        <v>47.28</v>
      </c>
      <c r="M51" s="19">
        <v>112.28</v>
      </c>
      <c r="N51" s="19">
        <v>74.42</v>
      </c>
      <c r="O51" s="19">
        <v>83.49</v>
      </c>
      <c r="P51" s="19">
        <v>56.07</v>
      </c>
      <c r="Q51" s="19">
        <v>114.4</v>
      </c>
      <c r="R51" s="19">
        <v>53.66</v>
      </c>
      <c r="S51" s="19">
        <v>34.39</v>
      </c>
      <c r="T51" s="19">
        <v>51.34</v>
      </c>
      <c r="U51" s="19">
        <v>57.83</v>
      </c>
      <c r="V51" s="19">
        <v>80.569999999999993</v>
      </c>
      <c r="W51" s="19">
        <v>107.7</v>
      </c>
      <c r="X51" s="19">
        <v>124.03</v>
      </c>
      <c r="Y51" s="19">
        <v>61.91</v>
      </c>
      <c r="Z51" s="19">
        <v>65.510000000000005</v>
      </c>
      <c r="AA51" s="19">
        <v>55.66</v>
      </c>
      <c r="AB51" s="19">
        <v>50.27</v>
      </c>
      <c r="AC51" s="19">
        <v>78.73</v>
      </c>
      <c r="AD51" s="19">
        <v>40.57</v>
      </c>
      <c r="AE51" s="19">
        <v>54.52</v>
      </c>
      <c r="AF51" s="19">
        <v>73.599999999999994</v>
      </c>
      <c r="AG51" s="19">
        <v>132.55000000000001</v>
      </c>
      <c r="AH51" s="19">
        <v>82.64</v>
      </c>
      <c r="AI51" s="19">
        <v>72.02</v>
      </c>
      <c r="AJ51" s="19">
        <v>235.04</v>
      </c>
      <c r="AK51" s="19">
        <v>79.400000000000006</v>
      </c>
      <c r="AL51" s="19">
        <v>62.94</v>
      </c>
      <c r="AM51" s="19">
        <v>57.84</v>
      </c>
      <c r="AN51" s="19">
        <v>70.17</v>
      </c>
      <c r="AO51" s="19">
        <v>48.83</v>
      </c>
      <c r="AP51" s="19">
        <v>105.86</v>
      </c>
      <c r="AQ51" s="19">
        <v>89.94</v>
      </c>
      <c r="AR51" s="19">
        <v>69.72</v>
      </c>
      <c r="AS51" s="19">
        <v>98.59</v>
      </c>
      <c r="AT51" s="19">
        <f t="shared" si="0"/>
        <v>77.654318181818198</v>
      </c>
      <c r="AU51" s="19">
        <f t="shared" si="1"/>
        <v>54.265000000000001</v>
      </c>
      <c r="AV51" s="19">
        <f t="shared" si="2"/>
        <v>10.894999999999971</v>
      </c>
      <c r="AW51" s="19">
        <f t="shared" si="3"/>
        <v>73.13333333333334</v>
      </c>
      <c r="AX51" s="19">
        <f t="shared" si="4"/>
        <v>5.1456976192353112</v>
      </c>
      <c r="AY51" s="19">
        <f t="shared" si="5"/>
        <v>88.910666666666671</v>
      </c>
      <c r="AZ51" s="19">
        <f t="shared" si="6"/>
        <v>11.839848272301086</v>
      </c>
      <c r="BA51" s="32">
        <f>RSQ(B51:AS51,B4:AS4)</f>
        <v>2.9015343685319443E-2</v>
      </c>
      <c r="BB51" s="32">
        <f>SLOPE(B51:AS51,B4:AS4)</f>
        <v>0.24356128832125729</v>
      </c>
      <c r="BC51" s="32">
        <v>0.2019</v>
      </c>
    </row>
    <row r="52" spans="1:55" x14ac:dyDescent="0.3">
      <c r="A52" s="42" t="s">
        <v>2</v>
      </c>
      <c r="B52" s="19">
        <v>186.51</v>
      </c>
      <c r="C52" s="19">
        <v>58.8</v>
      </c>
      <c r="D52" s="19">
        <v>68.75</v>
      </c>
      <c r="E52" s="19">
        <v>51.29</v>
      </c>
      <c r="F52" s="19">
        <v>29.98</v>
      </c>
      <c r="G52" s="19">
        <v>30.99</v>
      </c>
      <c r="H52" s="19">
        <v>36.76</v>
      </c>
      <c r="I52" s="19">
        <v>19.64</v>
      </c>
      <c r="J52" s="19">
        <v>39.119999999999997</v>
      </c>
      <c r="K52" s="19">
        <v>23.35</v>
      </c>
      <c r="L52" s="19">
        <v>47.28</v>
      </c>
      <c r="M52" s="19">
        <v>39.840000000000003</v>
      </c>
      <c r="N52" s="19">
        <v>85.87</v>
      </c>
      <c r="O52" s="19">
        <v>74.3</v>
      </c>
      <c r="P52" s="19">
        <v>55.3</v>
      </c>
      <c r="Q52" s="19">
        <v>55.73</v>
      </c>
      <c r="R52" s="19">
        <v>62.47</v>
      </c>
      <c r="S52" s="19">
        <v>111.48</v>
      </c>
      <c r="T52" s="19">
        <v>36.67</v>
      </c>
      <c r="U52" s="19">
        <v>239.9</v>
      </c>
      <c r="V52" s="19">
        <v>74.37</v>
      </c>
      <c r="W52" s="19">
        <v>51.4</v>
      </c>
      <c r="X52" s="19">
        <v>88.86</v>
      </c>
      <c r="Y52" s="19">
        <v>25.1</v>
      </c>
      <c r="Z52" s="19">
        <v>176.2</v>
      </c>
      <c r="AA52" s="19">
        <v>171.71</v>
      </c>
      <c r="AB52" s="19">
        <v>91.06</v>
      </c>
      <c r="AC52" s="19">
        <v>108.26</v>
      </c>
      <c r="AD52" s="19">
        <v>198.21</v>
      </c>
      <c r="AE52" s="19">
        <v>46.34</v>
      </c>
      <c r="AF52" s="19">
        <v>65.430000000000007</v>
      </c>
      <c r="AG52" s="19">
        <v>31.48</v>
      </c>
      <c r="AH52" s="19">
        <v>69.59</v>
      </c>
      <c r="AI52" s="19">
        <v>69.959999999999994</v>
      </c>
      <c r="AJ52" s="19">
        <v>11.07</v>
      </c>
      <c r="AK52" s="19">
        <v>36.79</v>
      </c>
      <c r="AL52" s="19">
        <v>47.84</v>
      </c>
      <c r="AM52" s="19">
        <v>86.76</v>
      </c>
      <c r="AN52" s="19">
        <v>41.53</v>
      </c>
      <c r="AO52" s="19">
        <v>37.840000000000003</v>
      </c>
      <c r="AP52" s="19">
        <v>40.93</v>
      </c>
      <c r="AQ52" s="19">
        <v>137.01</v>
      </c>
      <c r="AR52" s="19">
        <v>28.18</v>
      </c>
      <c r="AS52" s="19">
        <v>21.65</v>
      </c>
      <c r="AT52" s="19">
        <f t="shared" si="0"/>
        <v>70.718181818181847</v>
      </c>
      <c r="AU52" s="19">
        <f t="shared" si="1"/>
        <v>122.655</v>
      </c>
      <c r="AV52" s="19">
        <f t="shared" si="2"/>
        <v>63.854999999999968</v>
      </c>
      <c r="AW52" s="19">
        <f t="shared" si="3"/>
        <v>77.551481481481474</v>
      </c>
      <c r="AX52" s="19">
        <f t="shared" si="4"/>
        <v>11.021962634415232</v>
      </c>
      <c r="AY52" s="19">
        <f t="shared" si="5"/>
        <v>51.493333333333325</v>
      </c>
      <c r="AZ52" s="19">
        <f t="shared" si="6"/>
        <v>8.0301955539650898</v>
      </c>
      <c r="BA52" s="32">
        <f>RSQ(B52:AS52,B4:AS4)</f>
        <v>1.4509534693905827E-3</v>
      </c>
      <c r="BB52" s="32">
        <f>SLOPE(B52:AS52,B4:AS4)</f>
        <v>-8.2606114690923119E-2</v>
      </c>
      <c r="BC52" s="32">
        <v>0.50309999999999999</v>
      </c>
    </row>
    <row r="53" spans="1:55" x14ac:dyDescent="0.3">
      <c r="A53" s="42" t="s">
        <v>45</v>
      </c>
      <c r="B53" s="19">
        <v>518.33000000000004</v>
      </c>
      <c r="C53" s="19">
        <v>742.2</v>
      </c>
      <c r="D53" s="19">
        <v>845.86</v>
      </c>
      <c r="E53" s="19">
        <v>738.63</v>
      </c>
      <c r="F53" s="19">
        <v>700.86</v>
      </c>
      <c r="G53" s="19">
        <v>630.99</v>
      </c>
      <c r="H53" s="19">
        <v>352.07</v>
      </c>
      <c r="I53" s="19">
        <v>731.79</v>
      </c>
      <c r="J53" s="19">
        <v>1416.71</v>
      </c>
      <c r="K53" s="19">
        <v>335.54</v>
      </c>
      <c r="L53" s="19">
        <v>540.38</v>
      </c>
      <c r="M53" s="19">
        <v>1582.78</v>
      </c>
      <c r="N53" s="19">
        <v>666.91</v>
      </c>
      <c r="O53" s="19">
        <v>938.27</v>
      </c>
      <c r="P53" s="19">
        <v>387.08</v>
      </c>
      <c r="Q53" s="19">
        <v>797.87</v>
      </c>
      <c r="R53" s="19">
        <v>992.32</v>
      </c>
      <c r="S53" s="19">
        <v>249.75</v>
      </c>
      <c r="T53" s="19">
        <v>407.82</v>
      </c>
      <c r="U53" s="19">
        <v>606.39</v>
      </c>
      <c r="V53" s="19">
        <v>1062.93</v>
      </c>
      <c r="W53" s="19">
        <v>1282.57</v>
      </c>
      <c r="X53" s="19">
        <v>762.69</v>
      </c>
      <c r="Y53" s="19">
        <v>478.57</v>
      </c>
      <c r="Z53" s="19">
        <v>521.83000000000004</v>
      </c>
      <c r="AA53" s="19">
        <v>221.45</v>
      </c>
      <c r="AB53" s="19">
        <v>236.19</v>
      </c>
      <c r="AC53" s="19">
        <v>663.62</v>
      </c>
      <c r="AD53" s="19">
        <v>345.13</v>
      </c>
      <c r="AE53" s="19">
        <v>295.75</v>
      </c>
      <c r="AF53" s="19">
        <v>394.45</v>
      </c>
      <c r="AG53" s="19">
        <v>593.15</v>
      </c>
      <c r="AH53" s="19">
        <v>846</v>
      </c>
      <c r="AI53" s="19">
        <v>264.39999999999998</v>
      </c>
      <c r="AJ53" s="19">
        <v>612.19000000000005</v>
      </c>
      <c r="AK53" s="19">
        <v>636.15</v>
      </c>
      <c r="AL53" s="19">
        <v>862.31</v>
      </c>
      <c r="AM53" s="19">
        <v>380.63</v>
      </c>
      <c r="AN53" s="19">
        <v>1154.2</v>
      </c>
      <c r="AO53" s="19">
        <v>1095.04</v>
      </c>
      <c r="AP53" s="19">
        <v>849.73</v>
      </c>
      <c r="AQ53" s="19">
        <v>839.71</v>
      </c>
      <c r="AR53" s="19">
        <v>1219.3499999999999</v>
      </c>
      <c r="AS53" s="19">
        <v>1367.72</v>
      </c>
      <c r="AT53" s="19">
        <f t="shared" si="0"/>
        <v>708.37068181818199</v>
      </c>
      <c r="AU53" s="19">
        <f t="shared" si="1"/>
        <v>630.2650000000001</v>
      </c>
      <c r="AV53" s="19">
        <f t="shared" si="2"/>
        <v>111.93499999999966</v>
      </c>
      <c r="AW53" s="19">
        <f t="shared" si="3"/>
        <v>685.07407407407425</v>
      </c>
      <c r="AX53" s="19">
        <f t="shared" si="4"/>
        <v>68.24765901719573</v>
      </c>
      <c r="AY53" s="19">
        <f t="shared" si="5"/>
        <v>760.71866666666654</v>
      </c>
      <c r="AZ53" s="19">
        <f t="shared" si="6"/>
        <v>89.547900759030739</v>
      </c>
      <c r="BA53" s="32">
        <f>RSQ(B53:AS53,B4:AS4)</f>
        <v>2.2105855941717341E-3</v>
      </c>
      <c r="BB53" s="32">
        <f>SLOPE(B53:AS53,B4:AS4)</f>
        <v>0.66350747704365132</v>
      </c>
      <c r="BC53" s="32">
        <v>0.90549999999999997</v>
      </c>
    </row>
    <row r="54" spans="1:55" x14ac:dyDescent="0.3">
      <c r="A54" s="42" t="s">
        <v>47</v>
      </c>
      <c r="B54" s="19">
        <v>41.21</v>
      </c>
      <c r="C54" s="19">
        <v>100.13</v>
      </c>
      <c r="D54" s="19">
        <v>71.2</v>
      </c>
      <c r="E54" s="19">
        <v>99.66</v>
      </c>
      <c r="F54" s="19">
        <v>57.16</v>
      </c>
      <c r="G54" s="19">
        <v>67.61</v>
      </c>
      <c r="H54" s="19">
        <v>59.2</v>
      </c>
      <c r="I54" s="19">
        <v>82.69</v>
      </c>
      <c r="J54" s="19">
        <v>97.8</v>
      </c>
      <c r="K54" s="19">
        <v>44.69</v>
      </c>
      <c r="L54" s="19">
        <v>60.79</v>
      </c>
      <c r="M54" s="19">
        <v>117.11</v>
      </c>
      <c r="N54" s="19">
        <v>88.73</v>
      </c>
      <c r="O54" s="19">
        <v>52.85</v>
      </c>
      <c r="P54" s="19">
        <v>46.08</v>
      </c>
      <c r="Q54" s="19">
        <v>146.66999999999999</v>
      </c>
      <c r="R54" s="19">
        <v>51.26</v>
      </c>
      <c r="S54" s="19">
        <v>33.659999999999997</v>
      </c>
      <c r="T54" s="19">
        <v>71.88</v>
      </c>
      <c r="U54" s="19">
        <v>73.45</v>
      </c>
      <c r="V54" s="19">
        <v>127.06</v>
      </c>
      <c r="W54" s="19">
        <v>89.34</v>
      </c>
      <c r="X54" s="19">
        <v>140.69</v>
      </c>
      <c r="Y54" s="19">
        <v>38.49</v>
      </c>
      <c r="Z54" s="19">
        <v>54.22</v>
      </c>
      <c r="AA54" s="19">
        <v>56.84</v>
      </c>
      <c r="AB54" s="19">
        <v>38.89</v>
      </c>
      <c r="AC54" s="19">
        <v>71.7</v>
      </c>
      <c r="AD54" s="19">
        <v>25.79</v>
      </c>
      <c r="AE54" s="19">
        <v>64.06</v>
      </c>
      <c r="AF54" s="19">
        <v>45.92</v>
      </c>
      <c r="AG54" s="19">
        <v>137.52000000000001</v>
      </c>
      <c r="AH54" s="19">
        <v>121.79</v>
      </c>
      <c r="AI54" s="19">
        <v>55.55</v>
      </c>
      <c r="AJ54" s="19">
        <v>81.99</v>
      </c>
      <c r="AK54" s="19">
        <v>84.24</v>
      </c>
      <c r="AL54" s="19">
        <v>120.85</v>
      </c>
      <c r="AM54" s="19">
        <v>63.44</v>
      </c>
      <c r="AN54" s="19">
        <v>94.51</v>
      </c>
      <c r="AO54" s="19">
        <v>94</v>
      </c>
      <c r="AP54" s="19">
        <v>71.989999999999995</v>
      </c>
      <c r="AQ54" s="19">
        <v>77.33</v>
      </c>
      <c r="AR54" s="19">
        <v>47.47</v>
      </c>
      <c r="AS54" s="19">
        <v>117.37</v>
      </c>
      <c r="AT54" s="19">
        <f t="shared" si="0"/>
        <v>76.929090909090888</v>
      </c>
      <c r="AU54" s="19">
        <f t="shared" si="1"/>
        <v>70.67</v>
      </c>
      <c r="AV54" s="19">
        <f t="shared" si="2"/>
        <v>29.45999999999998</v>
      </c>
      <c r="AW54" s="19">
        <f t="shared" si="3"/>
        <v>72.796666666666667</v>
      </c>
      <c r="AX54" s="19">
        <f t="shared" si="4"/>
        <v>6.1539753672331869</v>
      </c>
      <c r="AY54" s="19">
        <f t="shared" si="5"/>
        <v>85.202000000000012</v>
      </c>
      <c r="AZ54" s="19">
        <f t="shared" si="6"/>
        <v>7.4193491050668996</v>
      </c>
      <c r="BA54" s="32">
        <f>RSQ(B54:AS54,B4:AS4)</f>
        <v>9.6860771102138237E-3</v>
      </c>
      <c r="BB54" s="32">
        <f>SLOPE(B54:AS54,B4:AS4)</f>
        <v>0.12586661938911639</v>
      </c>
      <c r="BC54" s="32">
        <v>0.5615</v>
      </c>
    </row>
    <row r="55" spans="1:55" x14ac:dyDescent="0.3">
      <c r="A55" s="42" t="s">
        <v>53</v>
      </c>
      <c r="B55" s="19">
        <v>41.21</v>
      </c>
      <c r="C55" s="19">
        <v>47.68</v>
      </c>
      <c r="D55" s="19">
        <v>18.420000000000002</v>
      </c>
      <c r="E55" s="19">
        <v>43.97</v>
      </c>
      <c r="F55" s="19">
        <v>12.18</v>
      </c>
      <c r="G55" s="19">
        <v>32.39</v>
      </c>
      <c r="H55" s="19">
        <v>20.71</v>
      </c>
      <c r="I55" s="19">
        <v>32.04</v>
      </c>
      <c r="J55" s="19">
        <v>72.650000000000006</v>
      </c>
      <c r="K55" s="19">
        <v>17.88</v>
      </c>
      <c r="L55" s="19">
        <v>9.67</v>
      </c>
      <c r="M55" s="19">
        <v>37.43</v>
      </c>
      <c r="N55" s="19">
        <v>17.649999999999999</v>
      </c>
      <c r="O55" s="19">
        <v>28.34</v>
      </c>
      <c r="P55" s="19">
        <v>15.36</v>
      </c>
      <c r="Q55" s="19">
        <v>76.27</v>
      </c>
      <c r="R55" s="19">
        <v>32.840000000000003</v>
      </c>
      <c r="S55" s="19">
        <v>22.87</v>
      </c>
      <c r="T55" s="19">
        <v>36.67</v>
      </c>
      <c r="U55" s="19">
        <v>34.380000000000003</v>
      </c>
      <c r="V55" s="19">
        <v>139.44999999999999</v>
      </c>
      <c r="W55" s="19">
        <v>77.099999999999994</v>
      </c>
      <c r="X55" s="19">
        <v>122.18</v>
      </c>
      <c r="Y55" s="19">
        <v>51.87</v>
      </c>
      <c r="Z55" s="19">
        <v>33.880000000000003</v>
      </c>
      <c r="AA55" s="19">
        <v>11.56</v>
      </c>
      <c r="AB55" s="19">
        <v>45.53</v>
      </c>
      <c r="AC55" s="19">
        <v>44.99</v>
      </c>
      <c r="AD55" s="19">
        <v>19.82</v>
      </c>
      <c r="AE55" s="19">
        <v>24.53</v>
      </c>
      <c r="AF55" s="19">
        <v>34.6</v>
      </c>
      <c r="AG55" s="19">
        <v>26.51</v>
      </c>
      <c r="AH55" s="19">
        <v>71.77</v>
      </c>
      <c r="AI55" s="19">
        <v>30.86</v>
      </c>
      <c r="AJ55" s="19">
        <v>71.06</v>
      </c>
      <c r="AK55" s="19">
        <v>32.92</v>
      </c>
      <c r="AL55" s="19">
        <v>79.31</v>
      </c>
      <c r="AM55" s="19">
        <v>16.79</v>
      </c>
      <c r="AN55" s="19">
        <v>38.659999999999997</v>
      </c>
      <c r="AO55" s="19">
        <v>32.96</v>
      </c>
      <c r="AP55" s="19">
        <v>33.880000000000003</v>
      </c>
      <c r="AQ55" s="19">
        <v>20.65</v>
      </c>
      <c r="AR55" s="19">
        <v>34.119999999999997</v>
      </c>
      <c r="AS55" s="19">
        <v>42.25</v>
      </c>
      <c r="AT55" s="19">
        <f t="shared" si="0"/>
        <v>40.633181818181811</v>
      </c>
      <c r="AU55" s="19">
        <f t="shared" si="1"/>
        <v>44.445</v>
      </c>
      <c r="AV55" s="19">
        <f t="shared" si="2"/>
        <v>3.2349999999999994</v>
      </c>
      <c r="AW55" s="19">
        <f t="shared" si="3"/>
        <v>41.040740740740731</v>
      </c>
      <c r="AX55" s="19">
        <f t="shared" si="4"/>
        <v>6.1575970478261812</v>
      </c>
      <c r="AY55" s="19">
        <f t="shared" si="5"/>
        <v>39.391333333333336</v>
      </c>
      <c r="AZ55" s="19">
        <f t="shared" si="6"/>
        <v>4.9470903296946895</v>
      </c>
      <c r="BA55" s="32">
        <f>RSQ(B55:AS55,B4:AS4)</f>
        <v>1.0625486707046411E-2</v>
      </c>
      <c r="BB55" s="32">
        <f>SLOPE(B55:AS55,B4:AS4)</f>
        <v>0.11553376315115008</v>
      </c>
      <c r="BC55" s="32">
        <v>0.60289999999999999</v>
      </c>
    </row>
    <row r="56" spans="1:55" x14ac:dyDescent="0.3">
      <c r="A56" s="42" t="s">
        <v>46</v>
      </c>
      <c r="B56" s="19">
        <v>201.69</v>
      </c>
      <c r="C56" s="19">
        <v>257.47000000000003</v>
      </c>
      <c r="D56" s="19">
        <v>406.36</v>
      </c>
      <c r="E56" s="19">
        <v>322.42</v>
      </c>
      <c r="F56" s="19">
        <v>485.36</v>
      </c>
      <c r="G56" s="19">
        <v>438.03</v>
      </c>
      <c r="H56" s="19">
        <v>672.98</v>
      </c>
      <c r="I56" s="19">
        <v>382.43</v>
      </c>
      <c r="J56" s="19">
        <v>469.44</v>
      </c>
      <c r="K56" s="19">
        <v>466.29</v>
      </c>
      <c r="L56" s="19">
        <v>172.25</v>
      </c>
      <c r="M56" s="19">
        <v>557.77</v>
      </c>
      <c r="N56" s="19">
        <v>1207.8800000000001</v>
      </c>
      <c r="O56" s="19">
        <v>359.22</v>
      </c>
      <c r="P56" s="19">
        <v>566.79999999999995</v>
      </c>
      <c r="Q56" s="19">
        <v>1003.2</v>
      </c>
      <c r="R56" s="19">
        <v>366.82</v>
      </c>
      <c r="S56" s="19">
        <v>436.52</v>
      </c>
      <c r="T56" s="19">
        <v>627.87</v>
      </c>
      <c r="U56" s="19">
        <v>543.87</v>
      </c>
      <c r="V56" s="19">
        <v>207.63</v>
      </c>
      <c r="W56" s="19">
        <v>531.14</v>
      </c>
      <c r="X56" s="19">
        <v>599.78</v>
      </c>
      <c r="Y56" s="19">
        <v>1059.22</v>
      </c>
      <c r="Z56" s="19">
        <v>506.77</v>
      </c>
      <c r="AA56" s="19">
        <v>485.53</v>
      </c>
      <c r="AB56" s="19">
        <v>418.31</v>
      </c>
      <c r="AC56" s="19">
        <v>1346.92</v>
      </c>
      <c r="AD56" s="19">
        <v>646.79</v>
      </c>
      <c r="AE56" s="19">
        <v>404.78</v>
      </c>
      <c r="AF56" s="19">
        <v>306.37</v>
      </c>
      <c r="AG56" s="19">
        <v>296.57</v>
      </c>
      <c r="AH56" s="19">
        <v>765.54</v>
      </c>
      <c r="AI56" s="19">
        <v>356.99</v>
      </c>
      <c r="AJ56" s="19">
        <v>803.5</v>
      </c>
      <c r="AK56" s="19">
        <v>372.78</v>
      </c>
      <c r="AL56" s="19">
        <v>2386.7800000000002</v>
      </c>
      <c r="AM56" s="19">
        <v>850.82</v>
      </c>
      <c r="AN56" s="19">
        <v>398.1</v>
      </c>
      <c r="AO56" s="19">
        <v>584.76</v>
      </c>
      <c r="AP56" s="19">
        <v>286.54000000000002</v>
      </c>
      <c r="AQ56" s="19">
        <v>613.6</v>
      </c>
      <c r="AR56" s="19">
        <v>523.64</v>
      </c>
      <c r="AS56" s="19">
        <v>654.13</v>
      </c>
      <c r="AT56" s="19">
        <f t="shared" si="0"/>
        <v>576.17409090909086</v>
      </c>
      <c r="AU56" s="19">
        <f t="shared" si="1"/>
        <v>229.58</v>
      </c>
      <c r="AV56" s="19">
        <f t="shared" si="2"/>
        <v>27.889999999999933</v>
      </c>
      <c r="AW56" s="19">
        <f t="shared" si="3"/>
        <v>566.20740740740746</v>
      </c>
      <c r="AX56" s="19">
        <f t="shared" si="4"/>
        <v>54.119310087854501</v>
      </c>
      <c r="AY56" s="19">
        <f t="shared" si="5"/>
        <v>640.32666666666648</v>
      </c>
      <c r="AZ56" s="19">
        <f t="shared" si="6"/>
        <v>134.07880529452211</v>
      </c>
      <c r="BA56" s="32">
        <f>RSQ(B56:AS56,B4:AS4)</f>
        <v>6.5219930423627004E-2</v>
      </c>
      <c r="BB56" s="32">
        <f>SLOPE(B56:AS56,B4:AS4)</f>
        <v>3.9744255113516664</v>
      </c>
      <c r="BC56" s="32">
        <v>1.2999999999999999E-2</v>
      </c>
    </row>
    <row r="57" spans="1:55" x14ac:dyDescent="0.3">
      <c r="A57" s="42" t="s">
        <v>22</v>
      </c>
      <c r="B57" s="19">
        <v>654.95000000000005</v>
      </c>
      <c r="C57" s="19">
        <v>653.20000000000005</v>
      </c>
      <c r="D57" s="19">
        <v>946.53</v>
      </c>
      <c r="E57" s="19">
        <v>533.46</v>
      </c>
      <c r="F57" s="19">
        <v>701.8</v>
      </c>
      <c r="G57" s="19">
        <v>1414.09</v>
      </c>
      <c r="H57" s="19">
        <v>1413.27</v>
      </c>
      <c r="I57" s="19">
        <v>464.08</v>
      </c>
      <c r="J57" s="19">
        <v>712.55</v>
      </c>
      <c r="K57" s="19">
        <v>1482.91</v>
      </c>
      <c r="L57" s="19">
        <v>695.74</v>
      </c>
      <c r="M57" s="19">
        <v>449.12</v>
      </c>
      <c r="N57" s="19">
        <v>3723.8</v>
      </c>
      <c r="O57" s="19">
        <v>634.20000000000005</v>
      </c>
      <c r="P57" s="19">
        <v>1213.47</v>
      </c>
      <c r="Q57" s="19">
        <v>1616.27</v>
      </c>
      <c r="R57" s="19">
        <v>1021.16</v>
      </c>
      <c r="S57" s="19">
        <v>923.35</v>
      </c>
      <c r="T57" s="19">
        <v>809.77</v>
      </c>
      <c r="U57" s="19">
        <v>1680.06</v>
      </c>
      <c r="V57" s="19">
        <v>337.78</v>
      </c>
      <c r="W57" s="19">
        <v>910.53</v>
      </c>
      <c r="X57" s="19">
        <v>862.65</v>
      </c>
      <c r="Y57" s="19">
        <v>2362.75</v>
      </c>
      <c r="Z57" s="19">
        <v>1269.56</v>
      </c>
      <c r="AA57" s="19">
        <v>1322.78</v>
      </c>
      <c r="AB57" s="19">
        <v>1313.73</v>
      </c>
      <c r="AC57" s="19">
        <v>3260.46</v>
      </c>
      <c r="AD57" s="19">
        <v>2180.61</v>
      </c>
      <c r="AE57" s="19">
        <v>862.72</v>
      </c>
      <c r="AF57" s="19">
        <v>798.96</v>
      </c>
      <c r="AG57" s="19">
        <v>313.14</v>
      </c>
      <c r="AH57" s="19">
        <v>1185.28</v>
      </c>
      <c r="AI57" s="19">
        <v>601.84</v>
      </c>
      <c r="AJ57" s="19">
        <v>1448.48</v>
      </c>
      <c r="AK57" s="19">
        <v>258.52999999999997</v>
      </c>
      <c r="AL57" s="19">
        <v>4773.5600000000004</v>
      </c>
      <c r="AM57" s="19">
        <v>1581.29</v>
      </c>
      <c r="AN57" s="19">
        <v>645.84</v>
      </c>
      <c r="AO57" s="19">
        <v>809.38</v>
      </c>
      <c r="AP57" s="19">
        <v>390.99</v>
      </c>
      <c r="AQ57" s="19">
        <v>637.14</v>
      </c>
      <c r="AR57" s="19">
        <v>430.18</v>
      </c>
      <c r="AS57" s="19">
        <v>760.54</v>
      </c>
      <c r="AT57" s="19">
        <f t="shared" si="0"/>
        <v>1160.5113636363635</v>
      </c>
      <c r="AU57" s="19">
        <f t="shared" si="1"/>
        <v>654.07500000000005</v>
      </c>
      <c r="AV57" s="19">
        <f t="shared" si="2"/>
        <v>0.87499999999999989</v>
      </c>
      <c r="AW57" s="19">
        <f t="shared" si="3"/>
        <v>1268.7585185185187</v>
      </c>
      <c r="AX57" s="19">
        <f t="shared" si="4"/>
        <v>156.91597216662873</v>
      </c>
      <c r="AY57" s="19">
        <f t="shared" si="5"/>
        <v>1033.1913333333332</v>
      </c>
      <c r="AZ57" s="19">
        <f t="shared" si="6"/>
        <v>285.20920990583585</v>
      </c>
      <c r="BA57" s="32">
        <f>RSQ(B57:AS57,B4:AS4)</f>
        <v>6.5016922134157711E-3</v>
      </c>
      <c r="BB57" s="32">
        <f>SLOPE(B57:AS57,B4:AS4)</f>
        <v>3.0154166631427604</v>
      </c>
      <c r="BC57" s="32">
        <v>0.67410000000000003</v>
      </c>
    </row>
    <row r="58" spans="1:55" x14ac:dyDescent="0.3">
      <c r="A58" s="42" t="s">
        <v>20</v>
      </c>
      <c r="B58" s="19">
        <v>880.5</v>
      </c>
      <c r="C58" s="19">
        <v>964.7</v>
      </c>
      <c r="D58" s="19">
        <v>1449.88</v>
      </c>
      <c r="E58" s="19">
        <v>600.87</v>
      </c>
      <c r="F58" s="19">
        <v>798.31</v>
      </c>
      <c r="G58" s="19">
        <v>1273.24</v>
      </c>
      <c r="H58" s="19">
        <v>1411.4</v>
      </c>
      <c r="I58" s="19">
        <v>602.59</v>
      </c>
      <c r="J58" s="19">
        <v>771.23</v>
      </c>
      <c r="K58" s="19">
        <v>1292.79</v>
      </c>
      <c r="L58" s="19">
        <v>888.25</v>
      </c>
      <c r="M58" s="19">
        <v>613.30999999999995</v>
      </c>
      <c r="N58" s="19">
        <v>3360.3</v>
      </c>
      <c r="O58" s="19">
        <v>1070.78</v>
      </c>
      <c r="P58" s="19">
        <v>1453.09</v>
      </c>
      <c r="Q58" s="19">
        <v>2493.34</v>
      </c>
      <c r="R58" s="19">
        <v>989.92</v>
      </c>
      <c r="S58" s="19">
        <v>1942.26</v>
      </c>
      <c r="T58" s="19">
        <v>1362.82</v>
      </c>
      <c r="U58" s="19">
        <v>2488.84</v>
      </c>
      <c r="V58" s="19">
        <v>278.89999999999998</v>
      </c>
      <c r="W58" s="19">
        <v>1210.3699999999999</v>
      </c>
      <c r="X58" s="19">
        <v>1127.3699999999999</v>
      </c>
      <c r="Y58" s="19">
        <v>1286.79</v>
      </c>
      <c r="Z58" s="19">
        <v>2143.04</v>
      </c>
      <c r="AA58" s="19">
        <v>1876.99</v>
      </c>
      <c r="AB58" s="19">
        <v>1910.37</v>
      </c>
      <c r="AC58" s="19">
        <v>2993.32</v>
      </c>
      <c r="AD58" s="19">
        <v>2961.29</v>
      </c>
      <c r="AE58" s="19">
        <v>929.5</v>
      </c>
      <c r="AF58" s="19">
        <v>774.42</v>
      </c>
      <c r="AG58" s="19">
        <v>376.1</v>
      </c>
      <c r="AH58" s="19">
        <v>1683.31</v>
      </c>
      <c r="AI58" s="19">
        <v>767.47</v>
      </c>
      <c r="AJ58" s="19">
        <v>1683.52</v>
      </c>
      <c r="AK58" s="19">
        <v>516.08000000000004</v>
      </c>
      <c r="AL58" s="19">
        <v>3197.48</v>
      </c>
      <c r="AM58" s="19">
        <v>1911.54</v>
      </c>
      <c r="AN58" s="19">
        <v>896.44</v>
      </c>
      <c r="AO58" s="19">
        <v>1256.19</v>
      </c>
      <c r="AP58" s="19">
        <v>523.66999999999996</v>
      </c>
      <c r="AQ58" s="19">
        <v>1209.55</v>
      </c>
      <c r="AR58" s="19">
        <v>812.9</v>
      </c>
      <c r="AS58" s="19">
        <v>938.94</v>
      </c>
      <c r="AT58" s="19">
        <f t="shared" si="0"/>
        <v>1363.0447727272729</v>
      </c>
      <c r="AU58" s="19">
        <f t="shared" si="1"/>
        <v>922.6</v>
      </c>
      <c r="AV58" s="19">
        <f t="shared" si="2"/>
        <v>42.100000000000023</v>
      </c>
      <c r="AW58" s="19">
        <f t="shared" si="3"/>
        <v>1505.6170370370371</v>
      </c>
      <c r="AX58" s="19">
        <f t="shared" si="4"/>
        <v>154.86657954070239</v>
      </c>
      <c r="AY58" s="19">
        <f t="shared" si="5"/>
        <v>1165.1406666666664</v>
      </c>
      <c r="AZ58" s="19">
        <f t="shared" si="6"/>
        <v>186.4979870961632</v>
      </c>
      <c r="BA58" s="32">
        <f>RSQ(B58:AS58,B4:AS4)</f>
        <v>1.0688807075266871E-2</v>
      </c>
      <c r="BB58" s="32">
        <f>SLOPE(B58:AS58,B4:AS4)</f>
        <v>3.2904313435808681</v>
      </c>
      <c r="BC58" s="32">
        <v>0.55620000000000003</v>
      </c>
    </row>
    <row r="59" spans="1:55" x14ac:dyDescent="0.3">
      <c r="A59" s="42" t="s">
        <v>23</v>
      </c>
      <c r="B59" s="19">
        <v>34.700000000000003</v>
      </c>
      <c r="C59" s="19">
        <v>46.09</v>
      </c>
      <c r="D59" s="19">
        <v>34.369999999999997</v>
      </c>
      <c r="E59" s="19">
        <v>41.04</v>
      </c>
      <c r="F59" s="19">
        <v>18.739999999999998</v>
      </c>
      <c r="G59" s="19">
        <v>39.44</v>
      </c>
      <c r="H59" s="19">
        <v>29.29</v>
      </c>
      <c r="I59" s="19">
        <v>44.44</v>
      </c>
      <c r="J59" s="19">
        <v>97.8</v>
      </c>
      <c r="K59" s="19">
        <v>29.35</v>
      </c>
      <c r="L59" s="19">
        <v>9.67</v>
      </c>
      <c r="M59" s="19">
        <v>112.28</v>
      </c>
      <c r="N59" s="19">
        <v>123.08</v>
      </c>
      <c r="O59" s="19">
        <v>35.229999999999997</v>
      </c>
      <c r="P59" s="19">
        <v>32.26</v>
      </c>
      <c r="Q59" s="19">
        <v>67.47</v>
      </c>
      <c r="R59" s="19">
        <v>26.43</v>
      </c>
      <c r="S59" s="19">
        <v>22.87</v>
      </c>
      <c r="T59" s="19">
        <v>60.15</v>
      </c>
      <c r="U59" s="19">
        <v>28.13</v>
      </c>
      <c r="V59" s="19">
        <v>65.08</v>
      </c>
      <c r="W59" s="19">
        <v>48.95</v>
      </c>
      <c r="X59" s="19">
        <v>85.15</v>
      </c>
      <c r="Y59" s="19">
        <v>13.04</v>
      </c>
      <c r="Z59" s="19">
        <v>48.94</v>
      </c>
      <c r="AA59" s="19">
        <v>27.24</v>
      </c>
      <c r="AB59" s="19">
        <v>29.4</v>
      </c>
      <c r="AC59" s="19">
        <v>66.08</v>
      </c>
      <c r="AD59" s="19">
        <v>19.82</v>
      </c>
      <c r="AE59" s="19">
        <v>38.159999999999997</v>
      </c>
      <c r="AF59" s="19">
        <v>22.65</v>
      </c>
      <c r="AG59" s="19">
        <v>84.5</v>
      </c>
      <c r="AH59" s="19">
        <v>69.59</v>
      </c>
      <c r="AI59" s="19">
        <v>31.89</v>
      </c>
      <c r="AJ59" s="19">
        <v>109.32</v>
      </c>
      <c r="AK59" s="19">
        <v>35.83</v>
      </c>
      <c r="AL59" s="19">
        <v>64.2</v>
      </c>
      <c r="AM59" s="19">
        <v>34.520000000000003</v>
      </c>
      <c r="AN59" s="19">
        <v>48.69</v>
      </c>
      <c r="AO59" s="19">
        <v>48.83</v>
      </c>
      <c r="AP59" s="19">
        <v>36.700000000000003</v>
      </c>
      <c r="AQ59" s="19">
        <v>51.27</v>
      </c>
      <c r="AR59" s="19">
        <v>38.57</v>
      </c>
      <c r="AS59" s="19">
        <v>70.42</v>
      </c>
      <c r="AT59" s="19">
        <f t="shared" si="0"/>
        <v>48.219772727272741</v>
      </c>
      <c r="AU59" s="19">
        <f t="shared" si="1"/>
        <v>40.395000000000003</v>
      </c>
      <c r="AV59" s="19">
        <f t="shared" si="2"/>
        <v>5.6949999999999825</v>
      </c>
      <c r="AW59" s="19">
        <f t="shared" si="3"/>
        <v>46.50888888888889</v>
      </c>
      <c r="AX59" s="19">
        <f t="shared" si="4"/>
        <v>5.6934031234671769</v>
      </c>
      <c r="AY59" s="19">
        <f t="shared" si="5"/>
        <v>52.342666666666666</v>
      </c>
      <c r="AZ59" s="19">
        <f t="shared" si="6"/>
        <v>6.0150635880474264</v>
      </c>
      <c r="BA59" s="32">
        <f>RSQ(B59:AS59,B4:AS4)</f>
        <v>5.0048734728861035E-3</v>
      </c>
      <c r="BB59" s="32">
        <f>SLOPE(B59:AS59,B4:AS4)</f>
        <v>7.8088120009665557E-2</v>
      </c>
      <c r="BC59" s="32">
        <v>0.53439999999999999</v>
      </c>
    </row>
    <row r="60" spans="1:55" x14ac:dyDescent="0.3">
      <c r="A60" s="42" t="s">
        <v>33</v>
      </c>
      <c r="B60" s="19">
        <v>177.84</v>
      </c>
      <c r="C60" s="19">
        <v>155.75</v>
      </c>
      <c r="D60" s="19">
        <v>304.45999999999998</v>
      </c>
      <c r="E60" s="19">
        <v>205.18</v>
      </c>
      <c r="F60" s="19">
        <v>168.66</v>
      </c>
      <c r="G60" s="19">
        <v>226.76</v>
      </c>
      <c r="H60" s="19">
        <v>316.55</v>
      </c>
      <c r="I60" s="19">
        <v>232.56</v>
      </c>
      <c r="J60" s="19">
        <v>201.19</v>
      </c>
      <c r="K60" s="19">
        <v>259.49</v>
      </c>
      <c r="L60" s="19">
        <v>743.02</v>
      </c>
      <c r="M60" s="19">
        <v>172.64</v>
      </c>
      <c r="N60" s="19">
        <v>394.99</v>
      </c>
      <c r="O60" s="19">
        <v>243.57</v>
      </c>
      <c r="P60" s="19">
        <v>218.12</v>
      </c>
      <c r="Q60" s="19">
        <v>489.87</v>
      </c>
      <c r="R60" s="19">
        <v>159.38</v>
      </c>
      <c r="S60" s="19">
        <v>381.14</v>
      </c>
      <c r="T60" s="19">
        <v>212.71</v>
      </c>
      <c r="U60" s="19">
        <v>352.42</v>
      </c>
      <c r="V60" s="19">
        <v>133.25</v>
      </c>
      <c r="W60" s="19">
        <v>381.84</v>
      </c>
      <c r="X60" s="19">
        <v>261.02</v>
      </c>
      <c r="Y60" s="19">
        <v>272.75</v>
      </c>
      <c r="Z60" s="19">
        <v>319.27</v>
      </c>
      <c r="AA60" s="19">
        <v>444.08</v>
      </c>
      <c r="AB60" s="19">
        <v>352.86</v>
      </c>
      <c r="AC60" s="19">
        <v>426.01</v>
      </c>
      <c r="AD60" s="19">
        <v>559.57000000000005</v>
      </c>
      <c r="AE60" s="19">
        <v>280.76</v>
      </c>
      <c r="AF60" s="19">
        <v>225.85</v>
      </c>
      <c r="AG60" s="19">
        <v>173.97</v>
      </c>
      <c r="AH60" s="19">
        <v>454.54</v>
      </c>
      <c r="AI60" s="19">
        <v>207.81</v>
      </c>
      <c r="AJ60" s="19">
        <v>196.77</v>
      </c>
      <c r="AK60" s="19">
        <v>149.11000000000001</v>
      </c>
      <c r="AL60" s="19">
        <v>553.89</v>
      </c>
      <c r="AM60" s="19">
        <v>256.55</v>
      </c>
      <c r="AN60" s="19">
        <v>226.26</v>
      </c>
      <c r="AO60" s="19">
        <v>272.24</v>
      </c>
      <c r="AP60" s="19">
        <v>166.56</v>
      </c>
      <c r="AQ60" s="19">
        <v>242.92</v>
      </c>
      <c r="AR60" s="19">
        <v>241.79</v>
      </c>
      <c r="AS60" s="19">
        <v>316.11</v>
      </c>
      <c r="AT60" s="19">
        <f t="shared" si="0"/>
        <v>289.36545454545461</v>
      </c>
      <c r="AU60" s="19">
        <f t="shared" si="1"/>
        <v>166.79500000000002</v>
      </c>
      <c r="AV60" s="19">
        <f t="shared" si="2"/>
        <v>11.045000000000002</v>
      </c>
      <c r="AW60" s="19">
        <f t="shared" si="3"/>
        <v>312.34666666666675</v>
      </c>
      <c r="AX60" s="19">
        <f t="shared" si="4"/>
        <v>26.469771244640306</v>
      </c>
      <c r="AY60" s="19">
        <f t="shared" si="5"/>
        <v>264.34199999999998</v>
      </c>
      <c r="AZ60" s="19">
        <f t="shared" si="6"/>
        <v>28.094562703907823</v>
      </c>
      <c r="BA60" s="32">
        <f>RSQ(B60:AS60,B4:AS4)</f>
        <v>1.3518473012556566E-2</v>
      </c>
      <c r="BB60" s="32">
        <f>SLOPE(B60:AS60,B4:AS4)</f>
        <v>0.61610599687522272</v>
      </c>
      <c r="BC60" s="32">
        <v>0.15909999999999999</v>
      </c>
    </row>
    <row r="61" spans="1:55" x14ac:dyDescent="0.3">
      <c r="A61" s="42" t="s">
        <v>13</v>
      </c>
      <c r="B61" s="19">
        <v>93.26</v>
      </c>
      <c r="C61" s="19">
        <v>138.27000000000001</v>
      </c>
      <c r="D61" s="19">
        <v>143.63999999999999</v>
      </c>
      <c r="E61" s="19">
        <v>170</v>
      </c>
      <c r="F61" s="19">
        <v>92.76</v>
      </c>
      <c r="G61" s="19">
        <v>180.28</v>
      </c>
      <c r="H61" s="19">
        <v>85.99</v>
      </c>
      <c r="I61" s="19">
        <v>88.89</v>
      </c>
      <c r="J61" s="19">
        <v>217.96</v>
      </c>
      <c r="K61" s="19">
        <v>78.05</v>
      </c>
      <c r="L61" s="19">
        <v>47.28</v>
      </c>
      <c r="M61" s="19">
        <v>242.67</v>
      </c>
      <c r="N61" s="19">
        <v>311.99</v>
      </c>
      <c r="O61" s="19">
        <v>94.98</v>
      </c>
      <c r="P61" s="19">
        <v>106.75</v>
      </c>
      <c r="Q61" s="19">
        <v>349.07</v>
      </c>
      <c r="R61" s="19">
        <v>119.34</v>
      </c>
      <c r="S61" s="19">
        <v>60.08</v>
      </c>
      <c r="T61" s="19">
        <v>265.52</v>
      </c>
      <c r="U61" s="19">
        <v>139.09</v>
      </c>
      <c r="V61" s="19">
        <v>216.93</v>
      </c>
      <c r="W61" s="19">
        <v>140.74</v>
      </c>
      <c r="X61" s="19">
        <v>283.23</v>
      </c>
      <c r="Y61" s="19">
        <v>157.29</v>
      </c>
      <c r="Z61" s="19">
        <v>149.09</v>
      </c>
      <c r="AA61" s="19">
        <v>136.19</v>
      </c>
      <c r="AB61" s="19">
        <v>79.680000000000007</v>
      </c>
      <c r="AC61" s="19">
        <v>151.85</v>
      </c>
      <c r="AD61" s="19">
        <v>48.68</v>
      </c>
      <c r="AE61" s="19">
        <v>149.91999999999999</v>
      </c>
      <c r="AF61" s="19">
        <v>81.78</v>
      </c>
      <c r="AG61" s="19">
        <v>228.64</v>
      </c>
      <c r="AH61" s="19">
        <v>295.77999999999997</v>
      </c>
      <c r="AI61" s="19">
        <v>144.03</v>
      </c>
      <c r="AJ61" s="19">
        <v>169.44</v>
      </c>
      <c r="AK61" s="19">
        <v>143.30000000000001</v>
      </c>
      <c r="AL61" s="19">
        <v>275.69</v>
      </c>
      <c r="AM61" s="19">
        <v>181.92</v>
      </c>
      <c r="AN61" s="19">
        <v>236.28</v>
      </c>
      <c r="AO61" s="19">
        <v>250.26</v>
      </c>
      <c r="AP61" s="19">
        <v>199.02</v>
      </c>
      <c r="AQ61" s="19">
        <v>173.99</v>
      </c>
      <c r="AR61" s="19">
        <v>132.02000000000001</v>
      </c>
      <c r="AS61" s="19">
        <v>222.22</v>
      </c>
      <c r="AT61" s="19">
        <f t="shared" si="0"/>
        <v>165.31454545454548</v>
      </c>
      <c r="AU61" s="19">
        <f t="shared" si="1"/>
        <v>115.76500000000001</v>
      </c>
      <c r="AV61" s="19">
        <f t="shared" si="2"/>
        <v>22.504999999999992</v>
      </c>
      <c r="AW61" s="19">
        <f t="shared" si="3"/>
        <v>154.00074074074075</v>
      </c>
      <c r="AX61" s="19">
        <f t="shared" si="4"/>
        <v>15.652888949249231</v>
      </c>
      <c r="AY61" s="19">
        <f t="shared" si="5"/>
        <v>192.286</v>
      </c>
      <c r="AZ61" s="19">
        <f t="shared" si="6"/>
        <v>15.206130994093282</v>
      </c>
      <c r="BA61" s="32">
        <f>RSQ(B61:AS61,B4:AS4)</f>
        <v>6.4346086210092746E-2</v>
      </c>
      <c r="BB61" s="32">
        <f>SLOPE(B61:AS61,B4:AS4)</f>
        <v>0.78202481732378015</v>
      </c>
      <c r="BC61" s="32">
        <v>9.8100000000000007E-2</v>
      </c>
    </row>
    <row r="62" spans="1:55" x14ac:dyDescent="0.3">
      <c r="A62" s="42" t="s">
        <v>11</v>
      </c>
      <c r="B62" s="19">
        <v>119.28</v>
      </c>
      <c r="C62" s="19">
        <v>205.02</v>
      </c>
      <c r="D62" s="19">
        <v>457.92</v>
      </c>
      <c r="E62" s="19">
        <v>810.45</v>
      </c>
      <c r="F62" s="19">
        <v>476.92</v>
      </c>
      <c r="G62" s="19">
        <v>581.69000000000005</v>
      </c>
      <c r="H62" s="19">
        <v>375.75</v>
      </c>
      <c r="I62" s="19">
        <v>535.4</v>
      </c>
      <c r="J62" s="19">
        <v>723.72</v>
      </c>
      <c r="K62" s="19">
        <v>375.56</v>
      </c>
      <c r="L62" s="19">
        <v>148.6</v>
      </c>
      <c r="M62" s="19">
        <v>870.47</v>
      </c>
      <c r="N62" s="19">
        <v>1081.94</v>
      </c>
      <c r="O62" s="19">
        <v>479.48</v>
      </c>
      <c r="P62" s="19">
        <v>572.16999999999996</v>
      </c>
      <c r="Q62" s="19">
        <v>569.07000000000005</v>
      </c>
      <c r="R62" s="19">
        <v>550.22</v>
      </c>
      <c r="S62" s="19">
        <v>136.46</v>
      </c>
      <c r="T62" s="19">
        <v>742.29</v>
      </c>
      <c r="U62" s="19">
        <v>274.27999999999997</v>
      </c>
      <c r="V62" s="19">
        <v>433.85</v>
      </c>
      <c r="W62" s="19">
        <v>567.86</v>
      </c>
      <c r="X62" s="19">
        <v>549.79999999999995</v>
      </c>
      <c r="Y62" s="19">
        <v>692.76</v>
      </c>
      <c r="Z62" s="19">
        <v>490.96</v>
      </c>
      <c r="AA62" s="19">
        <v>436.98</v>
      </c>
      <c r="AB62" s="19">
        <v>526.44000000000005</v>
      </c>
      <c r="AC62" s="19">
        <v>1071.3499999999999</v>
      </c>
      <c r="AD62" s="19">
        <v>223.13</v>
      </c>
      <c r="AE62" s="19">
        <v>335.27</v>
      </c>
      <c r="AF62" s="19">
        <v>591.98</v>
      </c>
      <c r="AG62" s="19">
        <v>548.41999999999996</v>
      </c>
      <c r="AH62" s="19">
        <v>587.20000000000005</v>
      </c>
      <c r="AI62" s="19">
        <v>518.51</v>
      </c>
      <c r="AJ62" s="19">
        <v>721.51</v>
      </c>
      <c r="AK62" s="19">
        <v>543.19000000000005</v>
      </c>
      <c r="AL62" s="19">
        <v>1112.82</v>
      </c>
      <c r="AM62" s="19">
        <v>610.13</v>
      </c>
      <c r="AN62" s="19">
        <v>637.24</v>
      </c>
      <c r="AO62" s="19">
        <v>660.44</v>
      </c>
      <c r="AP62" s="19">
        <v>592.83000000000004</v>
      </c>
      <c r="AQ62" s="19">
        <v>611.91999999999996</v>
      </c>
      <c r="AR62" s="19">
        <v>812.9</v>
      </c>
      <c r="AS62" s="19">
        <v>865.39</v>
      </c>
      <c r="AT62" s="19">
        <f t="shared" si="0"/>
        <v>564.30840909090898</v>
      </c>
      <c r="AU62" s="19">
        <f t="shared" si="1"/>
        <v>162.15</v>
      </c>
      <c r="AV62" s="19">
        <f t="shared" si="2"/>
        <v>42.869999999999976</v>
      </c>
      <c r="AW62" s="19">
        <f t="shared" si="3"/>
        <v>546.50074074074075</v>
      </c>
      <c r="AX62" s="19">
        <f t="shared" si="4"/>
        <v>45.287771878789492</v>
      </c>
      <c r="AY62" s="19">
        <f t="shared" si="5"/>
        <v>649.98333333333335</v>
      </c>
      <c r="AZ62" s="19">
        <f t="shared" si="6"/>
        <v>45.992071766738505</v>
      </c>
      <c r="BA62" s="32">
        <f>RSQ(B62:AS62,B4:AS4)</f>
        <v>0.12615840549619028</v>
      </c>
      <c r="BB62" s="32">
        <f>SLOPE(B62:AS62,B4:AS4)</f>
        <v>3.4056929086517598</v>
      </c>
      <c r="BC62" s="32">
        <v>2.3999999999999998E-3</v>
      </c>
    </row>
    <row r="63" spans="1:55" x14ac:dyDescent="0.3">
      <c r="A63" s="42" t="s">
        <v>32</v>
      </c>
      <c r="B63" s="19">
        <v>54.22</v>
      </c>
      <c r="C63" s="19">
        <v>89</v>
      </c>
      <c r="D63" s="19">
        <v>108.03</v>
      </c>
      <c r="E63" s="19">
        <v>118.71</v>
      </c>
      <c r="F63" s="19">
        <v>70.27</v>
      </c>
      <c r="G63" s="19">
        <v>108.45</v>
      </c>
      <c r="H63" s="19">
        <v>56.08</v>
      </c>
      <c r="I63" s="19">
        <v>60.98</v>
      </c>
      <c r="J63" s="19">
        <v>114.57</v>
      </c>
      <c r="K63" s="19">
        <v>56.03</v>
      </c>
      <c r="L63" s="19">
        <v>60.79</v>
      </c>
      <c r="M63" s="19">
        <v>112.28</v>
      </c>
      <c r="N63" s="19">
        <v>174.6</v>
      </c>
      <c r="O63" s="19">
        <v>55.91</v>
      </c>
      <c r="P63" s="19">
        <v>50.69</v>
      </c>
      <c r="Q63" s="19">
        <v>167.2</v>
      </c>
      <c r="R63" s="19">
        <v>46.45</v>
      </c>
      <c r="S63" s="19">
        <v>34.39</v>
      </c>
      <c r="T63" s="19">
        <v>132.03</v>
      </c>
      <c r="U63" s="19">
        <v>75.8</v>
      </c>
      <c r="V63" s="19">
        <v>117.76</v>
      </c>
      <c r="W63" s="19">
        <v>94.23</v>
      </c>
      <c r="X63" s="19">
        <v>179.57</v>
      </c>
      <c r="Y63" s="19">
        <v>65.260000000000005</v>
      </c>
      <c r="Z63" s="19">
        <v>75.3</v>
      </c>
      <c r="AA63" s="19">
        <v>75.790000000000006</v>
      </c>
      <c r="AB63" s="19">
        <v>48.38</v>
      </c>
      <c r="AC63" s="19">
        <v>98.42</v>
      </c>
      <c r="AD63" s="19">
        <v>33.04</v>
      </c>
      <c r="AE63" s="19">
        <v>98.13</v>
      </c>
      <c r="AF63" s="19">
        <v>55.99</v>
      </c>
      <c r="AG63" s="19">
        <v>129.22999999999999</v>
      </c>
      <c r="AH63" s="19">
        <v>141.36000000000001</v>
      </c>
      <c r="AI63" s="19">
        <v>51.44</v>
      </c>
      <c r="AJ63" s="19">
        <v>87.46</v>
      </c>
      <c r="AK63" s="19">
        <v>83.27</v>
      </c>
      <c r="AL63" s="19">
        <v>129.66</v>
      </c>
      <c r="AM63" s="19">
        <v>81.16</v>
      </c>
      <c r="AN63" s="19">
        <v>85.92</v>
      </c>
      <c r="AO63" s="19">
        <v>111.09</v>
      </c>
      <c r="AP63" s="19">
        <v>114.33</v>
      </c>
      <c r="AQ63" s="19">
        <v>126.08</v>
      </c>
      <c r="AR63" s="19">
        <v>35.6</v>
      </c>
      <c r="AS63" s="19">
        <v>195.61</v>
      </c>
      <c r="AT63" s="19">
        <f t="shared" si="0"/>
        <v>92.285454545454556</v>
      </c>
      <c r="AU63" s="19">
        <f t="shared" si="1"/>
        <v>71.61</v>
      </c>
      <c r="AV63" s="19">
        <f t="shared" si="2"/>
        <v>17.390000000000011</v>
      </c>
      <c r="AW63" s="19">
        <f t="shared" si="3"/>
        <v>88.555925925925933</v>
      </c>
      <c r="AX63" s="19">
        <f t="shared" si="4"/>
        <v>7.9701446340056021</v>
      </c>
      <c r="AY63" s="19">
        <f t="shared" si="5"/>
        <v>101.7553333333333</v>
      </c>
      <c r="AZ63" s="19">
        <f t="shared" si="6"/>
        <v>10.461826930807025</v>
      </c>
      <c r="BA63" s="32">
        <f>RSQ(B63:AS63,B4:AS4)</f>
        <v>2.1556213382463885E-2</v>
      </c>
      <c r="BB63" s="32">
        <f>SLOPE(B63:AS63,B4:AS4)</f>
        <v>0.24533691124514964</v>
      </c>
      <c r="BC63" s="32">
        <v>0.3916</v>
      </c>
    </row>
    <row r="64" spans="1:55" x14ac:dyDescent="0.3">
      <c r="A64" s="42" t="s">
        <v>27</v>
      </c>
      <c r="B64" s="19">
        <v>30.36</v>
      </c>
      <c r="C64" s="19">
        <v>42.91</v>
      </c>
      <c r="D64" s="19">
        <v>38.06</v>
      </c>
      <c r="E64" s="19">
        <v>68.88</v>
      </c>
      <c r="F64" s="19">
        <v>34.67</v>
      </c>
      <c r="G64" s="19">
        <v>42.25</v>
      </c>
      <c r="H64" s="19">
        <v>23.06</v>
      </c>
      <c r="I64" s="19">
        <v>51.68</v>
      </c>
      <c r="J64" s="19">
        <v>89.42</v>
      </c>
      <c r="K64" s="19">
        <v>20.68</v>
      </c>
      <c r="L64" s="19">
        <v>9.67</v>
      </c>
      <c r="M64" s="19">
        <v>129.18</v>
      </c>
      <c r="N64" s="19">
        <v>111.63</v>
      </c>
      <c r="O64" s="19">
        <v>62.04</v>
      </c>
      <c r="P64" s="19">
        <v>39.94</v>
      </c>
      <c r="Q64" s="19">
        <v>58.67</v>
      </c>
      <c r="R64" s="19">
        <v>65.67</v>
      </c>
      <c r="S64" s="19">
        <v>32.58</v>
      </c>
      <c r="T64" s="19">
        <v>57.21</v>
      </c>
      <c r="U64" s="19">
        <v>45.32</v>
      </c>
      <c r="V64" s="19">
        <v>68.180000000000007</v>
      </c>
      <c r="W64" s="19">
        <v>58.74</v>
      </c>
      <c r="X64" s="19">
        <v>55.54</v>
      </c>
      <c r="Y64" s="19">
        <v>36.81</v>
      </c>
      <c r="Z64" s="19">
        <v>66.260000000000005</v>
      </c>
      <c r="AA64" s="19">
        <v>41.45</v>
      </c>
      <c r="AB64" s="19">
        <v>52.17</v>
      </c>
      <c r="AC64" s="19">
        <v>29.53</v>
      </c>
      <c r="AD64" s="19">
        <v>23.47</v>
      </c>
      <c r="AE64" s="19">
        <v>29.98</v>
      </c>
      <c r="AF64" s="19">
        <v>57.25</v>
      </c>
      <c r="AG64" s="19">
        <v>122.61</v>
      </c>
      <c r="AH64" s="19">
        <v>65.239999999999995</v>
      </c>
      <c r="AI64" s="19">
        <v>47.32</v>
      </c>
      <c r="AJ64" s="19">
        <v>65.59</v>
      </c>
      <c r="AK64" s="19">
        <v>67.78</v>
      </c>
      <c r="AL64" s="19">
        <v>55.39</v>
      </c>
      <c r="AM64" s="19">
        <v>71.83</v>
      </c>
      <c r="AN64" s="19">
        <v>74.459999999999994</v>
      </c>
      <c r="AO64" s="19">
        <v>61.04</v>
      </c>
      <c r="AP64" s="19">
        <v>94.57</v>
      </c>
      <c r="AQ64" s="19">
        <v>85.74</v>
      </c>
      <c r="AR64" s="19">
        <v>90.49</v>
      </c>
      <c r="AS64" s="19">
        <v>97.02</v>
      </c>
      <c r="AT64" s="19">
        <f t="shared" si="0"/>
        <v>58.462272727272719</v>
      </c>
      <c r="AU64" s="19">
        <f t="shared" si="1"/>
        <v>36.634999999999998</v>
      </c>
      <c r="AV64" s="19">
        <f t="shared" si="2"/>
        <v>6.2750000000000101</v>
      </c>
      <c r="AW64" s="19">
        <f t="shared" si="3"/>
        <v>52.324444444444453</v>
      </c>
      <c r="AX64" s="19">
        <f t="shared" si="4"/>
        <v>5.1343051398174531</v>
      </c>
      <c r="AY64" s="19">
        <f t="shared" si="5"/>
        <v>72.420666666666662</v>
      </c>
      <c r="AZ64" s="19">
        <f t="shared" si="6"/>
        <v>5.9055358586480304</v>
      </c>
      <c r="BA64" s="32">
        <f>RSQ(B64:AS64,B4:AS4)</f>
        <v>0.10011613411790288</v>
      </c>
      <c r="BB64" s="32">
        <f>SLOPE(B64:AS64,B4:AS4)</f>
        <v>0.34883495639599332</v>
      </c>
      <c r="BC64" s="32">
        <v>3.3000000000000002E-2</v>
      </c>
    </row>
    <row r="65" spans="1:55" x14ac:dyDescent="0.3">
      <c r="A65" s="42" t="s">
        <v>29</v>
      </c>
      <c r="B65" s="19">
        <v>69.400000000000006</v>
      </c>
      <c r="C65" s="19">
        <v>109.66</v>
      </c>
      <c r="D65" s="19">
        <v>147.32</v>
      </c>
      <c r="E65" s="19">
        <v>219.83</v>
      </c>
      <c r="F65" s="19">
        <v>147.11000000000001</v>
      </c>
      <c r="G65" s="19">
        <v>205.63</v>
      </c>
      <c r="H65" s="19">
        <v>109.67</v>
      </c>
      <c r="I65" s="19">
        <v>191.22</v>
      </c>
      <c r="J65" s="19">
        <v>360.46</v>
      </c>
      <c r="K65" s="19">
        <v>98.06</v>
      </c>
      <c r="L65" s="19">
        <v>9.67</v>
      </c>
      <c r="M65" s="19">
        <v>369.44</v>
      </c>
      <c r="N65" s="19">
        <v>311.99</v>
      </c>
      <c r="O65" s="19">
        <v>144</v>
      </c>
      <c r="P65" s="19">
        <v>142.08000000000001</v>
      </c>
      <c r="Q65" s="19">
        <v>217.07</v>
      </c>
      <c r="R65" s="19">
        <v>187.41</v>
      </c>
      <c r="S65" s="19">
        <v>61.89</v>
      </c>
      <c r="T65" s="19">
        <v>220.05</v>
      </c>
      <c r="U65" s="19">
        <v>118</v>
      </c>
      <c r="V65" s="19">
        <v>185.94</v>
      </c>
      <c r="W65" s="19">
        <v>298.61</v>
      </c>
      <c r="X65" s="19">
        <v>286.93</v>
      </c>
      <c r="Y65" s="19">
        <v>239.29</v>
      </c>
      <c r="Z65" s="19">
        <v>161.13999999999999</v>
      </c>
      <c r="AA65" s="19">
        <v>119.61</v>
      </c>
      <c r="AB65" s="19">
        <v>158.41</v>
      </c>
      <c r="AC65" s="19">
        <v>268.54000000000002</v>
      </c>
      <c r="AD65" s="19">
        <v>86.64</v>
      </c>
      <c r="AE65" s="19">
        <v>111.76</v>
      </c>
      <c r="AF65" s="19">
        <v>213.27</v>
      </c>
      <c r="AG65" s="19">
        <v>208.76</v>
      </c>
      <c r="AH65" s="19">
        <v>243.58</v>
      </c>
      <c r="AI65" s="19">
        <v>159.46</v>
      </c>
      <c r="AJ65" s="19">
        <v>273.3</v>
      </c>
      <c r="AK65" s="19">
        <v>236.26</v>
      </c>
      <c r="AL65" s="19">
        <v>392.76</v>
      </c>
      <c r="AM65" s="19">
        <v>209.91</v>
      </c>
      <c r="AN65" s="19">
        <v>315.04000000000002</v>
      </c>
      <c r="AO65" s="19">
        <v>228.29</v>
      </c>
      <c r="AP65" s="19">
        <v>316.18</v>
      </c>
      <c r="AQ65" s="19">
        <v>372.36</v>
      </c>
      <c r="AR65" s="19">
        <v>170.59</v>
      </c>
      <c r="AS65" s="19">
        <v>356.8</v>
      </c>
      <c r="AT65" s="19">
        <f t="shared" si="0"/>
        <v>205.75886363636366</v>
      </c>
      <c r="AU65" s="19">
        <f t="shared" si="1"/>
        <v>89.53</v>
      </c>
      <c r="AV65" s="19">
        <f t="shared" si="2"/>
        <v>20.130000000000031</v>
      </c>
      <c r="AW65" s="19">
        <f t="shared" si="3"/>
        <v>187.63</v>
      </c>
      <c r="AX65" s="19">
        <f t="shared" si="4"/>
        <v>17.010667794164299</v>
      </c>
      <c r="AY65" s="19">
        <f t="shared" si="5"/>
        <v>253.88800000000001</v>
      </c>
      <c r="AZ65" s="19">
        <f t="shared" si="6"/>
        <v>21.230802761665938</v>
      </c>
      <c r="BA65" s="32">
        <f>RSQ(B65:AS65,B4:AS4)</f>
        <v>0.16643200248392595</v>
      </c>
      <c r="BB65" s="32">
        <f>SLOPE(B65:AS65,B4:AS4)</f>
        <v>1.5572553256503903</v>
      </c>
      <c r="BC65" s="32">
        <v>5.7999999999999996E-3</v>
      </c>
    </row>
    <row r="66" spans="1:55" x14ac:dyDescent="0.3">
      <c r="A66" s="42" t="s">
        <v>4</v>
      </c>
      <c r="B66" s="19">
        <v>199.52</v>
      </c>
      <c r="C66" s="19">
        <v>170.06</v>
      </c>
      <c r="D66" s="19">
        <v>316.74</v>
      </c>
      <c r="E66" s="19">
        <v>463.11</v>
      </c>
      <c r="F66" s="19">
        <v>270.79000000000002</v>
      </c>
      <c r="G66" s="19">
        <v>280.27999999999997</v>
      </c>
      <c r="H66" s="19">
        <v>210</v>
      </c>
      <c r="I66" s="19">
        <v>337.99</v>
      </c>
      <c r="J66" s="19">
        <v>489</v>
      </c>
      <c r="K66" s="19">
        <v>215.47</v>
      </c>
      <c r="L66" s="19">
        <v>428.92</v>
      </c>
      <c r="M66" s="19">
        <v>565.02</v>
      </c>
      <c r="N66" s="19">
        <v>621.11</v>
      </c>
      <c r="O66" s="19">
        <v>281.10000000000002</v>
      </c>
      <c r="P66" s="19">
        <v>298.76</v>
      </c>
      <c r="Q66" s="19">
        <v>352</v>
      </c>
      <c r="R66" s="19">
        <v>313.95999999999998</v>
      </c>
      <c r="S66" s="19">
        <v>93.02</v>
      </c>
      <c r="T66" s="19">
        <v>397.55</v>
      </c>
      <c r="U66" s="19">
        <v>241.46</v>
      </c>
      <c r="V66" s="19">
        <v>294.39999999999998</v>
      </c>
      <c r="W66" s="19">
        <v>413.65</v>
      </c>
      <c r="X66" s="19">
        <v>401.71</v>
      </c>
      <c r="Y66" s="19">
        <v>394.91</v>
      </c>
      <c r="Z66" s="19">
        <v>246.23</v>
      </c>
      <c r="AA66" s="19">
        <v>309.08</v>
      </c>
      <c r="AB66" s="19">
        <v>276.02999999999997</v>
      </c>
      <c r="AC66" s="19">
        <v>459.75</v>
      </c>
      <c r="AD66" s="19">
        <v>142.28</v>
      </c>
      <c r="AE66" s="19">
        <v>208.52</v>
      </c>
      <c r="AF66" s="19">
        <v>232.77</v>
      </c>
      <c r="AG66" s="19">
        <v>442.38</v>
      </c>
      <c r="AH66" s="19">
        <v>395.82</v>
      </c>
      <c r="AI66" s="19">
        <v>272.63</v>
      </c>
      <c r="AJ66" s="19">
        <v>388.08</v>
      </c>
      <c r="AK66" s="19">
        <v>396.99</v>
      </c>
      <c r="AL66" s="19">
        <v>648.30999999999995</v>
      </c>
      <c r="AM66" s="19">
        <v>410.48</v>
      </c>
      <c r="AN66" s="19">
        <v>375.19</v>
      </c>
      <c r="AO66" s="19">
        <v>313.74</v>
      </c>
      <c r="AP66" s="19">
        <v>434.74</v>
      </c>
      <c r="AQ66" s="19">
        <v>363.96</v>
      </c>
      <c r="AR66" s="19">
        <v>443.54</v>
      </c>
      <c r="AS66" s="19">
        <v>568.05999999999995</v>
      </c>
      <c r="AT66" s="19">
        <f t="shared" si="0"/>
        <v>349.52522727272725</v>
      </c>
      <c r="AU66" s="19">
        <f t="shared" si="1"/>
        <v>184.79000000000002</v>
      </c>
      <c r="AV66" s="19">
        <f t="shared" si="2"/>
        <v>14.730000000000004</v>
      </c>
      <c r="AW66" s="19">
        <f t="shared" si="3"/>
        <v>337.56740740740747</v>
      </c>
      <c r="AX66" s="19">
        <f t="shared" si="4"/>
        <v>23.195093207115498</v>
      </c>
      <c r="AY66" s="19">
        <f t="shared" si="5"/>
        <v>393.01399999999995</v>
      </c>
      <c r="AZ66" s="19">
        <f t="shared" si="6"/>
        <v>29.645191946145513</v>
      </c>
      <c r="BA66" s="32">
        <f>RSQ(B66:AS66,B4:AS4)</f>
        <v>7.3153644029563702E-2</v>
      </c>
      <c r="BB66" s="32">
        <f>SLOPE(B66:AS66,B4:AS4)</f>
        <v>1.3689529695848042</v>
      </c>
      <c r="BC66" s="32">
        <v>4.1000000000000002E-2</v>
      </c>
    </row>
    <row r="67" spans="1:55" x14ac:dyDescent="0.3">
      <c r="A67" s="42" t="s">
        <v>31</v>
      </c>
      <c r="B67" s="19">
        <v>112.77</v>
      </c>
      <c r="C67" s="19">
        <v>117.61</v>
      </c>
      <c r="D67" s="19">
        <v>78.569999999999993</v>
      </c>
      <c r="E67" s="19">
        <v>93.79</v>
      </c>
      <c r="F67" s="19">
        <v>84.33</v>
      </c>
      <c r="G67" s="19">
        <v>81.69</v>
      </c>
      <c r="H67" s="19">
        <v>97.21</v>
      </c>
      <c r="I67" s="19">
        <v>93.02</v>
      </c>
      <c r="J67" s="19">
        <v>176.04</v>
      </c>
      <c r="K67" s="19">
        <v>67.37</v>
      </c>
      <c r="L67" s="19">
        <v>47.28</v>
      </c>
      <c r="M67" s="19">
        <v>171.44</v>
      </c>
      <c r="N67" s="19">
        <v>105.9</v>
      </c>
      <c r="O67" s="19">
        <v>84.25</v>
      </c>
      <c r="P67" s="19">
        <v>70.66</v>
      </c>
      <c r="Q67" s="19">
        <v>155.47</v>
      </c>
      <c r="R67" s="19">
        <v>68.08</v>
      </c>
      <c r="S67" s="19">
        <v>39.450000000000003</v>
      </c>
      <c r="T67" s="19">
        <v>58.68</v>
      </c>
      <c r="U67" s="19">
        <v>92.21</v>
      </c>
      <c r="V67" s="19">
        <v>241.72</v>
      </c>
      <c r="W67" s="19">
        <v>97.91</v>
      </c>
      <c r="X67" s="19">
        <v>161.05000000000001</v>
      </c>
      <c r="Y67" s="19">
        <v>66.930000000000007</v>
      </c>
      <c r="Z67" s="19">
        <v>70.78</v>
      </c>
      <c r="AA67" s="19">
        <v>48.55</v>
      </c>
      <c r="AB67" s="19">
        <v>54.07</v>
      </c>
      <c r="AC67" s="19">
        <v>68.89</v>
      </c>
      <c r="AD67" s="19">
        <v>33.32</v>
      </c>
      <c r="AE67" s="19">
        <v>68.150000000000006</v>
      </c>
      <c r="AF67" s="19">
        <v>70.459999999999994</v>
      </c>
      <c r="AG67" s="19">
        <v>162.37</v>
      </c>
      <c r="AH67" s="19">
        <v>167.46</v>
      </c>
      <c r="AI67" s="19">
        <v>65.84</v>
      </c>
      <c r="AJ67" s="19">
        <v>125.72</v>
      </c>
      <c r="AK67" s="19">
        <v>94.89</v>
      </c>
      <c r="AL67" s="19">
        <v>119.59</v>
      </c>
      <c r="AM67" s="19">
        <v>55.04</v>
      </c>
      <c r="AN67" s="19">
        <v>103.1</v>
      </c>
      <c r="AO67" s="19">
        <v>102.55</v>
      </c>
      <c r="AP67" s="19">
        <v>114.33</v>
      </c>
      <c r="AQ67" s="19">
        <v>102.55</v>
      </c>
      <c r="AR67" s="19">
        <v>53.4</v>
      </c>
      <c r="AS67" s="19">
        <v>139.28</v>
      </c>
      <c r="AT67" s="19">
        <f t="shared" si="0"/>
        <v>97.358409090909106</v>
      </c>
      <c r="AU67" s="19">
        <f t="shared" si="1"/>
        <v>115.19</v>
      </c>
      <c r="AV67" s="19">
        <f t="shared" si="2"/>
        <v>2.4200000000000013</v>
      </c>
      <c r="AW67" s="19">
        <f t="shared" si="3"/>
        <v>92.913333333333355</v>
      </c>
      <c r="AX67" s="19">
        <f t="shared" si="4"/>
        <v>9.3306661940041185</v>
      </c>
      <c r="AY67" s="19">
        <f t="shared" si="5"/>
        <v>102.982</v>
      </c>
      <c r="AZ67" s="19">
        <f t="shared" si="6"/>
        <v>9.359656546405251</v>
      </c>
      <c r="BA67" s="32">
        <f>RSQ(B67:AS67,B4:AS4)</f>
        <v>1.3992101584398475E-3</v>
      </c>
      <c r="BB67" s="32">
        <f>SLOPE(B67:AS67,B4:AS4)</f>
        <v>-6.6946095511981926E-2</v>
      </c>
      <c r="BC67" s="32">
        <v>0.60099999999999998</v>
      </c>
    </row>
    <row r="68" spans="1:55" x14ac:dyDescent="0.3">
      <c r="A68" s="42" t="s">
        <v>44</v>
      </c>
      <c r="B68" s="19">
        <v>34.700000000000003</v>
      </c>
      <c r="C68" s="19">
        <v>46.09</v>
      </c>
      <c r="D68" s="19">
        <v>29.46</v>
      </c>
      <c r="E68" s="19">
        <v>99.66</v>
      </c>
      <c r="F68" s="19">
        <v>67.459999999999994</v>
      </c>
      <c r="G68" s="19">
        <v>77.47</v>
      </c>
      <c r="H68" s="19">
        <v>105.31</v>
      </c>
      <c r="I68" s="19">
        <v>99.23</v>
      </c>
      <c r="J68" s="19">
        <v>81.03</v>
      </c>
      <c r="K68" s="19">
        <v>81.38</v>
      </c>
      <c r="L68" s="19">
        <v>50.66</v>
      </c>
      <c r="M68" s="19">
        <v>141.25</v>
      </c>
      <c r="N68" s="19">
        <v>131.66</v>
      </c>
      <c r="O68" s="19">
        <v>56.68</v>
      </c>
      <c r="P68" s="19">
        <v>70.66</v>
      </c>
      <c r="Q68" s="19">
        <v>158.4</v>
      </c>
      <c r="R68" s="19">
        <v>99.31</v>
      </c>
      <c r="S68" s="19">
        <v>26.06</v>
      </c>
      <c r="T68" s="19">
        <v>76.28</v>
      </c>
      <c r="U68" s="19">
        <v>49.23</v>
      </c>
      <c r="V68" s="19">
        <v>52.68</v>
      </c>
      <c r="W68" s="19">
        <v>73.430000000000007</v>
      </c>
      <c r="X68" s="19">
        <v>66.64</v>
      </c>
      <c r="Y68" s="19">
        <v>123.83</v>
      </c>
      <c r="Z68" s="19">
        <v>58.73</v>
      </c>
      <c r="AA68" s="19">
        <v>69.87</v>
      </c>
      <c r="AB68" s="19">
        <v>49.32</v>
      </c>
      <c r="AC68" s="19">
        <v>134.97</v>
      </c>
      <c r="AD68" s="19">
        <v>42.6</v>
      </c>
      <c r="AE68" s="19">
        <v>66.78</v>
      </c>
      <c r="AF68" s="19">
        <v>98.77</v>
      </c>
      <c r="AG68" s="19">
        <v>38.11</v>
      </c>
      <c r="AH68" s="19">
        <v>182.68</v>
      </c>
      <c r="AI68" s="19">
        <v>79.22</v>
      </c>
      <c r="AJ68" s="19">
        <v>120.25</v>
      </c>
      <c r="AK68" s="19">
        <v>65.84</v>
      </c>
      <c r="AL68" s="19">
        <v>142.25</v>
      </c>
      <c r="AM68" s="19">
        <v>86.76</v>
      </c>
      <c r="AN68" s="19">
        <v>58.71</v>
      </c>
      <c r="AO68" s="19">
        <v>124.52</v>
      </c>
      <c r="AP68" s="19">
        <v>138.33000000000001</v>
      </c>
      <c r="AQ68" s="19">
        <v>89.94</v>
      </c>
      <c r="AR68" s="19">
        <v>234.38</v>
      </c>
      <c r="AS68" s="19">
        <v>172.14</v>
      </c>
      <c r="AT68" s="19">
        <f t="shared" si="0"/>
        <v>89.834772727272735</v>
      </c>
      <c r="AU68" s="19">
        <f t="shared" si="1"/>
        <v>40.395000000000003</v>
      </c>
      <c r="AV68" s="19">
        <f t="shared" si="2"/>
        <v>5.6949999999999825</v>
      </c>
      <c r="AW68" s="19">
        <f t="shared" si="3"/>
        <v>80.491111111111096</v>
      </c>
      <c r="AX68" s="19">
        <f t="shared" si="4"/>
        <v>6.6686923703020407</v>
      </c>
      <c r="AY68" s="19">
        <f t="shared" si="5"/>
        <v>113.24533333333332</v>
      </c>
      <c r="AZ68" s="19">
        <f t="shared" si="6"/>
        <v>13.843967325213814</v>
      </c>
      <c r="BA68" s="32">
        <f>RSQ(B68:AS68,B4:AS4)</f>
        <v>0.1356554173928349</v>
      </c>
      <c r="BB68" s="32">
        <f>SLOPE(B68:AS68,B4:AS4)</f>
        <v>0.6824353000861817</v>
      </c>
      <c r="BC68" s="32">
        <v>1.15E-2</v>
      </c>
    </row>
    <row r="69" spans="1:55" x14ac:dyDescent="0.3">
      <c r="A69" s="42" t="s">
        <v>16</v>
      </c>
      <c r="B69" s="19">
        <v>160.49</v>
      </c>
      <c r="C69" s="19">
        <v>197.07</v>
      </c>
      <c r="D69" s="19">
        <v>92.08</v>
      </c>
      <c r="E69" s="19">
        <v>105.52</v>
      </c>
      <c r="F69" s="19">
        <v>104.01</v>
      </c>
      <c r="G69" s="19">
        <v>136.62</v>
      </c>
      <c r="H69" s="19">
        <v>162.01</v>
      </c>
      <c r="I69" s="19">
        <v>81.650000000000006</v>
      </c>
      <c r="J69" s="19">
        <v>128.54</v>
      </c>
      <c r="K69" s="19">
        <v>145.41999999999999</v>
      </c>
      <c r="L69" s="19">
        <v>67.55</v>
      </c>
      <c r="M69" s="19">
        <v>131.6</v>
      </c>
      <c r="N69" s="19">
        <v>174.6</v>
      </c>
      <c r="O69" s="19">
        <v>129.44</v>
      </c>
      <c r="P69" s="19">
        <v>115.2</v>
      </c>
      <c r="Q69" s="19">
        <v>281.60000000000002</v>
      </c>
      <c r="R69" s="19">
        <v>143.36000000000001</v>
      </c>
      <c r="S69" s="19">
        <v>30.77</v>
      </c>
      <c r="T69" s="19">
        <v>170.17</v>
      </c>
      <c r="U69" s="19">
        <v>76.58</v>
      </c>
      <c r="V69" s="19">
        <v>189.04</v>
      </c>
      <c r="W69" s="19">
        <v>116.26</v>
      </c>
      <c r="X69" s="19">
        <v>116.62</v>
      </c>
      <c r="Y69" s="19">
        <v>107.09</v>
      </c>
      <c r="Z69" s="19">
        <v>82.08</v>
      </c>
      <c r="AA69" s="19">
        <v>65.13</v>
      </c>
      <c r="AB69" s="19">
        <v>67.349999999999994</v>
      </c>
      <c r="AC69" s="19">
        <v>126.54</v>
      </c>
      <c r="AD69" s="19">
        <v>55.35</v>
      </c>
      <c r="AE69" s="19">
        <v>62.69</v>
      </c>
      <c r="AF69" s="19">
        <v>63.54</v>
      </c>
      <c r="AG69" s="19">
        <v>132.55000000000001</v>
      </c>
      <c r="AH69" s="19">
        <v>180.51</v>
      </c>
      <c r="AI69" s="19">
        <v>110.08</v>
      </c>
      <c r="AJ69" s="19">
        <v>185.84</v>
      </c>
      <c r="AK69" s="19">
        <v>105.54</v>
      </c>
      <c r="AL69" s="19">
        <v>159.87</v>
      </c>
      <c r="AM69" s="19">
        <v>97.02</v>
      </c>
      <c r="AN69" s="19">
        <v>110.26</v>
      </c>
      <c r="AO69" s="19">
        <v>158.69999999999999</v>
      </c>
      <c r="AP69" s="19">
        <v>146.80000000000001</v>
      </c>
      <c r="AQ69" s="19">
        <v>94.98</v>
      </c>
      <c r="AR69" s="19">
        <v>97.9</v>
      </c>
      <c r="AS69" s="19">
        <v>136.15</v>
      </c>
      <c r="AT69" s="19">
        <f t="shared" si="0"/>
        <v>122.77659090909091</v>
      </c>
      <c r="AU69" s="19">
        <f t="shared" si="1"/>
        <v>178.78</v>
      </c>
      <c r="AV69" s="19">
        <f t="shared" si="2"/>
        <v>18.289999999999964</v>
      </c>
      <c r="AW69" s="19">
        <f t="shared" si="3"/>
        <v>118.59925925925926</v>
      </c>
      <c r="AX69" s="19">
        <f t="shared" si="4"/>
        <v>9.7568663370796038</v>
      </c>
      <c r="AY69" s="19">
        <f t="shared" si="5"/>
        <v>122.82866666666669</v>
      </c>
      <c r="AZ69" s="19">
        <f t="shared" si="6"/>
        <v>9.9084479043397877</v>
      </c>
      <c r="BA69" s="32">
        <f>RSQ(B69:AS69,B4:AS4)</f>
        <v>3.9948675626163291E-2</v>
      </c>
      <c r="BB69" s="32">
        <f>SLOPE(B69:AS69,B4:AS4)</f>
        <v>-0.38670216387258582</v>
      </c>
      <c r="BC69" s="32">
        <v>0.15759999999999999</v>
      </c>
    </row>
    <row r="70" spans="1:55" x14ac:dyDescent="0.3">
      <c r="A70" s="42" t="s">
        <v>12</v>
      </c>
      <c r="B70" s="19">
        <v>782.91</v>
      </c>
      <c r="C70" s="19">
        <v>1773.66</v>
      </c>
      <c r="D70" s="19">
        <v>2084.58</v>
      </c>
      <c r="E70" s="19">
        <v>2478.23</v>
      </c>
      <c r="F70" s="19">
        <v>2564.5300000000002</v>
      </c>
      <c r="G70" s="19">
        <v>1659.16</v>
      </c>
      <c r="H70" s="19">
        <v>2356.69</v>
      </c>
      <c r="I70" s="19">
        <v>2213.96</v>
      </c>
      <c r="J70" s="19">
        <v>3492.88</v>
      </c>
      <c r="K70" s="19">
        <v>2228.0300000000002</v>
      </c>
      <c r="L70" s="19">
        <v>1371.21</v>
      </c>
      <c r="M70" s="19">
        <v>4311.29</v>
      </c>
      <c r="N70" s="19">
        <v>4542.41</v>
      </c>
      <c r="O70" s="19">
        <v>3125.03</v>
      </c>
      <c r="P70" s="19">
        <v>1876.27</v>
      </c>
      <c r="Q70" s="19">
        <v>3291.21</v>
      </c>
      <c r="R70" s="19">
        <v>2648.6</v>
      </c>
      <c r="S70" s="19">
        <v>982.35</v>
      </c>
      <c r="T70" s="19">
        <v>2988.23</v>
      </c>
      <c r="U70" s="19">
        <v>1527.69</v>
      </c>
      <c r="V70" s="19">
        <v>2194.0500000000002</v>
      </c>
      <c r="W70" s="19">
        <v>3208.88</v>
      </c>
      <c r="X70" s="19">
        <v>2476.89</v>
      </c>
      <c r="Y70" s="19">
        <v>2386.17</v>
      </c>
      <c r="Z70" s="19">
        <v>2100.11</v>
      </c>
      <c r="AA70" s="19">
        <v>1993.05</v>
      </c>
      <c r="AB70" s="19">
        <v>2210.11</v>
      </c>
      <c r="AC70" s="19">
        <v>4364.1499999999996</v>
      </c>
      <c r="AD70" s="19">
        <v>1420.51</v>
      </c>
      <c r="AE70" s="19">
        <v>1407.88</v>
      </c>
      <c r="AF70" s="19">
        <v>2370.4499999999998</v>
      </c>
      <c r="AG70" s="19">
        <v>2972.38</v>
      </c>
      <c r="AH70" s="19">
        <v>3531.91</v>
      </c>
      <c r="AI70" s="19">
        <v>2216.0100000000002</v>
      </c>
      <c r="AJ70" s="19">
        <v>2727.52</v>
      </c>
      <c r="AK70" s="19">
        <v>3263.04</v>
      </c>
      <c r="AL70" s="19">
        <v>3518.48</v>
      </c>
      <c r="AM70" s="19">
        <v>2481.5500000000002</v>
      </c>
      <c r="AN70" s="19">
        <v>3117.49</v>
      </c>
      <c r="AO70" s="19">
        <v>3647.71</v>
      </c>
      <c r="AP70" s="19">
        <v>2784.9</v>
      </c>
      <c r="AQ70" s="19">
        <v>3057.91</v>
      </c>
      <c r="AR70" s="19">
        <v>5516.75</v>
      </c>
      <c r="AS70" s="19">
        <v>4569.5</v>
      </c>
      <c r="AT70" s="19">
        <f t="shared" si="0"/>
        <v>2678.0981818181822</v>
      </c>
      <c r="AU70" s="19">
        <f t="shared" si="1"/>
        <v>1278.2850000000001</v>
      </c>
      <c r="AV70" s="19">
        <f t="shared" si="2"/>
        <v>495.37499999999977</v>
      </c>
      <c r="AW70" s="19">
        <f t="shared" si="3"/>
        <v>2522.0840740740737</v>
      </c>
      <c r="AX70" s="19">
        <f t="shared" si="4"/>
        <v>174.70075860795131</v>
      </c>
      <c r="AY70" s="19">
        <f t="shared" si="5"/>
        <v>3145.565333333333</v>
      </c>
      <c r="AZ70" s="19">
        <f t="shared" si="6"/>
        <v>253.29291884875275</v>
      </c>
      <c r="BA70" s="32">
        <f>RSQ(B70:AS70,B4:AS4)</f>
        <v>0.14915153009633156</v>
      </c>
      <c r="BB70" s="32">
        <f>SLOPE(B70:AS70,B4:AS4)</f>
        <v>15.953668844957429</v>
      </c>
      <c r="BC70" s="32">
        <v>4.0000000000000001E-3</v>
      </c>
    </row>
    <row r="71" spans="1:55" x14ac:dyDescent="0.3">
      <c r="A71" s="42" t="s">
        <v>9</v>
      </c>
      <c r="B71" s="19">
        <v>140.97</v>
      </c>
      <c r="C71" s="19">
        <v>212.97</v>
      </c>
      <c r="D71" s="19">
        <v>174.33</v>
      </c>
      <c r="E71" s="19">
        <v>369.32</v>
      </c>
      <c r="F71" s="19">
        <v>312.02</v>
      </c>
      <c r="G71" s="19">
        <v>145.07</v>
      </c>
      <c r="H71" s="19">
        <v>201.27</v>
      </c>
      <c r="I71" s="19">
        <v>254.26</v>
      </c>
      <c r="J71" s="19">
        <v>346.49</v>
      </c>
      <c r="K71" s="19">
        <v>158.76</v>
      </c>
      <c r="L71" s="19">
        <v>124.96</v>
      </c>
      <c r="M71" s="19">
        <v>514.30999999999995</v>
      </c>
      <c r="N71" s="19">
        <v>260.47000000000003</v>
      </c>
      <c r="O71" s="19">
        <v>271.14</v>
      </c>
      <c r="P71" s="19">
        <v>219.65</v>
      </c>
      <c r="Q71" s="19">
        <v>381.33</v>
      </c>
      <c r="R71" s="19">
        <v>220.25</v>
      </c>
      <c r="S71" s="19">
        <v>140.44</v>
      </c>
      <c r="T71" s="19">
        <v>171.64</v>
      </c>
      <c r="U71" s="19">
        <v>182.07</v>
      </c>
      <c r="V71" s="19">
        <v>235.52</v>
      </c>
      <c r="W71" s="19">
        <v>312.08</v>
      </c>
      <c r="X71" s="19">
        <v>423.92</v>
      </c>
      <c r="Y71" s="19">
        <v>245.98</v>
      </c>
      <c r="Z71" s="19">
        <v>286.14</v>
      </c>
      <c r="AA71" s="19">
        <v>191.84</v>
      </c>
      <c r="AB71" s="19">
        <v>201.09</v>
      </c>
      <c r="AC71" s="19">
        <v>188.4</v>
      </c>
      <c r="AD71" s="19">
        <v>104.32</v>
      </c>
      <c r="AE71" s="19">
        <v>126.75</v>
      </c>
      <c r="AF71" s="19">
        <v>281.83999999999997</v>
      </c>
      <c r="AG71" s="19">
        <v>346.28</v>
      </c>
      <c r="AH71" s="19">
        <v>317.52</v>
      </c>
      <c r="AI71" s="19">
        <v>284.97000000000003</v>
      </c>
      <c r="AJ71" s="19">
        <v>317.02999999999997</v>
      </c>
      <c r="AK71" s="19">
        <v>313.72000000000003</v>
      </c>
      <c r="AL71" s="19">
        <v>336.11</v>
      </c>
      <c r="AM71" s="19">
        <v>359.17</v>
      </c>
      <c r="AN71" s="19">
        <v>345.11</v>
      </c>
      <c r="AO71" s="19">
        <v>252.7</v>
      </c>
      <c r="AP71" s="19">
        <v>351.47</v>
      </c>
      <c r="AQ71" s="19">
        <v>350.51</v>
      </c>
      <c r="AR71" s="19">
        <v>298.16000000000003</v>
      </c>
      <c r="AS71" s="19">
        <v>536.76</v>
      </c>
      <c r="AT71" s="19">
        <f t="shared" si="0"/>
        <v>268.38886363636362</v>
      </c>
      <c r="AU71" s="19">
        <f t="shared" si="1"/>
        <v>176.97</v>
      </c>
      <c r="AV71" s="19">
        <f t="shared" si="2"/>
        <v>36</v>
      </c>
      <c r="AW71" s="19">
        <f t="shared" si="3"/>
        <v>245.81740740740739</v>
      </c>
      <c r="AX71" s="19">
        <f t="shared" si="4"/>
        <v>18.820819309612148</v>
      </c>
      <c r="AY71" s="19">
        <f t="shared" si="5"/>
        <v>321.20666666666671</v>
      </c>
      <c r="AZ71" s="19">
        <f t="shared" si="6"/>
        <v>21.50180321710949</v>
      </c>
      <c r="BA71" s="32">
        <f>RSQ(B71:AS71,B4:AS4)</f>
        <v>0.10741007002247932</v>
      </c>
      <c r="BB71" s="32">
        <f>SLOPE(B71:AS71,B4:AS4)</f>
        <v>1.3352947462914915</v>
      </c>
      <c r="BC71" s="32">
        <v>3.4799999999999998E-2</v>
      </c>
    </row>
    <row r="72" spans="1:55" x14ac:dyDescent="0.3">
      <c r="A72" s="42" t="s">
        <v>18</v>
      </c>
      <c r="B72" s="19">
        <v>518.33000000000004</v>
      </c>
      <c r="C72" s="19">
        <v>772.4</v>
      </c>
      <c r="D72" s="19">
        <v>249.22</v>
      </c>
      <c r="E72" s="19">
        <v>461.65</v>
      </c>
      <c r="F72" s="19">
        <v>538.77</v>
      </c>
      <c r="G72" s="19">
        <v>259.16000000000003</v>
      </c>
      <c r="H72" s="19">
        <v>381.98</v>
      </c>
      <c r="I72" s="19">
        <v>404.14</v>
      </c>
      <c r="J72" s="19">
        <v>497.39</v>
      </c>
      <c r="K72" s="19">
        <v>325.52999999999997</v>
      </c>
      <c r="L72" s="19">
        <v>192.51</v>
      </c>
      <c r="M72" s="19">
        <v>587.96</v>
      </c>
      <c r="N72" s="19">
        <v>306.26</v>
      </c>
      <c r="O72" s="19">
        <v>402.12</v>
      </c>
      <c r="P72" s="19">
        <v>235.78</v>
      </c>
      <c r="Q72" s="19">
        <v>504.53</v>
      </c>
      <c r="R72" s="19">
        <v>336.38</v>
      </c>
      <c r="S72" s="19">
        <v>132.84</v>
      </c>
      <c r="T72" s="19">
        <v>227.38</v>
      </c>
      <c r="U72" s="19">
        <v>334.45</v>
      </c>
      <c r="V72" s="19">
        <v>687.96</v>
      </c>
      <c r="W72" s="19">
        <v>369.6</v>
      </c>
      <c r="X72" s="19">
        <v>540.54999999999995</v>
      </c>
      <c r="Y72" s="19">
        <v>215.86</v>
      </c>
      <c r="Z72" s="19">
        <v>194.27</v>
      </c>
      <c r="AA72" s="19">
        <v>247.5</v>
      </c>
      <c r="AB72" s="19">
        <v>231.44</v>
      </c>
      <c r="AC72" s="19">
        <v>298.07</v>
      </c>
      <c r="AD72" s="19">
        <v>126.35</v>
      </c>
      <c r="AE72" s="19">
        <v>216.7</v>
      </c>
      <c r="AF72" s="19">
        <v>322.73</v>
      </c>
      <c r="AG72" s="19">
        <v>531.85</v>
      </c>
      <c r="AH72" s="19">
        <v>424.09</v>
      </c>
      <c r="AI72" s="19">
        <v>303.49</v>
      </c>
      <c r="AJ72" s="19">
        <v>491.94</v>
      </c>
      <c r="AK72" s="19">
        <v>387.3</v>
      </c>
      <c r="AL72" s="19">
        <v>300.87</v>
      </c>
      <c r="AM72" s="19">
        <v>237.89</v>
      </c>
      <c r="AN72" s="19">
        <v>368.03</v>
      </c>
      <c r="AO72" s="19">
        <v>360.13</v>
      </c>
      <c r="AP72" s="19">
        <v>454.51</v>
      </c>
      <c r="AQ72" s="19">
        <v>369</v>
      </c>
      <c r="AR72" s="19">
        <v>302.61</v>
      </c>
      <c r="AS72" s="19">
        <v>463.21</v>
      </c>
      <c r="AT72" s="19">
        <f t="shared" si="0"/>
        <v>366.24386363636364</v>
      </c>
      <c r="AU72" s="19">
        <f t="shared" si="1"/>
        <v>645.36500000000001</v>
      </c>
      <c r="AV72" s="19">
        <f t="shared" si="2"/>
        <v>127.03499999999987</v>
      </c>
      <c r="AW72" s="19">
        <f t="shared" si="3"/>
        <v>344.06111111111119</v>
      </c>
      <c r="AX72" s="19">
        <f t="shared" si="4"/>
        <v>27.936435252638766</v>
      </c>
      <c r="AY72" s="19">
        <f t="shared" si="5"/>
        <v>368.95666666666671</v>
      </c>
      <c r="AZ72" s="19">
        <f t="shared" si="6"/>
        <v>23.61780625002012</v>
      </c>
      <c r="BA72" s="32">
        <f>RSQ(B72:AS72,B4:AS4)</f>
        <v>9.190230500790654E-2</v>
      </c>
      <c r="BB72" s="32">
        <f>SLOPE(B72:AS72,B4:AS4)</f>
        <v>-1.7727008765769752</v>
      </c>
      <c r="BC72" s="32">
        <v>5.0700000000000002E-2</v>
      </c>
    </row>
  </sheetData>
  <pageMargins left="0.7" right="0.7" top="0.75" bottom="0.75" header="0.3" footer="0.3"/>
  <pageSetup scale="16" orientation="portrait" horizontalDpi="4294967295" verticalDpi="4294967295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BD610A-400B-4987-9DC9-7434C0AD7922}">
  <sheetPr>
    <pageSetUpPr fitToPage="1"/>
  </sheetPr>
  <dimension ref="A1:BS90"/>
  <sheetViews>
    <sheetView zoomScale="75" zoomScaleNormal="75" workbookViewId="0">
      <selection activeCell="B24" sqref="B24"/>
    </sheetView>
  </sheetViews>
  <sheetFormatPr defaultRowHeight="14.4" x14ac:dyDescent="0.3"/>
  <cols>
    <col min="2" max="2" width="10.44140625" bestFit="1" customWidth="1"/>
    <col min="3" max="3" width="9.44140625" bestFit="1" customWidth="1"/>
    <col min="4" max="4" width="10.44140625" bestFit="1" customWidth="1"/>
    <col min="5" max="6" width="9.44140625" bestFit="1" customWidth="1"/>
    <col min="7" max="7" width="10.44140625" bestFit="1" customWidth="1"/>
    <col min="8" max="10" width="9.44140625" bestFit="1" customWidth="1"/>
    <col min="11" max="11" width="10.44140625" bestFit="1" customWidth="1"/>
    <col min="62" max="62" width="8.88671875" style="20"/>
    <col min="63" max="68" width="8.88671875" style="19"/>
    <col min="69" max="71" width="8.88671875" style="32"/>
  </cols>
  <sheetData>
    <row r="1" spans="1:71" x14ac:dyDescent="0.3">
      <c r="A1" s="22" t="s">
        <v>460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52"/>
      <c r="BK1" s="21"/>
      <c r="BL1" s="21"/>
      <c r="BM1" s="21"/>
      <c r="BN1" s="21"/>
      <c r="BO1" s="21"/>
      <c r="BP1" s="21"/>
      <c r="BQ1" s="49"/>
      <c r="BR1" s="49"/>
      <c r="BS1" s="49"/>
    </row>
    <row r="2" spans="1:71" x14ac:dyDescent="0.3">
      <c r="BJ2" s="19"/>
      <c r="BK2" t="s">
        <v>449</v>
      </c>
      <c r="BL2"/>
      <c r="BM2" t="s">
        <v>450</v>
      </c>
      <c r="BN2"/>
      <c r="BO2" t="s">
        <v>451</v>
      </c>
      <c r="BP2"/>
    </row>
    <row r="3" spans="1:71" x14ac:dyDescent="0.3">
      <c r="A3" s="22" t="s">
        <v>359</v>
      </c>
      <c r="B3" s="22">
        <v>1</v>
      </c>
      <c r="C3" s="22">
        <v>2</v>
      </c>
      <c r="D3" s="22">
        <v>3</v>
      </c>
      <c r="E3" s="22">
        <v>4</v>
      </c>
      <c r="F3" s="22">
        <v>5</v>
      </c>
      <c r="G3" s="22">
        <v>6</v>
      </c>
      <c r="H3" s="22">
        <v>7</v>
      </c>
      <c r="I3" s="22">
        <v>8</v>
      </c>
      <c r="J3" s="22">
        <v>9</v>
      </c>
      <c r="K3" s="22">
        <v>10</v>
      </c>
      <c r="L3" s="22">
        <v>11</v>
      </c>
      <c r="M3" s="22">
        <v>12</v>
      </c>
      <c r="N3" s="22">
        <v>13</v>
      </c>
      <c r="O3" s="22">
        <v>14</v>
      </c>
      <c r="P3" s="22">
        <v>15</v>
      </c>
      <c r="Q3" s="22">
        <v>16</v>
      </c>
      <c r="R3" s="22">
        <v>17</v>
      </c>
      <c r="S3" s="22">
        <v>18</v>
      </c>
      <c r="T3" s="22">
        <v>19</v>
      </c>
      <c r="U3" s="22">
        <v>20</v>
      </c>
      <c r="V3" s="22">
        <v>21</v>
      </c>
      <c r="W3" s="22">
        <v>22</v>
      </c>
      <c r="X3" s="22">
        <v>23</v>
      </c>
      <c r="Y3" s="22">
        <v>24</v>
      </c>
      <c r="Z3" s="22">
        <v>25</v>
      </c>
      <c r="AA3" s="22">
        <v>26</v>
      </c>
      <c r="AB3" s="22">
        <v>27</v>
      </c>
      <c r="AC3" s="22">
        <v>28</v>
      </c>
      <c r="AD3" s="22">
        <v>29</v>
      </c>
      <c r="AE3" s="22">
        <v>30</v>
      </c>
      <c r="AF3" s="22">
        <v>31</v>
      </c>
      <c r="AG3" s="22">
        <v>32</v>
      </c>
      <c r="AH3" s="22">
        <v>33</v>
      </c>
      <c r="AI3" s="22">
        <v>34</v>
      </c>
      <c r="AJ3" s="22">
        <v>35</v>
      </c>
      <c r="AK3" s="22">
        <v>36</v>
      </c>
      <c r="AL3" s="22">
        <v>37</v>
      </c>
      <c r="AM3" s="22">
        <v>38</v>
      </c>
      <c r="AN3" s="22">
        <v>39</v>
      </c>
      <c r="AO3" s="22">
        <v>40</v>
      </c>
      <c r="AP3" s="22">
        <v>41</v>
      </c>
      <c r="AQ3" s="22">
        <v>42</v>
      </c>
      <c r="AR3" s="22">
        <v>43</v>
      </c>
      <c r="AS3" s="22">
        <v>44</v>
      </c>
      <c r="AT3" s="22">
        <v>45</v>
      </c>
      <c r="AU3" s="22">
        <v>46</v>
      </c>
      <c r="AV3" s="22">
        <v>47</v>
      </c>
      <c r="AW3" s="22">
        <v>48</v>
      </c>
      <c r="AX3" s="22">
        <v>49</v>
      </c>
      <c r="AY3" s="22">
        <v>50</v>
      </c>
      <c r="AZ3" s="22">
        <v>51</v>
      </c>
      <c r="BA3" s="22">
        <v>52</v>
      </c>
      <c r="BB3" s="22">
        <v>53</v>
      </c>
      <c r="BC3" s="22">
        <v>54</v>
      </c>
      <c r="BD3" s="22">
        <v>55</v>
      </c>
      <c r="BE3" s="22">
        <v>56</v>
      </c>
      <c r="BF3" s="22">
        <v>57</v>
      </c>
      <c r="BG3" s="22">
        <v>58</v>
      </c>
      <c r="BH3" s="22">
        <v>59</v>
      </c>
      <c r="BI3" s="22">
        <v>60</v>
      </c>
      <c r="BJ3" s="21" t="s">
        <v>452</v>
      </c>
      <c r="BK3" s="22" t="s">
        <v>453</v>
      </c>
      <c r="BL3" s="22" t="s">
        <v>454</v>
      </c>
      <c r="BM3" s="22" t="s">
        <v>453</v>
      </c>
      <c r="BN3" s="22" t="s">
        <v>454</v>
      </c>
      <c r="BO3" s="22" t="s">
        <v>453</v>
      </c>
      <c r="BP3" s="22" t="s">
        <v>454</v>
      </c>
      <c r="BQ3" s="49" t="s">
        <v>455</v>
      </c>
      <c r="BR3" s="49" t="s">
        <v>456</v>
      </c>
      <c r="BS3" s="49" t="s">
        <v>459</v>
      </c>
    </row>
    <row r="4" spans="1:71" x14ac:dyDescent="0.3">
      <c r="A4" s="22" t="s">
        <v>433</v>
      </c>
      <c r="B4" s="22">
        <v>0</v>
      </c>
      <c r="C4" s="22">
        <v>0</v>
      </c>
      <c r="D4" s="22">
        <v>0</v>
      </c>
      <c r="E4" s="22">
        <v>0</v>
      </c>
      <c r="F4" s="22">
        <v>0</v>
      </c>
      <c r="G4" s="22">
        <v>0</v>
      </c>
      <c r="H4" s="22">
        <v>0</v>
      </c>
      <c r="I4" s="22">
        <v>0</v>
      </c>
      <c r="J4" s="22">
        <v>0</v>
      </c>
      <c r="K4" s="22">
        <v>0</v>
      </c>
      <c r="L4" s="22">
        <v>0.6</v>
      </c>
      <c r="M4" s="22">
        <v>1.4</v>
      </c>
      <c r="N4" s="22">
        <v>2.4</v>
      </c>
      <c r="O4" s="22">
        <v>2.7</v>
      </c>
      <c r="P4" s="22">
        <v>4.4000000000000004</v>
      </c>
      <c r="Q4" s="22">
        <v>4.8</v>
      </c>
      <c r="R4" s="22">
        <v>6.4</v>
      </c>
      <c r="S4" s="22">
        <v>6.5</v>
      </c>
      <c r="T4" s="22">
        <v>7.5</v>
      </c>
      <c r="U4" s="22">
        <v>8.6999999999999993</v>
      </c>
      <c r="V4" s="22">
        <v>10.1</v>
      </c>
      <c r="W4" s="22">
        <v>11.2</v>
      </c>
      <c r="X4" s="22">
        <v>12.5</v>
      </c>
      <c r="Y4" s="22">
        <v>14.6</v>
      </c>
      <c r="Z4" s="22">
        <v>16.3</v>
      </c>
      <c r="AA4" s="22">
        <v>16.600000000000001</v>
      </c>
      <c r="AB4" s="22">
        <v>17.600000000000001</v>
      </c>
      <c r="AC4" s="22">
        <v>21.9</v>
      </c>
      <c r="AD4" s="22">
        <v>24.7</v>
      </c>
      <c r="AE4" s="22">
        <v>28.7</v>
      </c>
      <c r="AF4" s="22">
        <v>30.3</v>
      </c>
      <c r="AG4" s="22">
        <v>31.2</v>
      </c>
      <c r="AH4" s="22">
        <v>32.5</v>
      </c>
      <c r="AI4" s="22">
        <v>38.200000000000003</v>
      </c>
      <c r="AJ4" s="22">
        <v>39</v>
      </c>
      <c r="AK4" s="22">
        <v>40.9</v>
      </c>
      <c r="AL4" s="22">
        <v>41.8</v>
      </c>
      <c r="AM4" s="22">
        <v>43.7</v>
      </c>
      <c r="AN4" s="22">
        <v>46.4</v>
      </c>
      <c r="AO4" s="22">
        <v>48.6</v>
      </c>
      <c r="AP4" s="22">
        <v>50.1</v>
      </c>
      <c r="AQ4" s="22">
        <v>54.6</v>
      </c>
      <c r="AR4" s="22">
        <v>57.8</v>
      </c>
      <c r="AS4" s="22">
        <v>59.8</v>
      </c>
      <c r="AT4" s="22">
        <v>64.2</v>
      </c>
      <c r="AU4" s="22">
        <v>68</v>
      </c>
      <c r="AV4" s="22">
        <v>69.8</v>
      </c>
      <c r="AW4" s="22">
        <v>71.5</v>
      </c>
      <c r="AX4" s="22">
        <v>74.900000000000006</v>
      </c>
      <c r="AY4" s="22">
        <v>78.400000000000006</v>
      </c>
      <c r="AZ4" s="22">
        <v>80.400000000000006</v>
      </c>
      <c r="BA4" s="22">
        <v>81.099999999999994</v>
      </c>
      <c r="BB4" s="22">
        <v>84</v>
      </c>
      <c r="BC4" s="22">
        <v>87.1</v>
      </c>
      <c r="BD4" s="22">
        <v>88.7</v>
      </c>
      <c r="BE4" s="22">
        <v>90.1</v>
      </c>
      <c r="BF4" s="22">
        <v>93</v>
      </c>
      <c r="BG4" s="22">
        <v>94.6</v>
      </c>
      <c r="BH4" s="22">
        <v>96.1</v>
      </c>
      <c r="BI4" s="22">
        <v>96.7</v>
      </c>
      <c r="BJ4" s="53">
        <f>AVERAGE(B4:BI4)</f>
        <v>35.884999999999998</v>
      </c>
      <c r="BK4" s="53">
        <f>AVERAGE(B4:AB4)</f>
        <v>5.3444444444444441</v>
      </c>
      <c r="BL4" s="53">
        <f>STDEV(B4:AB4)/SQRT(27)</f>
        <v>1.1630509702305512</v>
      </c>
      <c r="BM4" s="53">
        <f>AVERAGE(AC4:AY4)</f>
        <v>48.565217391304351</v>
      </c>
      <c r="BN4" s="53">
        <f>STDEV(AC4:AY4)/SQRT(23)</f>
        <v>3.5378451308372214</v>
      </c>
      <c r="BO4" s="53">
        <f>AVERAGE(AZ4:BI4)</f>
        <v>89.18</v>
      </c>
      <c r="BP4" s="53">
        <f>STDEV(AZ4:BI4)/SQRT(10)</f>
        <v>1.8944832188928635</v>
      </c>
    </row>
    <row r="5" spans="1:71" x14ac:dyDescent="0.3">
      <c r="A5" t="s">
        <v>266</v>
      </c>
    </row>
    <row r="6" spans="1:71" x14ac:dyDescent="0.3">
      <c r="A6" t="s">
        <v>338</v>
      </c>
    </row>
    <row r="7" spans="1:71" x14ac:dyDescent="0.3">
      <c r="A7" s="10" t="s">
        <v>348</v>
      </c>
      <c r="B7" s="54">
        <v>26791.09</v>
      </c>
      <c r="C7" s="54">
        <v>51018.94</v>
      </c>
      <c r="D7" s="54">
        <v>44071.839999999997</v>
      </c>
      <c r="E7" s="54">
        <v>35216.15</v>
      </c>
      <c r="F7" s="54">
        <v>37096.019999999997</v>
      </c>
      <c r="G7" s="54">
        <v>39330.379999999997</v>
      </c>
      <c r="H7" s="54">
        <v>112172.64</v>
      </c>
      <c r="I7" s="54">
        <v>39810.370000000003</v>
      </c>
      <c r="J7" s="54">
        <v>96606.55</v>
      </c>
      <c r="K7" s="54">
        <v>97689.61</v>
      </c>
      <c r="L7" s="19">
        <v>50400.32</v>
      </c>
      <c r="M7" s="19">
        <v>25829.68</v>
      </c>
      <c r="N7" s="19">
        <v>78653.03</v>
      </c>
      <c r="O7" s="19">
        <v>94512.12</v>
      </c>
      <c r="P7" s="19">
        <v>37565.550000000003</v>
      </c>
      <c r="Q7" s="19">
        <v>61486.400000000001</v>
      </c>
      <c r="R7" s="19">
        <v>21858.55</v>
      </c>
      <c r="S7" s="19">
        <v>48663.360000000001</v>
      </c>
      <c r="T7" s="19">
        <v>49946.8</v>
      </c>
      <c r="U7" s="19">
        <v>67177.27</v>
      </c>
      <c r="V7" s="19">
        <v>51700.12</v>
      </c>
      <c r="W7" s="19">
        <v>24199.61</v>
      </c>
      <c r="X7" s="19">
        <v>29111.52</v>
      </c>
      <c r="Y7" s="19">
        <v>67383.070000000007</v>
      </c>
      <c r="Z7" s="19">
        <v>81099.240000000005</v>
      </c>
      <c r="AA7" s="19">
        <v>73902.460000000006</v>
      </c>
      <c r="AB7" s="19">
        <v>30996.99</v>
      </c>
      <c r="AC7" s="19">
        <v>42306.62</v>
      </c>
      <c r="AD7" s="19">
        <v>66227.360000000001</v>
      </c>
      <c r="AE7" s="19">
        <v>33865.14</v>
      </c>
      <c r="AF7" s="19">
        <v>43128.93</v>
      </c>
      <c r="AG7" s="19">
        <v>62392.36</v>
      </c>
      <c r="AH7" s="19">
        <v>34062.42</v>
      </c>
      <c r="AI7" s="19">
        <v>8469.2099999999991</v>
      </c>
      <c r="AJ7" s="19">
        <v>45591.91</v>
      </c>
      <c r="AK7" s="19">
        <v>42378.04</v>
      </c>
      <c r="AL7" s="19">
        <v>84589.46</v>
      </c>
      <c r="AM7" s="19">
        <v>73664.710000000006</v>
      </c>
      <c r="AN7" s="19">
        <v>43048.959999999999</v>
      </c>
      <c r="AO7" s="19">
        <v>58054.86</v>
      </c>
      <c r="AP7" s="19">
        <v>32885.5</v>
      </c>
      <c r="AQ7" s="19">
        <v>35193.760000000002</v>
      </c>
      <c r="AR7" s="19">
        <v>47487</v>
      </c>
      <c r="AS7" s="19">
        <v>58608.55</v>
      </c>
      <c r="AT7" s="19">
        <v>15998.21</v>
      </c>
      <c r="AU7" s="19">
        <v>31753.1</v>
      </c>
      <c r="AV7" s="19">
        <v>72434.880000000005</v>
      </c>
      <c r="AW7" s="19">
        <v>23266.46</v>
      </c>
      <c r="AX7" s="19">
        <v>49909.39</v>
      </c>
      <c r="AY7" s="19">
        <v>43147.33</v>
      </c>
      <c r="AZ7" s="19">
        <v>54615.96</v>
      </c>
      <c r="BA7" s="19">
        <v>120505.27</v>
      </c>
      <c r="BB7" s="19">
        <v>112614.23</v>
      </c>
      <c r="BC7" s="19">
        <v>27744.74</v>
      </c>
      <c r="BD7" s="19">
        <v>57894.94</v>
      </c>
      <c r="BE7" s="19">
        <v>34568.01</v>
      </c>
      <c r="BF7" s="19">
        <v>60394.16</v>
      </c>
      <c r="BG7" s="19">
        <v>93443.26</v>
      </c>
      <c r="BH7" s="19">
        <v>50560.59</v>
      </c>
      <c r="BI7" s="19">
        <v>67941.3</v>
      </c>
      <c r="BJ7" s="20">
        <f>AVERAGE(B7:BI7)</f>
        <v>53383.938333333324</v>
      </c>
      <c r="BK7" s="19">
        <f>AVERAGE(B7:AB7)</f>
        <v>54603.321481481493</v>
      </c>
      <c r="BL7" s="19">
        <f>STDEV(B7:AB7)/SQRT(27)</f>
        <v>4919.0059673677879</v>
      </c>
      <c r="BM7" s="19">
        <f>AVERAGE(AC7:AY7)</f>
        <v>45585.398260869559</v>
      </c>
      <c r="BN7" s="19">
        <f>STDEV(AC7:AY7)/SQRT(23)</f>
        <v>3877.5664509302946</v>
      </c>
      <c r="BO7" s="19">
        <f>AVERAGE(AZ7:BI7)</f>
        <v>68028.246000000014</v>
      </c>
      <c r="BP7" s="19">
        <f>STDEV(AZ7:BI7)/SQRT(10)</f>
        <v>9874.7705141406987</v>
      </c>
      <c r="BQ7" s="32">
        <f>RSQ(B7:BI7,B4:BI4)</f>
        <v>3.7644533990306198E-3</v>
      </c>
      <c r="BR7" s="20">
        <f>SLOPE(B7:BI7,B4:BI4)</f>
        <v>46.300532916222551</v>
      </c>
      <c r="BS7" s="32">
        <v>0.97470000000000001</v>
      </c>
    </row>
    <row r="8" spans="1:71" x14ac:dyDescent="0.3">
      <c r="A8" s="10" t="s">
        <v>342</v>
      </c>
      <c r="B8" s="54">
        <v>83693.78</v>
      </c>
      <c r="C8" s="54">
        <v>31932.57</v>
      </c>
      <c r="D8" s="54">
        <v>59098.11</v>
      </c>
      <c r="E8" s="54">
        <v>97051.57</v>
      </c>
      <c r="F8" s="54">
        <v>57513.65</v>
      </c>
      <c r="G8" s="54">
        <v>210511.69</v>
      </c>
      <c r="H8" s="54">
        <v>261199.34</v>
      </c>
      <c r="I8" s="54">
        <v>180731.84</v>
      </c>
      <c r="J8" s="54">
        <v>285729.53000000003</v>
      </c>
      <c r="K8" s="54">
        <v>114109.53</v>
      </c>
      <c r="L8" s="19">
        <v>245974.95</v>
      </c>
      <c r="M8" s="19">
        <v>54980.82</v>
      </c>
      <c r="N8" s="19">
        <v>260332.02</v>
      </c>
      <c r="O8" s="19">
        <v>120172.54</v>
      </c>
      <c r="P8" s="19">
        <v>136661.35999999999</v>
      </c>
      <c r="Q8" s="19">
        <v>126278.3</v>
      </c>
      <c r="R8" s="19">
        <v>70988.53</v>
      </c>
      <c r="S8" s="19">
        <v>121309.49</v>
      </c>
      <c r="T8" s="19">
        <v>139106.19</v>
      </c>
      <c r="U8" s="19">
        <v>251131.39</v>
      </c>
      <c r="V8" s="19">
        <v>315718.78000000003</v>
      </c>
      <c r="W8" s="19">
        <v>43478.26</v>
      </c>
      <c r="X8" s="19">
        <v>207777.27</v>
      </c>
      <c r="Y8" s="19">
        <v>87015.58</v>
      </c>
      <c r="Z8" s="19">
        <v>236244.97</v>
      </c>
      <c r="AA8" s="19">
        <v>148662.70000000001</v>
      </c>
      <c r="AB8" s="19">
        <v>206923.19</v>
      </c>
      <c r="AC8" s="19">
        <v>130360.93</v>
      </c>
      <c r="AD8" s="19">
        <v>201415.91</v>
      </c>
      <c r="AE8" s="19">
        <v>195696.98</v>
      </c>
      <c r="AF8" s="19">
        <v>63308.52</v>
      </c>
      <c r="AG8" s="19">
        <v>254075.59</v>
      </c>
      <c r="AH8" s="19">
        <v>101056.55</v>
      </c>
      <c r="AI8" s="19">
        <v>85325.95</v>
      </c>
      <c r="AJ8" s="19">
        <v>254594.58</v>
      </c>
      <c r="AK8" s="19">
        <v>170700.95</v>
      </c>
      <c r="AL8" s="19">
        <v>201496.98</v>
      </c>
      <c r="AM8" s="19">
        <v>202294.16</v>
      </c>
      <c r="AN8" s="19">
        <v>241063.14</v>
      </c>
      <c r="AO8" s="19">
        <v>169512.42</v>
      </c>
      <c r="AP8" s="19">
        <v>52487.61</v>
      </c>
      <c r="AQ8" s="19">
        <v>69795.8</v>
      </c>
      <c r="AR8" s="19">
        <v>252961.02</v>
      </c>
      <c r="AS8" s="19">
        <v>348947.12</v>
      </c>
      <c r="AT8" s="19">
        <v>78093.73</v>
      </c>
      <c r="AU8" s="19">
        <v>183682.89</v>
      </c>
      <c r="AV8" s="19">
        <v>158276.38</v>
      </c>
      <c r="AW8" s="19">
        <v>111194.08</v>
      </c>
      <c r="AX8" s="19">
        <v>274464.46999999997</v>
      </c>
      <c r="AY8" s="19">
        <v>102820.48</v>
      </c>
      <c r="AZ8" s="19">
        <v>191046.28</v>
      </c>
      <c r="BA8" s="19">
        <v>233716.28</v>
      </c>
      <c r="BB8" s="19">
        <v>176858.83</v>
      </c>
      <c r="BC8" s="19">
        <v>94649.09</v>
      </c>
      <c r="BD8" s="19">
        <v>301075.88</v>
      </c>
      <c r="BE8" s="19">
        <v>72641.72</v>
      </c>
      <c r="BF8" s="19">
        <v>157875.75</v>
      </c>
      <c r="BG8" s="19">
        <v>280173.06</v>
      </c>
      <c r="BH8" s="19">
        <v>239499.12</v>
      </c>
      <c r="BI8" s="19">
        <v>234777.56</v>
      </c>
      <c r="BJ8" s="20">
        <f>AVERAGE(B8:BI8)</f>
        <v>167337.79600000006</v>
      </c>
      <c r="BK8" s="19">
        <f>AVERAGE(B8:AB8)</f>
        <v>153863.99814814818</v>
      </c>
      <c r="BL8" s="19">
        <f>STDEV(B8:AB8)/SQRT(27)</f>
        <v>16034.432966580758</v>
      </c>
      <c r="BM8" s="19">
        <f>AVERAGE(AC8:AY8)</f>
        <v>169722.87999999998</v>
      </c>
      <c r="BN8" s="19">
        <f>STDEV(AC8:AY8)/SQRT(23)</f>
        <v>16529.019389805871</v>
      </c>
      <c r="BO8" s="19">
        <f>AVERAGE(AZ8:BI8)</f>
        <v>198231.35700000002</v>
      </c>
      <c r="BP8" s="19">
        <f>STDEV(AZ8:BI8)/SQRT(10)</f>
        <v>23623.975532295826</v>
      </c>
      <c r="BQ8" s="32">
        <f>RSQ(B8:BI8,B4:BI4)</f>
        <v>4.1437835268015741E-2</v>
      </c>
      <c r="BR8" s="20">
        <f>SLOPE(B8:BI8,B4:BI4)</f>
        <v>494.88937951660637</v>
      </c>
      <c r="BS8" s="32">
        <v>9.0700000000000003E-2</v>
      </c>
    </row>
    <row r="9" spans="1:71" x14ac:dyDescent="0.3">
      <c r="A9" s="10" t="s">
        <v>343</v>
      </c>
      <c r="B9" s="54">
        <v>92083.7</v>
      </c>
      <c r="C9" s="54">
        <v>24257.79</v>
      </c>
      <c r="D9" s="54">
        <v>38270.720000000001</v>
      </c>
      <c r="E9" s="54">
        <v>59913.64</v>
      </c>
      <c r="F9" s="54">
        <v>31668.19</v>
      </c>
      <c r="G9" s="54">
        <v>104955.8</v>
      </c>
      <c r="H9" s="54">
        <v>123055.22</v>
      </c>
      <c r="I9" s="54">
        <v>69415.009999999995</v>
      </c>
      <c r="J9" s="54">
        <v>104544.98</v>
      </c>
      <c r="K9" s="54">
        <v>38447.25</v>
      </c>
      <c r="L9" s="19">
        <v>121089.62</v>
      </c>
      <c r="M9" s="19">
        <v>24007.45</v>
      </c>
      <c r="N9" s="19">
        <v>92510.21</v>
      </c>
      <c r="O9" s="19">
        <v>71229.570000000007</v>
      </c>
      <c r="P9" s="19">
        <v>62836.04</v>
      </c>
      <c r="Q9" s="19">
        <v>35050.07</v>
      </c>
      <c r="R9" s="19">
        <v>27020.97</v>
      </c>
      <c r="S9" s="19">
        <v>85671.28</v>
      </c>
      <c r="T9" s="19">
        <v>70034.66</v>
      </c>
      <c r="U9" s="19">
        <v>111295.91</v>
      </c>
      <c r="V9" s="19">
        <v>144807.60999999999</v>
      </c>
      <c r="W9" s="19">
        <v>29415.38</v>
      </c>
      <c r="X9" s="19">
        <v>92838.97</v>
      </c>
      <c r="Y9" s="19">
        <v>31385.66</v>
      </c>
      <c r="Z9" s="19">
        <v>114196.2</v>
      </c>
      <c r="AA9" s="19">
        <v>65335.26</v>
      </c>
      <c r="AB9" s="19">
        <v>84144.49</v>
      </c>
      <c r="AC9" s="19">
        <v>98208.09</v>
      </c>
      <c r="AD9" s="19">
        <v>81781.72</v>
      </c>
      <c r="AE9" s="19">
        <v>88456.08</v>
      </c>
      <c r="AF9" s="19">
        <v>29230.05</v>
      </c>
      <c r="AG9" s="19">
        <v>89761.45</v>
      </c>
      <c r="AH9" s="19">
        <v>33671.379999999997</v>
      </c>
      <c r="AI9" s="19">
        <v>16052.65</v>
      </c>
      <c r="AJ9" s="19">
        <v>73123.679999999993</v>
      </c>
      <c r="AK9" s="19">
        <v>137304.32999999999</v>
      </c>
      <c r="AL9" s="19">
        <v>85268.95</v>
      </c>
      <c r="AM9" s="19">
        <v>80433.8</v>
      </c>
      <c r="AN9" s="19">
        <v>75546.559999999998</v>
      </c>
      <c r="AO9" s="19">
        <v>70501.5</v>
      </c>
      <c r="AP9" s="19">
        <v>20263.95</v>
      </c>
      <c r="AQ9" s="19">
        <v>25151.54</v>
      </c>
      <c r="AR9" s="19">
        <v>77160.37</v>
      </c>
      <c r="AS9" s="19">
        <v>180203.91</v>
      </c>
      <c r="AT9" s="19">
        <v>91038.12</v>
      </c>
      <c r="AU9" s="19">
        <v>151256.57999999999</v>
      </c>
      <c r="AV9" s="19">
        <v>56458.04</v>
      </c>
      <c r="AW9" s="19">
        <v>24338.26</v>
      </c>
      <c r="AX9" s="19">
        <v>105518.24</v>
      </c>
      <c r="AY9" s="19">
        <v>42693.57</v>
      </c>
      <c r="AZ9" s="19">
        <v>91739.87</v>
      </c>
      <c r="BA9" s="19">
        <v>122097.62</v>
      </c>
      <c r="BB9" s="19">
        <v>87003.199999999997</v>
      </c>
      <c r="BC9" s="19">
        <v>50338.66</v>
      </c>
      <c r="BD9" s="19">
        <v>165129.64000000001</v>
      </c>
      <c r="BE9" s="19">
        <v>44130.47</v>
      </c>
      <c r="BF9" s="19">
        <v>94827.12</v>
      </c>
      <c r="BG9" s="19">
        <v>130774.34</v>
      </c>
      <c r="BH9" s="19">
        <v>131219.73000000001</v>
      </c>
      <c r="BI9" s="19">
        <v>126786.02</v>
      </c>
      <c r="BJ9" s="20">
        <f t="shared" ref="BJ9:BJ11" si="0">AVERAGE(B9:BI9)</f>
        <v>78782.519000000015</v>
      </c>
      <c r="BK9" s="19">
        <f>AVERAGE(B9:AB9)</f>
        <v>72203.024074074056</v>
      </c>
      <c r="BL9" s="19">
        <f>STDEV(B9:AB9)/SQRT(27)</f>
        <v>6855.0934206667462</v>
      </c>
      <c r="BM9" s="19">
        <f>AVERAGE(AC9:AY9)</f>
        <v>75366.209565217388</v>
      </c>
      <c r="BN9" s="19">
        <f>STDEV(AC9:AY9)/SQRT(23)</f>
        <v>8869.9754582115984</v>
      </c>
      <c r="BO9" s="19">
        <f>AVERAGE(AZ9:BI9)</f>
        <v>104404.66699999999</v>
      </c>
      <c r="BP9" s="19">
        <f>STDEV(AZ9:BI9)/SQRT(10)</f>
        <v>12030.95296488826</v>
      </c>
      <c r="BQ9" s="32">
        <f>RSQ(B9:BI9,B4:BI4)</f>
        <v>6.7828859349351345E-2</v>
      </c>
      <c r="BR9" s="20">
        <f>SLOPE(B9:BI9,B4:BI4)</f>
        <v>313.17048176048462</v>
      </c>
      <c r="BS9" s="32">
        <v>0.10340000000000001</v>
      </c>
    </row>
    <row r="10" spans="1:71" x14ac:dyDescent="0.3">
      <c r="A10" s="10" t="s">
        <v>344</v>
      </c>
      <c r="B10" s="54">
        <v>3798.27</v>
      </c>
      <c r="C10" s="54">
        <v>2377.41</v>
      </c>
      <c r="D10" s="54">
        <v>2478.33</v>
      </c>
      <c r="E10" s="54">
        <v>2514.1799999999998</v>
      </c>
      <c r="F10" s="54">
        <v>2143.52</v>
      </c>
      <c r="G10" s="54">
        <v>5353.16</v>
      </c>
      <c r="H10" s="54">
        <v>6504.81</v>
      </c>
      <c r="I10" s="54">
        <v>2389.5700000000002</v>
      </c>
      <c r="J10" s="54">
        <v>4903.79</v>
      </c>
      <c r="K10" s="54">
        <v>2996.47</v>
      </c>
      <c r="L10" s="19">
        <v>2168.4499999999998</v>
      </c>
      <c r="M10" s="19">
        <v>1044.3499999999999</v>
      </c>
      <c r="N10" s="19">
        <v>5862.87</v>
      </c>
      <c r="O10" s="19">
        <v>4349.01</v>
      </c>
      <c r="P10" s="19">
        <v>2376.2800000000002</v>
      </c>
      <c r="Q10" s="19">
        <v>2842</v>
      </c>
      <c r="R10" s="19">
        <v>1549.77</v>
      </c>
      <c r="S10" s="19">
        <v>5349.61</v>
      </c>
      <c r="T10" s="19">
        <v>2592.8200000000002</v>
      </c>
      <c r="U10" s="19">
        <v>4229.72</v>
      </c>
      <c r="V10" s="19">
        <v>4978.8900000000003</v>
      </c>
      <c r="W10" s="19">
        <v>2089.64</v>
      </c>
      <c r="X10" s="19">
        <v>2924.78</v>
      </c>
      <c r="Y10" s="19">
        <v>2649.4</v>
      </c>
      <c r="Z10" s="19">
        <v>4494.7700000000004</v>
      </c>
      <c r="AA10" s="19">
        <v>2354.13</v>
      </c>
      <c r="AB10" s="19">
        <v>2658.79</v>
      </c>
      <c r="AC10" s="19">
        <v>6654.09</v>
      </c>
      <c r="AD10" s="19">
        <v>6873.09</v>
      </c>
      <c r="AE10" s="19">
        <v>3668.53</v>
      </c>
      <c r="AF10" s="19">
        <v>2649.83</v>
      </c>
      <c r="AG10" s="19">
        <v>4910.46</v>
      </c>
      <c r="AH10" s="19">
        <v>2574.6999999999998</v>
      </c>
      <c r="AI10" s="19">
        <v>448.7</v>
      </c>
      <c r="AJ10" s="19">
        <v>3009.89</v>
      </c>
      <c r="AK10" s="19">
        <v>6099.13</v>
      </c>
      <c r="AL10" s="19">
        <v>4845.05</v>
      </c>
      <c r="AM10" s="19">
        <v>3381.51</v>
      </c>
      <c r="AN10" s="19">
        <v>3112.42</v>
      </c>
      <c r="AO10" s="19">
        <v>3794.4</v>
      </c>
      <c r="AP10" s="19">
        <v>2280.5300000000002</v>
      </c>
      <c r="AQ10" s="19">
        <v>2352.5100000000002</v>
      </c>
      <c r="AR10" s="19">
        <v>3244.45</v>
      </c>
      <c r="AS10" s="19">
        <v>6042.73</v>
      </c>
      <c r="AT10" s="19">
        <v>2535.66</v>
      </c>
      <c r="AU10" s="19">
        <v>5019.76</v>
      </c>
      <c r="AV10" s="19">
        <v>2123.71</v>
      </c>
      <c r="AW10" s="19">
        <v>2605.23</v>
      </c>
      <c r="AX10" s="19">
        <v>3914.75</v>
      </c>
      <c r="AY10" s="19">
        <v>2657.49</v>
      </c>
      <c r="AZ10" s="19">
        <v>4287.55</v>
      </c>
      <c r="BA10" s="19">
        <v>7399.89</v>
      </c>
      <c r="BB10" s="19">
        <v>6562.8</v>
      </c>
      <c r="BC10" s="19">
        <v>2432.15</v>
      </c>
      <c r="BD10" s="19">
        <v>7222.99</v>
      </c>
      <c r="BE10" s="19">
        <v>2136.7600000000002</v>
      </c>
      <c r="BF10" s="19">
        <v>6179.64</v>
      </c>
      <c r="BG10" s="19">
        <v>5306.4</v>
      </c>
      <c r="BH10" s="19">
        <v>7404.28</v>
      </c>
      <c r="BI10" s="19">
        <v>6120.43</v>
      </c>
      <c r="BJ10" s="20">
        <f t="shared" si="0"/>
        <v>3830.4383333333335</v>
      </c>
      <c r="BK10" s="19">
        <f>AVERAGE(B10:AB10)</f>
        <v>3332.3996296296295</v>
      </c>
      <c r="BL10" s="19">
        <f>STDEV(B10:AB10)/SQRT(27)</f>
        <v>274.74525749051179</v>
      </c>
      <c r="BM10" s="19">
        <f>AVERAGE(AC10:AY10)</f>
        <v>3686.896521739131</v>
      </c>
      <c r="BN10" s="19">
        <f>STDEV(AC10:AY10)/SQRT(23)</f>
        <v>340.41496767103189</v>
      </c>
      <c r="BO10" s="19">
        <f>AVERAGE(AZ10:BI10)</f>
        <v>5505.2890000000007</v>
      </c>
      <c r="BP10" s="19">
        <f>STDEV(AZ10:BI10)/SQRT(10)</f>
        <v>618.34249564182016</v>
      </c>
      <c r="BQ10" s="32">
        <f>RSQ(B10:BI10,B4:BI4)</f>
        <v>9.7056932726482456E-2</v>
      </c>
      <c r="BR10" s="20">
        <f>SLOPE(B10:BI10,B4:BI4)</f>
        <v>16.465392129357411</v>
      </c>
      <c r="BS10" s="32">
        <v>8.0100000000000005E-2</v>
      </c>
    </row>
    <row r="11" spans="1:71" x14ac:dyDescent="0.3">
      <c r="A11" s="10" t="s">
        <v>345</v>
      </c>
      <c r="B11" s="54">
        <v>10283.65</v>
      </c>
      <c r="C11" s="54">
        <v>13531.62</v>
      </c>
      <c r="D11" s="54">
        <v>12896.09</v>
      </c>
      <c r="E11" s="54">
        <v>24528.240000000002</v>
      </c>
      <c r="F11" s="54">
        <v>11864.58</v>
      </c>
      <c r="G11" s="54">
        <v>25131.85</v>
      </c>
      <c r="H11" s="54">
        <v>23015.34</v>
      </c>
      <c r="I11" s="54">
        <v>20034.75</v>
      </c>
      <c r="J11" s="54">
        <v>28840.55</v>
      </c>
      <c r="K11" s="54">
        <v>24390.880000000001</v>
      </c>
      <c r="L11" s="19">
        <v>21282.38</v>
      </c>
      <c r="M11" s="19">
        <v>6781.09</v>
      </c>
      <c r="N11" s="19">
        <v>29361.5</v>
      </c>
      <c r="O11" s="19">
        <v>18464.62</v>
      </c>
      <c r="P11" s="19">
        <v>19563.11</v>
      </c>
      <c r="Q11" s="19">
        <v>18148.75</v>
      </c>
      <c r="R11" s="19">
        <v>11043.2</v>
      </c>
      <c r="S11" s="19">
        <v>22722.92</v>
      </c>
      <c r="T11" s="19">
        <v>33108.89</v>
      </c>
      <c r="U11" s="19">
        <v>44594.77</v>
      </c>
      <c r="V11" s="19">
        <v>28381.95</v>
      </c>
      <c r="W11" s="19">
        <v>5067.8500000000004</v>
      </c>
      <c r="X11" s="19">
        <v>23734.29</v>
      </c>
      <c r="Y11" s="19">
        <v>10967.32</v>
      </c>
      <c r="Z11" s="19">
        <v>21392.62</v>
      </c>
      <c r="AA11" s="19">
        <v>24319.63</v>
      </c>
      <c r="AB11" s="19">
        <v>15367.27</v>
      </c>
      <c r="AC11" s="19">
        <v>17433.330000000002</v>
      </c>
      <c r="AD11" s="19">
        <v>19622.07</v>
      </c>
      <c r="AE11" s="19">
        <v>21299.08</v>
      </c>
      <c r="AF11" s="19">
        <v>6466.23</v>
      </c>
      <c r="AG11" s="19">
        <v>17131.419999999998</v>
      </c>
      <c r="AH11" s="19">
        <v>9349.5</v>
      </c>
      <c r="AI11" s="19">
        <v>4791.7700000000004</v>
      </c>
      <c r="AJ11" s="19">
        <v>14309.66</v>
      </c>
      <c r="AK11" s="19">
        <v>6431.85</v>
      </c>
      <c r="AL11" s="19">
        <v>26013.59</v>
      </c>
      <c r="AM11" s="19">
        <v>16363.44</v>
      </c>
      <c r="AN11" s="19">
        <v>23138.55</v>
      </c>
      <c r="AO11" s="19">
        <v>12291.24</v>
      </c>
      <c r="AP11" s="19">
        <v>8077.56</v>
      </c>
      <c r="AQ11" s="19">
        <v>7771.25</v>
      </c>
      <c r="AR11" s="19">
        <v>22272.18</v>
      </c>
      <c r="AS11" s="19">
        <v>16467.54</v>
      </c>
      <c r="AT11" s="19">
        <v>13233.96</v>
      </c>
      <c r="AU11" s="19">
        <v>18980.88</v>
      </c>
      <c r="AV11" s="19">
        <v>10855.43</v>
      </c>
      <c r="AW11" s="19">
        <v>13523.93</v>
      </c>
      <c r="AX11" s="19">
        <v>22706.94</v>
      </c>
      <c r="AY11" s="19">
        <v>8712.23</v>
      </c>
      <c r="AZ11" s="19">
        <v>13588.63</v>
      </c>
      <c r="BA11" s="19">
        <v>17578.810000000001</v>
      </c>
      <c r="BB11" s="19">
        <v>21575.52</v>
      </c>
      <c r="BC11" s="19">
        <v>9269.7999999999993</v>
      </c>
      <c r="BD11" s="19">
        <v>17096.490000000002</v>
      </c>
      <c r="BE11" s="19">
        <v>5830.49</v>
      </c>
      <c r="BF11" s="19">
        <v>9958.6200000000008</v>
      </c>
      <c r="BG11" s="19">
        <v>12914.15</v>
      </c>
      <c r="BH11" s="19">
        <v>14962.69</v>
      </c>
      <c r="BI11" s="19">
        <v>13630.86</v>
      </c>
      <c r="BJ11" s="20">
        <f t="shared" si="0"/>
        <v>17041.156666666666</v>
      </c>
      <c r="BK11" s="19">
        <f>AVERAGE(B11:AB11)</f>
        <v>20326.655925925923</v>
      </c>
      <c r="BL11" s="19">
        <f>STDEV(B11:AB11)/SQRT(27)</f>
        <v>1674.5918754601234</v>
      </c>
      <c r="BM11" s="19">
        <f>AVERAGE(AC11:AY11)</f>
        <v>14662.766521739131</v>
      </c>
      <c r="BN11" s="19">
        <f>STDEV(AC11:AY11)/SQRT(23)</f>
        <v>1289.1625588130071</v>
      </c>
      <c r="BO11" s="19">
        <f>AVERAGE(AZ11:BI11)</f>
        <v>13640.606</v>
      </c>
      <c r="BP11" s="19">
        <f>STDEV(AZ11:BI11)/SQRT(10)</f>
        <v>1438.9531842969134</v>
      </c>
      <c r="BQ11" s="32">
        <f>RSQ(B11:BI11,B4:BI4)</f>
        <v>0.12135608153766167</v>
      </c>
      <c r="BR11" s="20">
        <f>SLOPE(B11:BI11,B4:BI4)</f>
        <v>-81.285785375084203</v>
      </c>
      <c r="BS11" s="32">
        <v>1.7100000000000001E-2</v>
      </c>
    </row>
    <row r="12" spans="1:71" x14ac:dyDescent="0.3">
      <c r="A12" t="s">
        <v>339</v>
      </c>
      <c r="B12" s="54"/>
      <c r="C12" s="54"/>
      <c r="D12" s="54"/>
      <c r="E12" s="54"/>
      <c r="F12" s="54"/>
      <c r="G12" s="54"/>
      <c r="H12" s="54"/>
      <c r="I12" s="54"/>
      <c r="J12" s="54"/>
      <c r="K12" s="54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</row>
    <row r="13" spans="1:71" x14ac:dyDescent="0.3">
      <c r="A13" s="42" t="s">
        <v>42</v>
      </c>
      <c r="B13" s="19">
        <v>138.91</v>
      </c>
      <c r="C13" s="19">
        <v>18.13</v>
      </c>
      <c r="D13" s="19">
        <v>85.95</v>
      </c>
      <c r="E13" s="19">
        <v>25.38</v>
      </c>
      <c r="F13" s="19">
        <v>31.35</v>
      </c>
      <c r="G13" s="19">
        <v>49.23</v>
      </c>
      <c r="H13" s="19">
        <v>59.95</v>
      </c>
      <c r="I13" s="19">
        <v>28.35</v>
      </c>
      <c r="J13" s="19">
        <v>63.65</v>
      </c>
      <c r="K13" s="19">
        <v>57.19</v>
      </c>
      <c r="L13" s="19">
        <v>80.42</v>
      </c>
      <c r="M13" s="19">
        <v>18.84</v>
      </c>
      <c r="N13" s="19">
        <v>42.86</v>
      </c>
      <c r="O13" s="19">
        <v>46.69</v>
      </c>
      <c r="P13" s="19">
        <v>39.21</v>
      </c>
      <c r="Q13" s="19">
        <v>38.15</v>
      </c>
      <c r="R13" s="19">
        <v>26.09</v>
      </c>
      <c r="S13" s="19">
        <v>71.069999999999993</v>
      </c>
      <c r="T13" s="19">
        <v>47.44</v>
      </c>
      <c r="U13" s="19">
        <v>6.55</v>
      </c>
      <c r="V13" s="19">
        <v>66.540000000000006</v>
      </c>
      <c r="W13" s="19">
        <v>27.08</v>
      </c>
      <c r="X13" s="19">
        <v>81.75</v>
      </c>
      <c r="Y13" s="19">
        <v>32.93</v>
      </c>
      <c r="Z13" s="19">
        <v>68.83</v>
      </c>
      <c r="AA13" s="19">
        <v>49.77</v>
      </c>
      <c r="AB13" s="19">
        <v>40.380000000000003</v>
      </c>
      <c r="AC13" s="19">
        <v>61.84</v>
      </c>
      <c r="AD13" s="19">
        <v>46.79</v>
      </c>
      <c r="AE13" s="19">
        <v>25.71</v>
      </c>
      <c r="AF13" s="19">
        <v>20.059999999999999</v>
      </c>
      <c r="AG13" s="19">
        <v>21.58</v>
      </c>
      <c r="AH13" s="19">
        <v>23.56</v>
      </c>
      <c r="AI13" s="19">
        <v>20.11</v>
      </c>
      <c r="AJ13" s="19">
        <v>28.98</v>
      </c>
      <c r="AK13" s="19">
        <v>52.34</v>
      </c>
      <c r="AL13" s="19">
        <v>59.09</v>
      </c>
      <c r="AM13" s="19">
        <v>64.5</v>
      </c>
      <c r="AN13" s="19">
        <v>44.44</v>
      </c>
      <c r="AO13" s="19">
        <v>51.8</v>
      </c>
      <c r="AP13" s="19">
        <v>13.67</v>
      </c>
      <c r="AQ13" s="19">
        <v>28.05</v>
      </c>
      <c r="AR13" s="19">
        <v>37.729999999999997</v>
      </c>
      <c r="AS13" s="19">
        <v>63.24</v>
      </c>
      <c r="AT13" s="19">
        <v>39.86</v>
      </c>
      <c r="AU13" s="19">
        <v>33.42</v>
      </c>
      <c r="AV13" s="19">
        <v>65.34</v>
      </c>
      <c r="AW13" s="19">
        <v>1.49</v>
      </c>
      <c r="AX13" s="19">
        <v>78.760000000000005</v>
      </c>
      <c r="AY13" s="19">
        <v>33.26</v>
      </c>
      <c r="AZ13" s="19">
        <v>62.34</v>
      </c>
      <c r="BA13" s="19">
        <v>66.3</v>
      </c>
      <c r="BB13" s="19">
        <v>39.19</v>
      </c>
      <c r="BC13" s="19">
        <v>34.56</v>
      </c>
      <c r="BD13" s="19">
        <v>48.57</v>
      </c>
      <c r="BE13" s="19">
        <v>33.85</v>
      </c>
      <c r="BF13" s="19">
        <v>43.9</v>
      </c>
      <c r="BG13" s="19">
        <v>92.76</v>
      </c>
      <c r="BH13" s="19">
        <v>77.06</v>
      </c>
      <c r="BI13" s="19">
        <v>76.069999999999993</v>
      </c>
      <c r="BJ13" s="20">
        <f t="shared" ref="BJ13:BJ72" si="1">AVERAGE(B13:BI13)</f>
        <v>47.215166666666683</v>
      </c>
      <c r="BK13" s="19">
        <f t="shared" ref="BK13:BK72" si="2">AVERAGE(B13:AB13)</f>
        <v>49.729259259259258</v>
      </c>
      <c r="BL13" s="19">
        <f t="shared" ref="BL13:BL72" si="3">STDEV(B13:AB13)/SQRT(27)</f>
        <v>5.2896335733885795</v>
      </c>
      <c r="BM13" s="19">
        <f t="shared" ref="BM13:BM72" si="4">AVERAGE(AC13:AY13)</f>
        <v>39.809565217391302</v>
      </c>
      <c r="BN13" s="19">
        <f t="shared" ref="BN13:BN72" si="5">STDEV(AC13:AY13)/SQRT(23)</f>
        <v>4.1284063419452526</v>
      </c>
      <c r="BO13" s="19">
        <f t="shared" ref="BO13:BO72" si="6">AVERAGE(AZ13:BI13)</f>
        <v>57.459999999999994</v>
      </c>
      <c r="BP13" s="19">
        <f t="shared" ref="BP13:BP72" si="7">STDEV(AZ13:BI13)/SQRT(10)</f>
        <v>6.4610652716440313</v>
      </c>
      <c r="BQ13" s="32">
        <f>RSQ(B13:BI13,B4:BI4)</f>
        <v>2.2282367751375811E-3</v>
      </c>
      <c r="BR13" s="32">
        <f>SLOPE(B13:BI13,B4:BI4)</f>
        <v>3.4421403015062649E-2</v>
      </c>
      <c r="BS13" s="32">
        <v>0.94799999999999995</v>
      </c>
    </row>
    <row r="14" spans="1:71" x14ac:dyDescent="0.3">
      <c r="A14" s="42" t="s">
        <v>49</v>
      </c>
      <c r="B14" s="19">
        <v>69.45</v>
      </c>
      <c r="C14" s="19">
        <v>31.88</v>
      </c>
      <c r="D14" s="19">
        <v>84.8</v>
      </c>
      <c r="E14" s="19">
        <v>23.52</v>
      </c>
      <c r="F14" s="19">
        <v>32.43</v>
      </c>
      <c r="G14" s="19">
        <v>43.76</v>
      </c>
      <c r="H14" s="19">
        <v>10.44</v>
      </c>
      <c r="I14" s="19">
        <v>32.72</v>
      </c>
      <c r="J14" s="19">
        <v>51.64</v>
      </c>
      <c r="K14" s="19">
        <v>43.99</v>
      </c>
      <c r="L14" s="19">
        <v>62.44</v>
      </c>
      <c r="M14" s="19">
        <v>14.36</v>
      </c>
      <c r="N14" s="19">
        <v>68.569999999999993</v>
      </c>
      <c r="O14" s="19">
        <v>67.430000000000007</v>
      </c>
      <c r="P14" s="19">
        <v>49.02</v>
      </c>
      <c r="Q14" s="19">
        <v>17.170000000000002</v>
      </c>
      <c r="R14" s="19">
        <v>19.13</v>
      </c>
      <c r="S14" s="19">
        <v>32.299999999999997</v>
      </c>
      <c r="T14" s="19">
        <v>28.47</v>
      </c>
      <c r="U14" s="19">
        <v>105.19</v>
      </c>
      <c r="V14" s="19">
        <v>73.42</v>
      </c>
      <c r="W14" s="19">
        <v>10.55</v>
      </c>
      <c r="X14" s="19">
        <v>8.82</v>
      </c>
      <c r="Y14" s="19">
        <v>29.94</v>
      </c>
      <c r="Z14" s="19">
        <v>86.25</v>
      </c>
      <c r="AA14" s="19">
        <v>54.01</v>
      </c>
      <c r="AB14" s="19">
        <v>40.380000000000003</v>
      </c>
      <c r="AC14" s="19">
        <v>32.85</v>
      </c>
      <c r="AD14" s="19">
        <v>38.53</v>
      </c>
      <c r="AE14" s="19">
        <v>57.84</v>
      </c>
      <c r="AF14" s="19">
        <v>22.56</v>
      </c>
      <c r="AG14" s="19">
        <v>28.23</v>
      </c>
      <c r="AH14" s="19">
        <v>16.489999999999998</v>
      </c>
      <c r="AI14" s="19">
        <v>20.11</v>
      </c>
      <c r="AJ14" s="19">
        <v>28.98</v>
      </c>
      <c r="AK14" s="19">
        <v>52.34</v>
      </c>
      <c r="AL14" s="19">
        <v>70.900000000000006</v>
      </c>
      <c r="AM14" s="19">
        <v>48.57</v>
      </c>
      <c r="AN14" s="19">
        <v>46.12</v>
      </c>
      <c r="AO14" s="19">
        <v>47.23</v>
      </c>
      <c r="AP14" s="19">
        <v>23.92</v>
      </c>
      <c r="AQ14" s="19">
        <v>18.920000000000002</v>
      </c>
      <c r="AR14" s="19">
        <v>27.44</v>
      </c>
      <c r="AS14" s="19">
        <v>74.739999999999995</v>
      </c>
      <c r="AT14" s="19">
        <v>19.34</v>
      </c>
      <c r="AU14" s="19">
        <v>38.200000000000003</v>
      </c>
      <c r="AV14" s="19">
        <v>76.239999999999995</v>
      </c>
      <c r="AW14" s="19">
        <v>12.04</v>
      </c>
      <c r="AX14" s="19">
        <v>63.18</v>
      </c>
      <c r="AY14" s="19">
        <v>33.26</v>
      </c>
      <c r="AZ14" s="19">
        <v>34.19</v>
      </c>
      <c r="BA14" s="19">
        <v>86.53</v>
      </c>
      <c r="BB14" s="19">
        <v>62.42</v>
      </c>
      <c r="BC14" s="19">
        <v>29.54</v>
      </c>
      <c r="BD14" s="19">
        <v>83.26</v>
      </c>
      <c r="BE14" s="19">
        <v>28.21</v>
      </c>
      <c r="BF14" s="19">
        <v>39.11</v>
      </c>
      <c r="BG14" s="19">
        <v>58.37</v>
      </c>
      <c r="BH14" s="19">
        <v>43.92</v>
      </c>
      <c r="BI14" s="19">
        <v>58.45</v>
      </c>
      <c r="BJ14" s="20">
        <f t="shared" si="1"/>
        <v>43.568500000000007</v>
      </c>
      <c r="BK14" s="19">
        <f t="shared" si="2"/>
        <v>44.151111111111113</v>
      </c>
      <c r="BL14" s="19">
        <f t="shared" si="3"/>
        <v>4.9927359008742309</v>
      </c>
      <c r="BM14" s="19">
        <f t="shared" si="4"/>
        <v>39.044782608695655</v>
      </c>
      <c r="BN14" s="19">
        <f t="shared" si="5"/>
        <v>4.052215656539131</v>
      </c>
      <c r="BO14" s="19">
        <f t="shared" si="6"/>
        <v>52.4</v>
      </c>
      <c r="BP14" s="19">
        <f t="shared" si="7"/>
        <v>6.6480695610747729</v>
      </c>
      <c r="BQ14" s="32">
        <f>RSQ(B14:BI14,B4:BI4)</f>
        <v>7.776029065002083E-3</v>
      </c>
      <c r="BR14" s="32">
        <f>SLOPE(B14:BI14,B4:BI4)</f>
        <v>6.0993575449683972E-2</v>
      </c>
      <c r="BS14" s="32">
        <v>0.55789999999999995</v>
      </c>
    </row>
    <row r="15" spans="1:71" x14ac:dyDescent="0.3">
      <c r="A15" s="42" t="s">
        <v>7</v>
      </c>
      <c r="B15" s="19">
        <v>2949.63</v>
      </c>
      <c r="C15" s="19">
        <v>1296.98</v>
      </c>
      <c r="D15" s="19">
        <v>877.85</v>
      </c>
      <c r="E15" s="19">
        <v>529.23</v>
      </c>
      <c r="F15" s="19">
        <v>2636.31</v>
      </c>
      <c r="G15" s="19">
        <v>3037.04</v>
      </c>
      <c r="H15" s="19">
        <v>1858.31</v>
      </c>
      <c r="I15" s="19">
        <v>1622.75</v>
      </c>
      <c r="J15" s="19">
        <v>3430.02</v>
      </c>
      <c r="K15" s="19">
        <v>238.45</v>
      </c>
      <c r="L15" s="19">
        <v>585.63</v>
      </c>
      <c r="M15" s="19">
        <v>998.59</v>
      </c>
      <c r="N15" s="19">
        <v>624.29</v>
      </c>
      <c r="O15" s="19">
        <v>1071.69</v>
      </c>
      <c r="P15" s="19">
        <v>1882.2</v>
      </c>
      <c r="Q15" s="19">
        <v>3072.79</v>
      </c>
      <c r="R15" s="19">
        <v>2642.09</v>
      </c>
      <c r="S15" s="19">
        <v>232.59</v>
      </c>
      <c r="T15" s="19">
        <v>3470.54</v>
      </c>
      <c r="U15" s="19">
        <v>719.72</v>
      </c>
      <c r="V15" s="19">
        <v>913.18</v>
      </c>
      <c r="W15" s="19">
        <v>163.55000000000001</v>
      </c>
      <c r="X15" s="19">
        <v>445.07</v>
      </c>
      <c r="Y15" s="19">
        <v>2132.9899999999998</v>
      </c>
      <c r="Z15" s="19">
        <v>515.78</v>
      </c>
      <c r="AA15" s="19">
        <v>1196.6600000000001</v>
      </c>
      <c r="AB15" s="19">
        <v>771.19</v>
      </c>
      <c r="AC15" s="19">
        <v>1723.11</v>
      </c>
      <c r="AD15" s="19">
        <v>2589.79</v>
      </c>
      <c r="AE15" s="19">
        <v>751.96</v>
      </c>
      <c r="AF15" s="19">
        <v>902.08</v>
      </c>
      <c r="AG15" s="19">
        <v>1888.64</v>
      </c>
      <c r="AH15" s="19">
        <v>1069.46</v>
      </c>
      <c r="AI15" s="19">
        <v>2403.29</v>
      </c>
      <c r="AJ15" s="19">
        <v>2721.7</v>
      </c>
      <c r="AK15" s="19">
        <v>145.80000000000001</v>
      </c>
      <c r="AL15" s="19">
        <v>1185.6600000000001</v>
      </c>
      <c r="AM15" s="19">
        <v>1200.53</v>
      </c>
      <c r="AN15" s="19">
        <v>8222.08</v>
      </c>
      <c r="AO15" s="19">
        <v>479.16</v>
      </c>
      <c r="AP15" s="19">
        <v>2385.33</v>
      </c>
      <c r="AQ15" s="19">
        <v>1339.35</v>
      </c>
      <c r="AR15" s="19">
        <v>2805.46</v>
      </c>
      <c r="AS15" s="19">
        <v>511.71</v>
      </c>
      <c r="AT15" s="19">
        <v>2222.66</v>
      </c>
      <c r="AU15" s="19">
        <v>1012.23</v>
      </c>
      <c r="AV15" s="19">
        <v>1889.56</v>
      </c>
      <c r="AW15" s="19">
        <v>3536.53</v>
      </c>
      <c r="AX15" s="19">
        <v>565.19000000000005</v>
      </c>
      <c r="AY15" s="19">
        <v>7920.75</v>
      </c>
      <c r="AZ15" s="19">
        <v>2152.8200000000002</v>
      </c>
      <c r="BA15" s="19">
        <v>212.39</v>
      </c>
      <c r="BB15" s="19">
        <v>1892.92</v>
      </c>
      <c r="BC15" s="19">
        <v>572.5</v>
      </c>
      <c r="BD15" s="19">
        <v>1915.03</v>
      </c>
      <c r="BE15" s="19">
        <v>1096.9000000000001</v>
      </c>
      <c r="BF15" s="19">
        <v>2019.18</v>
      </c>
      <c r="BG15" s="19">
        <v>686.89</v>
      </c>
      <c r="BH15" s="19">
        <v>1021.65</v>
      </c>
      <c r="BI15" s="19">
        <v>500.43</v>
      </c>
      <c r="BJ15" s="20">
        <f t="shared" si="1"/>
        <v>1690.9643333333336</v>
      </c>
      <c r="BK15" s="19">
        <f t="shared" si="2"/>
        <v>1478.3377777777782</v>
      </c>
      <c r="BL15" s="19">
        <f t="shared" si="3"/>
        <v>206.27291835669652</v>
      </c>
      <c r="BM15" s="19">
        <f t="shared" si="4"/>
        <v>2150.9578260869562</v>
      </c>
      <c r="BN15" s="19">
        <f t="shared" si="5"/>
        <v>430.90555116324856</v>
      </c>
      <c r="BO15" s="19">
        <f t="shared" si="6"/>
        <v>1207.0709999999999</v>
      </c>
      <c r="BP15" s="19">
        <f t="shared" si="7"/>
        <v>229.34874011450583</v>
      </c>
      <c r="BQ15" s="32">
        <f>RSQ(B15:BI15,B4:BI4)</f>
        <v>4.3174723987956347E-3</v>
      </c>
      <c r="BR15" s="32">
        <f>SLOPE(B15:BI15,B4:BI4)</f>
        <v>3.018977769335951</v>
      </c>
      <c r="BS15" s="32">
        <v>0.83420000000000005</v>
      </c>
    </row>
    <row r="16" spans="1:71" x14ac:dyDescent="0.3">
      <c r="A16" s="42" t="s">
        <v>43</v>
      </c>
      <c r="B16" s="19">
        <v>75.97</v>
      </c>
      <c r="C16" s="19">
        <v>26.88</v>
      </c>
      <c r="D16" s="19">
        <v>88.24</v>
      </c>
      <c r="E16" s="19">
        <v>26.62</v>
      </c>
      <c r="F16" s="19">
        <v>21.62</v>
      </c>
      <c r="G16" s="19">
        <v>49.23</v>
      </c>
      <c r="H16" s="19">
        <v>45.84</v>
      </c>
      <c r="I16" s="19">
        <v>40.35</v>
      </c>
      <c r="J16" s="19">
        <v>55.25</v>
      </c>
      <c r="K16" s="19">
        <v>47.51</v>
      </c>
      <c r="L16" s="19">
        <v>64.33</v>
      </c>
      <c r="M16" s="19">
        <v>18.84</v>
      </c>
      <c r="N16" s="19">
        <v>47.14</v>
      </c>
      <c r="O16" s="19">
        <v>47.72</v>
      </c>
      <c r="P16" s="19">
        <v>35.29</v>
      </c>
      <c r="Q16" s="19">
        <v>13.35</v>
      </c>
      <c r="R16" s="19">
        <v>31.31</v>
      </c>
      <c r="S16" s="19">
        <v>45.23</v>
      </c>
      <c r="T16" s="19">
        <v>40.33</v>
      </c>
      <c r="U16" s="19">
        <v>116.26</v>
      </c>
      <c r="V16" s="19">
        <v>61.95</v>
      </c>
      <c r="W16" s="19">
        <v>15.63</v>
      </c>
      <c r="X16" s="19">
        <v>81.75</v>
      </c>
      <c r="Y16" s="19">
        <v>32.93</v>
      </c>
      <c r="Z16" s="19">
        <v>60.12</v>
      </c>
      <c r="AA16" s="19">
        <v>49.77</v>
      </c>
      <c r="AB16" s="19">
        <v>50.47</v>
      </c>
      <c r="AC16" s="19">
        <v>33.5</v>
      </c>
      <c r="AD16" s="19">
        <v>54.13</v>
      </c>
      <c r="AE16" s="19">
        <v>59.13</v>
      </c>
      <c r="AF16" s="19">
        <v>22.98</v>
      </c>
      <c r="AG16" s="19">
        <v>28.23</v>
      </c>
      <c r="AH16" s="19">
        <v>21.2</v>
      </c>
      <c r="AI16" s="19">
        <v>23.28</v>
      </c>
      <c r="AJ16" s="19">
        <v>24.95</v>
      </c>
      <c r="AK16" s="19">
        <v>56.08</v>
      </c>
      <c r="AL16" s="19">
        <v>66.959999999999994</v>
      </c>
      <c r="AM16" s="19">
        <v>46.29</v>
      </c>
      <c r="AN16" s="19">
        <v>40.25</v>
      </c>
      <c r="AO16" s="19">
        <v>47.23</v>
      </c>
      <c r="AP16" s="19">
        <v>20.5</v>
      </c>
      <c r="AQ16" s="19">
        <v>24.79</v>
      </c>
      <c r="AR16" s="19">
        <v>24.01</v>
      </c>
      <c r="AS16" s="19">
        <v>83.37</v>
      </c>
      <c r="AT16" s="19">
        <v>18.760000000000002</v>
      </c>
      <c r="AU16" s="19">
        <v>41.38</v>
      </c>
      <c r="AV16" s="19">
        <v>35.4</v>
      </c>
      <c r="AW16" s="19">
        <v>1.49</v>
      </c>
      <c r="AX16" s="19">
        <v>59.72</v>
      </c>
      <c r="AY16" s="19">
        <v>30.3</v>
      </c>
      <c r="AZ16" s="19">
        <v>49.27</v>
      </c>
      <c r="BA16" s="19">
        <v>71.92</v>
      </c>
      <c r="BB16" s="19">
        <v>50.81</v>
      </c>
      <c r="BC16" s="19">
        <v>21.74</v>
      </c>
      <c r="BD16" s="19">
        <v>20.82</v>
      </c>
      <c r="BE16" s="19">
        <v>20.059999999999999</v>
      </c>
      <c r="BF16" s="19">
        <v>41.5</v>
      </c>
      <c r="BG16" s="19">
        <v>75.17</v>
      </c>
      <c r="BH16" s="19">
        <v>58.83</v>
      </c>
      <c r="BI16" s="19">
        <v>53.65</v>
      </c>
      <c r="BJ16" s="20">
        <f t="shared" si="1"/>
        <v>43.627166666666668</v>
      </c>
      <c r="BK16" s="19">
        <f t="shared" si="2"/>
        <v>47.775185185185187</v>
      </c>
      <c r="BL16" s="19">
        <f t="shared" si="3"/>
        <v>4.5237487092809312</v>
      </c>
      <c r="BM16" s="19">
        <f t="shared" si="4"/>
        <v>37.562173913043473</v>
      </c>
      <c r="BN16" s="19">
        <f t="shared" si="5"/>
        <v>3.9823271126097612</v>
      </c>
      <c r="BO16" s="19">
        <f t="shared" si="6"/>
        <v>46.376999999999995</v>
      </c>
      <c r="BP16" s="19">
        <f t="shared" si="7"/>
        <v>6.4065834281793466</v>
      </c>
      <c r="BQ16" s="32">
        <f>RSQ(B16:BI16,B4:BI4)</f>
        <v>8.1289742611261959E-3</v>
      </c>
      <c r="BR16" s="32">
        <f>SLOPE(B16:BI16,B4:BI4)</f>
        <v>-5.8662485850440975E-2</v>
      </c>
      <c r="BS16" s="32">
        <v>0.3115</v>
      </c>
    </row>
    <row r="17" spans="1:71" x14ac:dyDescent="0.3">
      <c r="A17" s="42" t="s">
        <v>461</v>
      </c>
      <c r="B17" s="19">
        <v>43.41</v>
      </c>
      <c r="C17" s="19">
        <v>13.82</v>
      </c>
      <c r="D17" s="19">
        <v>24.07</v>
      </c>
      <c r="E17" s="19">
        <v>14.86</v>
      </c>
      <c r="F17" s="19">
        <v>24.86</v>
      </c>
      <c r="G17" s="19">
        <v>21.2</v>
      </c>
      <c r="H17" s="19">
        <v>49.37</v>
      </c>
      <c r="I17" s="19">
        <v>17.260000000000002</v>
      </c>
      <c r="J17" s="19">
        <v>22.82</v>
      </c>
      <c r="K17" s="19">
        <v>37.83</v>
      </c>
      <c r="L17" s="19">
        <v>44.47</v>
      </c>
      <c r="M17" s="19">
        <v>10.01</v>
      </c>
      <c r="N17" s="19">
        <v>22.86</v>
      </c>
      <c r="O17" s="19">
        <v>26.97</v>
      </c>
      <c r="P17" s="19">
        <v>12.64</v>
      </c>
      <c r="Q17" s="19">
        <v>3.11</v>
      </c>
      <c r="R17" s="19">
        <v>8.17</v>
      </c>
      <c r="S17" s="19">
        <v>25.84</v>
      </c>
      <c r="T17" s="19">
        <v>37.96</v>
      </c>
      <c r="U17" s="19">
        <v>55.36</v>
      </c>
      <c r="V17" s="19">
        <v>45.89</v>
      </c>
      <c r="W17" s="19">
        <v>10.55</v>
      </c>
      <c r="X17" s="19">
        <v>8.82</v>
      </c>
      <c r="Y17" s="19">
        <v>7.48</v>
      </c>
      <c r="Z17" s="19">
        <v>37.46</v>
      </c>
      <c r="AA17" s="19">
        <v>24.36</v>
      </c>
      <c r="AB17" s="19">
        <v>34.32</v>
      </c>
      <c r="AC17" s="19">
        <v>20.61</v>
      </c>
      <c r="AD17" s="19">
        <v>17.43</v>
      </c>
      <c r="AE17" s="19">
        <v>26.99</v>
      </c>
      <c r="AF17" s="19">
        <v>12.44</v>
      </c>
      <c r="AG17" s="19">
        <v>19.09</v>
      </c>
      <c r="AH17" s="19">
        <v>5.4</v>
      </c>
      <c r="AI17" s="19">
        <v>11.64</v>
      </c>
      <c r="AJ17" s="19">
        <v>13.68</v>
      </c>
      <c r="AK17" s="19">
        <v>39.25</v>
      </c>
      <c r="AL17" s="19">
        <v>47.27</v>
      </c>
      <c r="AM17" s="19">
        <v>33.39</v>
      </c>
      <c r="AN17" s="19">
        <v>21.8</v>
      </c>
      <c r="AO17" s="19">
        <v>17.52</v>
      </c>
      <c r="AP17" s="19">
        <v>7.64</v>
      </c>
      <c r="AQ17" s="19">
        <v>10.49</v>
      </c>
      <c r="AR17" s="19">
        <v>13.72</v>
      </c>
      <c r="AS17" s="19">
        <v>44.08</v>
      </c>
      <c r="AT17" s="19">
        <v>25.79</v>
      </c>
      <c r="AU17" s="19">
        <v>39.79</v>
      </c>
      <c r="AV17" s="19">
        <v>43.56</v>
      </c>
      <c r="AW17" s="19">
        <v>1.49</v>
      </c>
      <c r="AX17" s="19">
        <v>32.89</v>
      </c>
      <c r="AY17" s="19">
        <v>17.739999999999998</v>
      </c>
      <c r="AZ17" s="19">
        <v>11.06</v>
      </c>
      <c r="BA17" s="19">
        <v>41.58</v>
      </c>
      <c r="BB17" s="19">
        <v>21.77</v>
      </c>
      <c r="BC17" s="19">
        <v>16.72</v>
      </c>
      <c r="BD17" s="19">
        <v>69.39</v>
      </c>
      <c r="BE17" s="19">
        <v>17.75</v>
      </c>
      <c r="BF17" s="19">
        <v>25.54</v>
      </c>
      <c r="BG17" s="19">
        <v>27.19</v>
      </c>
      <c r="BH17" s="19">
        <v>45.57</v>
      </c>
      <c r="BI17" s="19">
        <v>43.24</v>
      </c>
      <c r="BJ17" s="20">
        <f t="shared" si="1"/>
        <v>25.488</v>
      </c>
      <c r="BK17" s="19">
        <f t="shared" si="2"/>
        <v>25.398888888888891</v>
      </c>
      <c r="BL17" s="19">
        <f t="shared" si="3"/>
        <v>2.7927521850911567</v>
      </c>
      <c r="BM17" s="19">
        <f t="shared" si="4"/>
        <v>22.769565217391307</v>
      </c>
      <c r="BN17" s="19">
        <f t="shared" si="5"/>
        <v>2.7833154426093234</v>
      </c>
      <c r="BO17" s="19">
        <f t="shared" si="6"/>
        <v>31.981000000000002</v>
      </c>
      <c r="BP17" s="19">
        <f t="shared" si="7"/>
        <v>5.6221906465955653</v>
      </c>
      <c r="BQ17" s="32">
        <f>RSQ(B17:BI17,B4:BI4)</f>
        <v>1.9303980332426609E-2</v>
      </c>
      <c r="BR17" s="32">
        <f>SLOPE(B17:BI17,B4:BI4)</f>
        <v>6.1783568304873714E-2</v>
      </c>
      <c r="BS17" s="32">
        <v>0.71360000000000001</v>
      </c>
    </row>
    <row r="18" spans="1:71" x14ac:dyDescent="0.3">
      <c r="A18" s="42" t="s">
        <v>50</v>
      </c>
      <c r="B18" s="19">
        <v>17304.91</v>
      </c>
      <c r="C18" s="19">
        <v>8205.69</v>
      </c>
      <c r="D18" s="19">
        <v>21721.52</v>
      </c>
      <c r="E18" s="19">
        <v>7858.55</v>
      </c>
      <c r="F18" s="19">
        <v>8349.92</v>
      </c>
      <c r="G18" s="19">
        <v>14852.91</v>
      </c>
      <c r="H18" s="19">
        <v>12049.02</v>
      </c>
      <c r="I18" s="19">
        <v>14041.46</v>
      </c>
      <c r="J18" s="19">
        <v>13678.06</v>
      </c>
      <c r="K18" s="19">
        <v>5627.68</v>
      </c>
      <c r="L18" s="19">
        <v>13200.85</v>
      </c>
      <c r="M18" s="19">
        <v>8134.97</v>
      </c>
      <c r="N18" s="19">
        <v>16491.47</v>
      </c>
      <c r="O18" s="19">
        <v>16064.99</v>
      </c>
      <c r="P18" s="19">
        <v>16739.810000000001</v>
      </c>
      <c r="Q18" s="19">
        <v>14271.04</v>
      </c>
      <c r="R18" s="19">
        <v>10490.08</v>
      </c>
      <c r="S18" s="19">
        <v>10511.85</v>
      </c>
      <c r="T18" s="19">
        <v>16565.12</v>
      </c>
      <c r="U18" s="19">
        <v>19603.98</v>
      </c>
      <c r="V18" s="19">
        <v>13101.13</v>
      </c>
      <c r="W18" s="19">
        <v>8388.77</v>
      </c>
      <c r="X18" s="19">
        <v>10454.719999999999</v>
      </c>
      <c r="Y18" s="19">
        <v>9530.36</v>
      </c>
      <c r="Z18" s="19">
        <v>9588.9500000000007</v>
      </c>
      <c r="AA18" s="19">
        <v>12516.17</v>
      </c>
      <c r="AB18" s="19">
        <v>14347.77</v>
      </c>
      <c r="AC18" s="19">
        <v>7396.15</v>
      </c>
      <c r="AD18" s="19">
        <v>8982.17</v>
      </c>
      <c r="AE18" s="19">
        <v>8031.18</v>
      </c>
      <c r="AF18" s="19">
        <v>7374.99</v>
      </c>
      <c r="AG18" s="19">
        <v>12205.18</v>
      </c>
      <c r="AH18" s="19">
        <v>16312.74</v>
      </c>
      <c r="AI18" s="19">
        <v>7571.81</v>
      </c>
      <c r="AJ18" s="19">
        <v>10505.24</v>
      </c>
      <c r="AK18" s="19">
        <v>3938.36</v>
      </c>
      <c r="AL18" s="19">
        <v>13343.58</v>
      </c>
      <c r="AM18" s="19">
        <v>7733.61</v>
      </c>
      <c r="AN18" s="19">
        <v>7306.47</v>
      </c>
      <c r="AO18" s="19">
        <v>9309.65</v>
      </c>
      <c r="AP18" s="19">
        <v>9740.69</v>
      </c>
      <c r="AQ18" s="19">
        <v>9858.25</v>
      </c>
      <c r="AR18" s="19">
        <v>17923.38</v>
      </c>
      <c r="AS18" s="19">
        <v>10825.36</v>
      </c>
      <c r="AT18" s="19">
        <v>6457.55</v>
      </c>
      <c r="AU18" s="19">
        <v>7388</v>
      </c>
      <c r="AV18" s="19">
        <v>6327.57</v>
      </c>
      <c r="AW18" s="19">
        <v>6820.17</v>
      </c>
      <c r="AX18" s="19">
        <v>14674.04</v>
      </c>
      <c r="AY18" s="19">
        <v>10247.91</v>
      </c>
      <c r="AZ18" s="19">
        <v>10279.459999999999</v>
      </c>
      <c r="BA18" s="19">
        <v>8014.58</v>
      </c>
      <c r="BB18" s="19">
        <v>10172.99</v>
      </c>
      <c r="BC18" s="19">
        <v>6041.62</v>
      </c>
      <c r="BD18" s="19">
        <v>5856.1</v>
      </c>
      <c r="BE18" s="19">
        <v>7945.31</v>
      </c>
      <c r="BF18" s="19">
        <v>6982.52</v>
      </c>
      <c r="BG18" s="19">
        <v>7678.12</v>
      </c>
      <c r="BH18" s="19">
        <v>7049.65</v>
      </c>
      <c r="BI18" s="19">
        <v>9574.59</v>
      </c>
      <c r="BJ18" s="20">
        <f t="shared" si="1"/>
        <v>10726.01233333333</v>
      </c>
      <c r="BK18" s="19">
        <f t="shared" si="2"/>
        <v>12729.324074074075</v>
      </c>
      <c r="BL18" s="19">
        <f t="shared" si="3"/>
        <v>761.50247449604922</v>
      </c>
      <c r="BM18" s="19">
        <f t="shared" si="4"/>
        <v>9577.1326086956524</v>
      </c>
      <c r="BN18" s="19">
        <f t="shared" si="5"/>
        <v>709.27288748369222</v>
      </c>
      <c r="BO18" s="19">
        <f t="shared" si="6"/>
        <v>7959.4940000000006</v>
      </c>
      <c r="BP18" s="19">
        <f t="shared" si="7"/>
        <v>503.95712068080542</v>
      </c>
      <c r="BQ18" s="32">
        <f>RSQ(B18:BI18,B4:BI4)</f>
        <v>0.20752636638357957</v>
      </c>
      <c r="BR18" s="32">
        <f>SLOPE(B18:BI18,B4:BI4)</f>
        <v>-53.641755635839232</v>
      </c>
      <c r="BS18" s="32">
        <v>2.9999999999999997E-4</v>
      </c>
    </row>
    <row r="19" spans="1:71" x14ac:dyDescent="0.3">
      <c r="A19" s="42" t="s">
        <v>19</v>
      </c>
      <c r="B19" s="19">
        <v>14947.82</v>
      </c>
      <c r="C19" s="19">
        <v>6464.29</v>
      </c>
      <c r="D19" s="19">
        <v>19579.62</v>
      </c>
      <c r="E19" s="19">
        <v>10869.89</v>
      </c>
      <c r="F19" s="19">
        <v>5750.37</v>
      </c>
      <c r="G19" s="19">
        <v>11802.88</v>
      </c>
      <c r="H19" s="19">
        <v>9376.16</v>
      </c>
      <c r="I19" s="19">
        <v>11813.45</v>
      </c>
      <c r="J19" s="19">
        <v>13571.17</v>
      </c>
      <c r="K19" s="19">
        <v>9356.58</v>
      </c>
      <c r="L19" s="19">
        <v>14671.08</v>
      </c>
      <c r="M19" s="19">
        <v>9316.59</v>
      </c>
      <c r="N19" s="19">
        <v>17977.18</v>
      </c>
      <c r="O19" s="19">
        <v>13680.92</v>
      </c>
      <c r="P19" s="19">
        <v>10171.719999999999</v>
      </c>
      <c r="Q19" s="19">
        <v>14227.17</v>
      </c>
      <c r="R19" s="19">
        <v>9528.2199999999993</v>
      </c>
      <c r="S19" s="19">
        <v>8424.99</v>
      </c>
      <c r="T19" s="19">
        <v>11111.42</v>
      </c>
      <c r="U19" s="19">
        <v>17417.150000000001</v>
      </c>
      <c r="V19" s="19">
        <v>13541.65</v>
      </c>
      <c r="W19" s="19">
        <v>9581.51</v>
      </c>
      <c r="X19" s="19">
        <v>8120.34</v>
      </c>
      <c r="Y19" s="19">
        <v>8737.0300000000007</v>
      </c>
      <c r="Z19" s="19">
        <v>11874.24</v>
      </c>
      <c r="AA19" s="19">
        <v>9530.8799999999992</v>
      </c>
      <c r="AB19" s="19">
        <v>12466.22</v>
      </c>
      <c r="AC19" s="19">
        <v>7975.89</v>
      </c>
      <c r="AD19" s="19">
        <v>10642.65</v>
      </c>
      <c r="AE19" s="19">
        <v>7943.77</v>
      </c>
      <c r="AF19" s="19">
        <v>8963.9699999999993</v>
      </c>
      <c r="AG19" s="19">
        <v>9846.66</v>
      </c>
      <c r="AH19" s="19">
        <v>14579</v>
      </c>
      <c r="AI19" s="19">
        <v>7299.83</v>
      </c>
      <c r="AJ19" s="19">
        <v>9888.61</v>
      </c>
      <c r="AK19" s="19">
        <v>4553.32</v>
      </c>
      <c r="AL19" s="19">
        <v>15096.47</v>
      </c>
      <c r="AM19" s="19">
        <v>12701.15</v>
      </c>
      <c r="AN19" s="19">
        <v>6969.4</v>
      </c>
      <c r="AO19" s="19">
        <v>12688.12</v>
      </c>
      <c r="AP19" s="19">
        <v>7690.26</v>
      </c>
      <c r="AQ19" s="19">
        <v>8561.2999999999993</v>
      </c>
      <c r="AR19" s="19">
        <v>14702.93</v>
      </c>
      <c r="AS19" s="19">
        <v>9611.26</v>
      </c>
      <c r="AT19" s="19">
        <v>5740.11</v>
      </c>
      <c r="AU19" s="19">
        <v>7480.31</v>
      </c>
      <c r="AV19" s="19">
        <v>7697.09</v>
      </c>
      <c r="AW19" s="19">
        <v>5017.78</v>
      </c>
      <c r="AX19" s="19">
        <v>12838.27</v>
      </c>
      <c r="AY19" s="19">
        <v>10619.63</v>
      </c>
      <c r="AZ19" s="19">
        <v>10888.8</v>
      </c>
      <c r="BA19" s="19">
        <v>14345.79</v>
      </c>
      <c r="BB19" s="19">
        <v>10360.25</v>
      </c>
      <c r="BC19" s="19">
        <v>7400.12</v>
      </c>
      <c r="BD19" s="19">
        <v>8423.35</v>
      </c>
      <c r="BE19" s="19">
        <v>9427.07</v>
      </c>
      <c r="BF19" s="19">
        <v>7731.93</v>
      </c>
      <c r="BG19" s="19">
        <v>8540.93</v>
      </c>
      <c r="BH19" s="19">
        <v>8764</v>
      </c>
      <c r="BI19" s="19">
        <v>10072.61</v>
      </c>
      <c r="BJ19" s="20">
        <f t="shared" si="1"/>
        <v>10482.886166666669</v>
      </c>
      <c r="BK19" s="19">
        <f t="shared" si="2"/>
        <v>11626.316296296298</v>
      </c>
      <c r="BL19" s="19">
        <f t="shared" si="3"/>
        <v>653.97503788499296</v>
      </c>
      <c r="BM19" s="19">
        <f t="shared" si="4"/>
        <v>9526.4252173913028</v>
      </c>
      <c r="BN19" s="19">
        <f t="shared" si="5"/>
        <v>636.54961825791429</v>
      </c>
      <c r="BO19" s="19">
        <f t="shared" si="6"/>
        <v>9595.4849999999988</v>
      </c>
      <c r="BP19" s="19">
        <f t="shared" si="7"/>
        <v>637.25764367544343</v>
      </c>
      <c r="BQ19" s="32">
        <f>RSQ(B19:BI19,B4:BI4)</f>
        <v>9.4481904337402958E-2</v>
      </c>
      <c r="BR19" s="32">
        <f>SLOPE(B19:BI19,B4:BI4)</f>
        <v>-29.704878298015849</v>
      </c>
      <c r="BS19" s="32">
        <v>1.8599999999999998E-2</v>
      </c>
    </row>
    <row r="20" spans="1:71" x14ac:dyDescent="0.3">
      <c r="A20" s="42" t="s">
        <v>14</v>
      </c>
      <c r="B20" s="19">
        <v>141.08000000000001</v>
      </c>
      <c r="C20" s="19">
        <v>68.13</v>
      </c>
      <c r="D20" s="19">
        <v>174.19</v>
      </c>
      <c r="E20" s="19">
        <v>134.32</v>
      </c>
      <c r="F20" s="19">
        <v>104.85</v>
      </c>
      <c r="G20" s="19">
        <v>93.67</v>
      </c>
      <c r="H20" s="19">
        <v>95.21</v>
      </c>
      <c r="I20" s="19">
        <v>71.98</v>
      </c>
      <c r="J20" s="19">
        <v>184.95</v>
      </c>
      <c r="K20" s="19">
        <v>148.69999999999999</v>
      </c>
      <c r="L20" s="19">
        <v>148.54</v>
      </c>
      <c r="M20" s="19">
        <v>88.82</v>
      </c>
      <c r="N20" s="19">
        <v>212.86</v>
      </c>
      <c r="O20" s="19">
        <v>119.31</v>
      </c>
      <c r="P20" s="19">
        <v>156.85</v>
      </c>
      <c r="Q20" s="19">
        <v>171.66</v>
      </c>
      <c r="R20" s="19">
        <v>146.11000000000001</v>
      </c>
      <c r="S20" s="19">
        <v>51.69</v>
      </c>
      <c r="T20" s="19">
        <v>137.59</v>
      </c>
      <c r="U20" s="19">
        <v>210.38</v>
      </c>
      <c r="V20" s="19">
        <v>220.26</v>
      </c>
      <c r="W20" s="19">
        <v>103.13</v>
      </c>
      <c r="X20" s="19">
        <v>109</v>
      </c>
      <c r="Y20" s="19">
        <v>67.36</v>
      </c>
      <c r="Z20" s="19">
        <v>163.79</v>
      </c>
      <c r="AA20" s="19">
        <v>95.31</v>
      </c>
      <c r="AB20" s="19">
        <v>135.26</v>
      </c>
      <c r="AC20" s="19">
        <v>143.65</v>
      </c>
      <c r="AD20" s="19">
        <v>176.14</v>
      </c>
      <c r="AE20" s="19">
        <v>185.1</v>
      </c>
      <c r="AF20" s="19">
        <v>116.15</v>
      </c>
      <c r="AG20" s="19">
        <v>215.01</v>
      </c>
      <c r="AH20" s="19">
        <v>89.51</v>
      </c>
      <c r="AI20" s="19">
        <v>82.54</v>
      </c>
      <c r="AJ20" s="19">
        <v>148.12</v>
      </c>
      <c r="AK20" s="19">
        <v>168.23</v>
      </c>
      <c r="AL20" s="19">
        <v>151.65</v>
      </c>
      <c r="AM20" s="19">
        <v>197.31</v>
      </c>
      <c r="AN20" s="19">
        <v>174.4</v>
      </c>
      <c r="AO20" s="19">
        <v>187.4</v>
      </c>
      <c r="AP20" s="19">
        <v>77.459999999999994</v>
      </c>
      <c r="AQ20" s="19">
        <v>103.08</v>
      </c>
      <c r="AR20" s="19">
        <v>233.22</v>
      </c>
      <c r="AS20" s="19">
        <v>211.77</v>
      </c>
      <c r="AT20" s="19">
        <v>95.54</v>
      </c>
      <c r="AU20" s="19">
        <v>184.62</v>
      </c>
      <c r="AV20" s="19">
        <v>125.24</v>
      </c>
      <c r="AW20" s="19">
        <v>104.37</v>
      </c>
      <c r="AX20" s="19">
        <v>148</v>
      </c>
      <c r="AY20" s="19">
        <v>147.80000000000001</v>
      </c>
      <c r="AZ20" s="19">
        <v>174.96</v>
      </c>
      <c r="BA20" s="19">
        <v>187.67</v>
      </c>
      <c r="BB20" s="19">
        <v>188.71</v>
      </c>
      <c r="BC20" s="19">
        <v>107.59</v>
      </c>
      <c r="BD20" s="19">
        <v>159.59</v>
      </c>
      <c r="BE20" s="19">
        <v>164.22</v>
      </c>
      <c r="BF20" s="19">
        <v>160.41999999999999</v>
      </c>
      <c r="BG20" s="19">
        <v>195.91</v>
      </c>
      <c r="BH20" s="19">
        <v>181.46</v>
      </c>
      <c r="BI20" s="19">
        <v>220.19</v>
      </c>
      <c r="BJ20" s="20">
        <f t="shared" si="1"/>
        <v>146.03383333333335</v>
      </c>
      <c r="BK20" s="19">
        <f t="shared" si="2"/>
        <v>131.66666666666671</v>
      </c>
      <c r="BL20" s="19">
        <f t="shared" si="3"/>
        <v>8.9106350396094864</v>
      </c>
      <c r="BM20" s="19">
        <f t="shared" si="4"/>
        <v>150.70913043478259</v>
      </c>
      <c r="BN20" s="19">
        <f t="shared" si="5"/>
        <v>9.4482254835373425</v>
      </c>
      <c r="BO20" s="19">
        <f t="shared" si="6"/>
        <v>174.07200000000003</v>
      </c>
      <c r="BP20" s="19">
        <f t="shared" si="7"/>
        <v>9.4111869365959802</v>
      </c>
      <c r="BQ20" s="32">
        <f>RSQ(B20:BI20,B4:BI4)</f>
        <v>9.4240271360352235E-2</v>
      </c>
      <c r="BR20" s="32">
        <f>SLOPE(B20:BI20,B4:BI4)</f>
        <v>0.42233304086667034</v>
      </c>
      <c r="BS20" s="32">
        <v>1.5800000000000002E-2</v>
      </c>
    </row>
    <row r="21" spans="1:71" x14ac:dyDescent="0.3">
      <c r="A21" s="42" t="s">
        <v>39</v>
      </c>
      <c r="B21" s="19">
        <v>6.12</v>
      </c>
      <c r="C21" s="19">
        <v>13.82</v>
      </c>
      <c r="D21" s="19">
        <v>17.89</v>
      </c>
      <c r="E21" s="19">
        <v>11.32</v>
      </c>
      <c r="F21" s="19">
        <v>6.81</v>
      </c>
      <c r="G21" s="19">
        <v>18</v>
      </c>
      <c r="H21" s="19">
        <v>45.84</v>
      </c>
      <c r="I21" s="19">
        <v>17.260000000000002</v>
      </c>
      <c r="J21" s="19">
        <v>10.63</v>
      </c>
      <c r="K21" s="19">
        <v>18.059999999999999</v>
      </c>
      <c r="L21" s="19">
        <v>20.16</v>
      </c>
      <c r="M21" s="19">
        <v>10.01</v>
      </c>
      <c r="N21" s="19">
        <v>10.26</v>
      </c>
      <c r="O21" s="19">
        <v>15.68</v>
      </c>
      <c r="P21" s="19">
        <v>12.64</v>
      </c>
      <c r="Q21" s="19">
        <v>3.11</v>
      </c>
      <c r="R21" s="19">
        <v>8.17</v>
      </c>
      <c r="S21" s="19">
        <v>2.72</v>
      </c>
      <c r="T21" s="19">
        <v>8.27</v>
      </c>
      <c r="U21" s="19">
        <v>38.75</v>
      </c>
      <c r="V21" s="19">
        <v>7.49</v>
      </c>
      <c r="W21" s="19">
        <v>10.55</v>
      </c>
      <c r="X21" s="19">
        <v>90.83</v>
      </c>
      <c r="Y21" s="19">
        <v>4.01</v>
      </c>
      <c r="Z21" s="19">
        <v>21.68</v>
      </c>
      <c r="AA21" s="19">
        <v>17.809999999999999</v>
      </c>
      <c r="AB21" s="19">
        <v>11.78</v>
      </c>
      <c r="AC21" s="19">
        <v>14.34</v>
      </c>
      <c r="AD21" s="19">
        <v>10.56</v>
      </c>
      <c r="AE21" s="19">
        <v>12.04</v>
      </c>
      <c r="AF21" s="19">
        <v>12.44</v>
      </c>
      <c r="AG21" s="19">
        <v>10.31</v>
      </c>
      <c r="AH21" s="19">
        <v>5.4</v>
      </c>
      <c r="AI21" s="19">
        <v>12.7</v>
      </c>
      <c r="AJ21" s="19">
        <v>8.81</v>
      </c>
      <c r="AK21" s="19">
        <v>46.73</v>
      </c>
      <c r="AL21" s="19">
        <v>9.9499999999999993</v>
      </c>
      <c r="AM21" s="19">
        <v>22.2</v>
      </c>
      <c r="AN21" s="19">
        <v>17.45</v>
      </c>
      <c r="AO21" s="19">
        <v>13.66</v>
      </c>
      <c r="AP21" s="19">
        <v>7.64</v>
      </c>
      <c r="AQ21" s="19">
        <v>10.49</v>
      </c>
      <c r="AR21" s="19">
        <v>3.09</v>
      </c>
      <c r="AS21" s="19">
        <v>12.16</v>
      </c>
      <c r="AT21" s="19">
        <v>18.32</v>
      </c>
      <c r="AU21" s="19">
        <v>8.2799999999999994</v>
      </c>
      <c r="AV21" s="19">
        <v>12.12</v>
      </c>
      <c r="AW21" s="19">
        <v>1.49</v>
      </c>
      <c r="AX21" s="19">
        <v>18.34</v>
      </c>
      <c r="AY21" s="19">
        <v>11.69</v>
      </c>
      <c r="AZ21" s="19">
        <v>10.51</v>
      </c>
      <c r="BA21" s="19">
        <v>15.35</v>
      </c>
      <c r="BB21" s="19">
        <v>10.15</v>
      </c>
      <c r="BC21" s="19">
        <v>12.97</v>
      </c>
      <c r="BD21" s="19">
        <v>2.39</v>
      </c>
      <c r="BE21" s="19">
        <v>17.75</v>
      </c>
      <c r="BF21" s="19">
        <v>12.86</v>
      </c>
      <c r="BG21" s="19">
        <v>14.6</v>
      </c>
      <c r="BH21" s="19">
        <v>14.92</v>
      </c>
      <c r="BI21" s="19">
        <v>16.670000000000002</v>
      </c>
      <c r="BJ21" s="20">
        <f t="shared" si="1"/>
        <v>14.800833333333335</v>
      </c>
      <c r="BK21" s="19">
        <f t="shared" si="2"/>
        <v>17.024814814814814</v>
      </c>
      <c r="BL21" s="19">
        <f t="shared" si="3"/>
        <v>3.3948287039084084</v>
      </c>
      <c r="BM21" s="19">
        <f t="shared" si="4"/>
        <v>13.05260869565217</v>
      </c>
      <c r="BN21" s="19">
        <f t="shared" si="5"/>
        <v>1.8283380017850284</v>
      </c>
      <c r="BO21" s="19">
        <f t="shared" si="6"/>
        <v>12.817000000000002</v>
      </c>
      <c r="BP21" s="19">
        <f t="shared" si="7"/>
        <v>1.3919634813217354</v>
      </c>
      <c r="BQ21" s="32">
        <f>RSQ(B21:BI21,B4:BI4)</f>
        <v>1.5931409441854793E-2</v>
      </c>
      <c r="BR21" s="32">
        <f>SLOPE(B21:BI21,B4:BI4)</f>
        <v>-5.0040736290468187E-2</v>
      </c>
      <c r="BS21" s="32">
        <v>0.46089999999999998</v>
      </c>
    </row>
    <row r="22" spans="1:71" x14ac:dyDescent="0.3">
      <c r="A22" s="42" t="s">
        <v>36</v>
      </c>
      <c r="B22" s="19">
        <v>6.12</v>
      </c>
      <c r="C22" s="19">
        <v>13.82</v>
      </c>
      <c r="D22" s="19">
        <v>17.89</v>
      </c>
      <c r="E22" s="19">
        <v>11.32</v>
      </c>
      <c r="F22" s="19">
        <v>6.81</v>
      </c>
      <c r="G22" s="19">
        <v>18</v>
      </c>
      <c r="H22" s="19">
        <v>10.44</v>
      </c>
      <c r="I22" s="19">
        <v>17.260000000000002</v>
      </c>
      <c r="J22" s="19">
        <v>10.63</v>
      </c>
      <c r="K22" s="19">
        <v>18.059999999999999</v>
      </c>
      <c r="L22" s="19">
        <v>20.16</v>
      </c>
      <c r="M22" s="19">
        <v>10.01</v>
      </c>
      <c r="N22" s="19">
        <v>10.26</v>
      </c>
      <c r="O22" s="19">
        <v>15.68</v>
      </c>
      <c r="P22" s="19">
        <v>12.64</v>
      </c>
      <c r="Q22" s="19">
        <v>3.11</v>
      </c>
      <c r="R22" s="19">
        <v>8.17</v>
      </c>
      <c r="S22" s="19">
        <v>2.72</v>
      </c>
      <c r="T22" s="19">
        <v>8.27</v>
      </c>
      <c r="U22" s="19">
        <v>6.55</v>
      </c>
      <c r="V22" s="19">
        <v>7.49</v>
      </c>
      <c r="W22" s="19">
        <v>10.55</v>
      </c>
      <c r="X22" s="19">
        <v>8.82</v>
      </c>
      <c r="Y22" s="19">
        <v>4.01</v>
      </c>
      <c r="Z22" s="19">
        <v>21.68</v>
      </c>
      <c r="AA22" s="19">
        <v>17.809999999999999</v>
      </c>
      <c r="AB22" s="19">
        <v>11.78</v>
      </c>
      <c r="AC22" s="19">
        <v>14.34</v>
      </c>
      <c r="AD22" s="19">
        <v>10.56</v>
      </c>
      <c r="AE22" s="19">
        <v>12.04</v>
      </c>
      <c r="AF22" s="19">
        <v>12.44</v>
      </c>
      <c r="AG22" s="19">
        <v>10.31</v>
      </c>
      <c r="AH22" s="19">
        <v>5.4</v>
      </c>
      <c r="AI22" s="19">
        <v>10.11</v>
      </c>
      <c r="AJ22" s="19">
        <v>8.81</v>
      </c>
      <c r="AK22" s="19">
        <v>17.34</v>
      </c>
      <c r="AL22" s="19">
        <v>9.9499999999999993</v>
      </c>
      <c r="AM22" s="19">
        <v>22.2</v>
      </c>
      <c r="AN22" s="19">
        <v>17.45</v>
      </c>
      <c r="AO22" s="19">
        <v>13.66</v>
      </c>
      <c r="AP22" s="19">
        <v>7.64</v>
      </c>
      <c r="AQ22" s="19">
        <v>10.49</v>
      </c>
      <c r="AR22" s="19">
        <v>3.09</v>
      </c>
      <c r="AS22" s="19">
        <v>12.16</v>
      </c>
      <c r="AT22" s="19">
        <v>18.32</v>
      </c>
      <c r="AU22" s="19">
        <v>8.2799999999999994</v>
      </c>
      <c r="AV22" s="19">
        <v>12.12</v>
      </c>
      <c r="AW22" s="19">
        <v>12.04</v>
      </c>
      <c r="AX22" s="19">
        <v>18.34</v>
      </c>
      <c r="AY22" s="19">
        <v>11.69</v>
      </c>
      <c r="AZ22" s="19">
        <v>10.51</v>
      </c>
      <c r="BA22" s="19">
        <v>15.35</v>
      </c>
      <c r="BB22" s="19">
        <v>10.15</v>
      </c>
      <c r="BC22" s="19">
        <v>12.97</v>
      </c>
      <c r="BD22" s="19">
        <v>2.39</v>
      </c>
      <c r="BE22" s="19">
        <v>17.75</v>
      </c>
      <c r="BF22" s="19">
        <v>12.86</v>
      </c>
      <c r="BG22" s="19">
        <v>14.6</v>
      </c>
      <c r="BH22" s="19">
        <v>14.92</v>
      </c>
      <c r="BI22" s="19">
        <v>16.670000000000002</v>
      </c>
      <c r="BJ22" s="20">
        <f t="shared" si="1"/>
        <v>11.950166666666666</v>
      </c>
      <c r="BK22" s="19">
        <f t="shared" si="2"/>
        <v>11.483703703703704</v>
      </c>
      <c r="BL22" s="19">
        <f t="shared" si="3"/>
        <v>1.0213839206843425</v>
      </c>
      <c r="BM22" s="19">
        <f t="shared" si="4"/>
        <v>12.12086956521739</v>
      </c>
      <c r="BN22" s="19">
        <f t="shared" si="5"/>
        <v>0.92354017121253207</v>
      </c>
      <c r="BO22" s="19">
        <f t="shared" si="6"/>
        <v>12.817000000000002</v>
      </c>
      <c r="BP22" s="19">
        <f t="shared" si="7"/>
        <v>1.3919634813217354</v>
      </c>
      <c r="BQ22" s="32">
        <f>RSQ(B22:BI22,B4:BI4)</f>
        <v>1.2292803457257466E-2</v>
      </c>
      <c r="BR22" s="32">
        <f>SLOPE(B22:BI22,B4:BI4)</f>
        <v>1.6005881325292758E-2</v>
      </c>
      <c r="BS22" s="32">
        <v>0.59360000000000002</v>
      </c>
    </row>
    <row r="23" spans="1:71" x14ac:dyDescent="0.3">
      <c r="A23" s="42" t="s">
        <v>38</v>
      </c>
      <c r="B23" s="19">
        <v>542.61</v>
      </c>
      <c r="C23" s="19">
        <v>285.64999999999998</v>
      </c>
      <c r="D23" s="19">
        <v>401.1</v>
      </c>
      <c r="E23" s="19">
        <v>621.45000000000005</v>
      </c>
      <c r="F23" s="19">
        <v>179.43</v>
      </c>
      <c r="G23" s="19">
        <v>421.85</v>
      </c>
      <c r="H23" s="19">
        <v>839.24</v>
      </c>
      <c r="I23" s="19">
        <v>488.02</v>
      </c>
      <c r="J23" s="19">
        <v>1516.85</v>
      </c>
      <c r="K23" s="19">
        <v>410.02</v>
      </c>
      <c r="L23" s="19">
        <v>688.76</v>
      </c>
      <c r="M23" s="19">
        <v>598.44000000000005</v>
      </c>
      <c r="N23" s="19">
        <v>897.14</v>
      </c>
      <c r="O23" s="19">
        <v>466.85</v>
      </c>
      <c r="P23" s="19">
        <v>756.8</v>
      </c>
      <c r="Q23" s="19">
        <v>1338.98</v>
      </c>
      <c r="R23" s="19">
        <v>826.2</v>
      </c>
      <c r="S23" s="19">
        <v>516.87</v>
      </c>
      <c r="T23" s="19">
        <v>1074.6099999999999</v>
      </c>
      <c r="U23" s="19">
        <v>896.88</v>
      </c>
      <c r="V23" s="19">
        <v>637.85</v>
      </c>
      <c r="W23" s="19">
        <v>603.14</v>
      </c>
      <c r="X23" s="19">
        <v>381.49</v>
      </c>
      <c r="Y23" s="19">
        <v>269.43</v>
      </c>
      <c r="Z23" s="19">
        <v>954.89</v>
      </c>
      <c r="AA23" s="19">
        <v>406.65</v>
      </c>
      <c r="AB23" s="19">
        <v>454.23</v>
      </c>
      <c r="AC23" s="19">
        <v>639</v>
      </c>
      <c r="AD23" s="19">
        <v>721.07</v>
      </c>
      <c r="AE23" s="19">
        <v>1150.43</v>
      </c>
      <c r="AF23" s="19">
        <v>399.44</v>
      </c>
      <c r="AG23" s="19">
        <v>614.33000000000004</v>
      </c>
      <c r="AH23" s="19">
        <v>346.28</v>
      </c>
      <c r="AI23" s="19">
        <v>269.85000000000002</v>
      </c>
      <c r="AJ23" s="19">
        <v>468.51</v>
      </c>
      <c r="AK23" s="19">
        <v>570.1</v>
      </c>
      <c r="AL23" s="19">
        <v>480.57</v>
      </c>
      <c r="AM23" s="19">
        <v>869.66</v>
      </c>
      <c r="AN23" s="19">
        <v>574.36</v>
      </c>
      <c r="AO23" s="19">
        <v>537.80999999999995</v>
      </c>
      <c r="AP23" s="19">
        <v>402.11</v>
      </c>
      <c r="AQ23" s="19">
        <v>523.22</v>
      </c>
      <c r="AR23" s="19">
        <v>987.74</v>
      </c>
      <c r="AS23" s="19">
        <v>1095.28</v>
      </c>
      <c r="AT23" s="19">
        <v>922.59</v>
      </c>
      <c r="AU23" s="19">
        <v>779.86</v>
      </c>
      <c r="AV23" s="19">
        <v>530.92999999999995</v>
      </c>
      <c r="AW23" s="19">
        <v>614.17999999999995</v>
      </c>
      <c r="AX23" s="19">
        <v>680.3</v>
      </c>
      <c r="AY23" s="19">
        <v>1020.58</v>
      </c>
      <c r="AZ23" s="19">
        <v>389.14</v>
      </c>
      <c r="BA23" s="19">
        <v>636.04</v>
      </c>
      <c r="BB23" s="19">
        <v>680.81</v>
      </c>
      <c r="BC23" s="19">
        <v>492.78</v>
      </c>
      <c r="BD23" s="19">
        <v>1006.08</v>
      </c>
      <c r="BE23" s="19">
        <v>596.71</v>
      </c>
      <c r="BF23" s="19">
        <v>757.39</v>
      </c>
      <c r="BG23" s="19">
        <v>841.22</v>
      </c>
      <c r="BH23" s="19">
        <v>475.61</v>
      </c>
      <c r="BI23" s="19">
        <v>960.02</v>
      </c>
      <c r="BJ23" s="20">
        <f t="shared" si="1"/>
        <v>658.4905</v>
      </c>
      <c r="BK23" s="19">
        <f t="shared" si="2"/>
        <v>647.23814814814818</v>
      </c>
      <c r="BL23" s="19">
        <f t="shared" si="3"/>
        <v>61.278806770936868</v>
      </c>
      <c r="BM23" s="19">
        <f t="shared" si="4"/>
        <v>660.7913043478261</v>
      </c>
      <c r="BN23" s="19">
        <f t="shared" si="5"/>
        <v>51.134682769510498</v>
      </c>
      <c r="BO23" s="19">
        <f t="shared" si="6"/>
        <v>683.57999999999993</v>
      </c>
      <c r="BP23" s="19">
        <f t="shared" si="7"/>
        <v>65.564963983992513</v>
      </c>
      <c r="BQ23" s="32">
        <f>RSQ(B23:BI23,B4:BI4)</f>
        <v>1.0130273128599111E-2</v>
      </c>
      <c r="BR23" s="32">
        <f>SLOPE(B23:BI23,B4:BI4)</f>
        <v>0.82462221874563135</v>
      </c>
      <c r="BS23" s="32">
        <v>0.33389999999999997</v>
      </c>
    </row>
    <row r="24" spans="1:71" x14ac:dyDescent="0.3">
      <c r="A24" s="42" t="s">
        <v>51</v>
      </c>
      <c r="B24" s="19">
        <v>236.58</v>
      </c>
      <c r="C24" s="19">
        <v>108.13</v>
      </c>
      <c r="D24" s="19">
        <v>210.87</v>
      </c>
      <c r="E24" s="19">
        <v>162.16999999999999</v>
      </c>
      <c r="F24" s="19">
        <v>87.55</v>
      </c>
      <c r="G24" s="19">
        <v>264.60000000000002</v>
      </c>
      <c r="H24" s="19">
        <v>232.73</v>
      </c>
      <c r="I24" s="19">
        <v>176.12</v>
      </c>
      <c r="J24" s="19">
        <v>159.72999999999999</v>
      </c>
      <c r="K24" s="19">
        <v>183.01</v>
      </c>
      <c r="L24" s="19">
        <v>242.2</v>
      </c>
      <c r="M24" s="19">
        <v>78.95</v>
      </c>
      <c r="N24" s="19">
        <v>405.72</v>
      </c>
      <c r="O24" s="19">
        <v>158.72999999999999</v>
      </c>
      <c r="P24" s="19">
        <v>211.75</v>
      </c>
      <c r="Q24" s="19">
        <v>253.68</v>
      </c>
      <c r="R24" s="19">
        <v>212.2</v>
      </c>
      <c r="S24" s="19">
        <v>116.3</v>
      </c>
      <c r="T24" s="19">
        <v>139.96</v>
      </c>
      <c r="U24" s="19">
        <v>265.74</v>
      </c>
      <c r="V24" s="19">
        <v>240.91</v>
      </c>
      <c r="W24" s="19">
        <v>165.63</v>
      </c>
      <c r="X24" s="19">
        <v>145.33000000000001</v>
      </c>
      <c r="Y24" s="19">
        <v>109.27</v>
      </c>
      <c r="Z24" s="19">
        <v>276.19</v>
      </c>
      <c r="AA24" s="19">
        <v>146.13999999999999</v>
      </c>
      <c r="AB24" s="19">
        <v>199.86</v>
      </c>
      <c r="AC24" s="19">
        <v>182.3</v>
      </c>
      <c r="AD24" s="19">
        <v>185.31</v>
      </c>
      <c r="AE24" s="19">
        <v>128.54</v>
      </c>
      <c r="AF24" s="19">
        <v>291.64</v>
      </c>
      <c r="AG24" s="19">
        <v>176</v>
      </c>
      <c r="AH24" s="19">
        <v>174.32</v>
      </c>
      <c r="AI24" s="19">
        <v>79.37</v>
      </c>
      <c r="AJ24" s="19">
        <v>132.02000000000001</v>
      </c>
      <c r="AK24" s="19">
        <v>179.44</v>
      </c>
      <c r="AL24" s="19">
        <v>143.78</v>
      </c>
      <c r="AM24" s="19">
        <v>177.57</v>
      </c>
      <c r="AN24" s="19">
        <v>98.1</v>
      </c>
      <c r="AO24" s="19">
        <v>380.13</v>
      </c>
      <c r="AP24" s="19">
        <v>144.66999999999999</v>
      </c>
      <c r="AQ24" s="19">
        <v>147.44</v>
      </c>
      <c r="AR24" s="19">
        <v>147.47999999999999</v>
      </c>
      <c r="AS24" s="19">
        <v>246.27</v>
      </c>
      <c r="AT24" s="19">
        <v>79.13</v>
      </c>
      <c r="AU24" s="19">
        <v>105.04</v>
      </c>
      <c r="AV24" s="19">
        <v>149.75</v>
      </c>
      <c r="AW24" s="19">
        <v>60.21</v>
      </c>
      <c r="AX24" s="19">
        <v>326.3</v>
      </c>
      <c r="AY24" s="19">
        <v>196.58</v>
      </c>
      <c r="AZ24" s="19">
        <v>231.27</v>
      </c>
      <c r="BA24" s="19">
        <v>230.37</v>
      </c>
      <c r="BB24" s="19">
        <v>159.68</v>
      </c>
      <c r="BC24" s="19">
        <v>145.49</v>
      </c>
      <c r="BD24" s="19">
        <v>187.34</v>
      </c>
      <c r="BE24" s="19">
        <v>200.58</v>
      </c>
      <c r="BF24" s="19">
        <v>180.37</v>
      </c>
      <c r="BG24" s="19">
        <v>168.72</v>
      </c>
      <c r="BH24" s="19">
        <v>168.2</v>
      </c>
      <c r="BI24" s="19">
        <v>297.05</v>
      </c>
      <c r="BJ24" s="20">
        <f t="shared" si="1"/>
        <v>184.84183333333331</v>
      </c>
      <c r="BK24" s="19">
        <f t="shared" si="2"/>
        <v>192.22407407407405</v>
      </c>
      <c r="BL24" s="19">
        <f t="shared" si="3"/>
        <v>13.681613998806013</v>
      </c>
      <c r="BM24" s="19">
        <f t="shared" si="4"/>
        <v>170.93</v>
      </c>
      <c r="BN24" s="19">
        <f t="shared" si="5"/>
        <v>16.291694178614019</v>
      </c>
      <c r="BO24" s="19">
        <f t="shared" si="6"/>
        <v>196.90699999999998</v>
      </c>
      <c r="BP24" s="19">
        <f t="shared" si="7"/>
        <v>14.281244736444458</v>
      </c>
      <c r="BQ24" s="32">
        <f>RSQ(B24:BI24,B4:BI4)</f>
        <v>1.2846589217830327E-3</v>
      </c>
      <c r="BR24" s="32">
        <f>SLOPE(B24:BI24,B4:BI4)</f>
        <v>-7.5958583817195488E-2</v>
      </c>
      <c r="BS24" s="32">
        <v>0.6643</v>
      </c>
    </row>
    <row r="25" spans="1:71" x14ac:dyDescent="0.3">
      <c r="A25" s="42" t="s">
        <v>41</v>
      </c>
      <c r="B25" s="19">
        <v>323.39999999999998</v>
      </c>
      <c r="C25" s="19">
        <v>193.77</v>
      </c>
      <c r="D25" s="19">
        <v>304.83999999999997</v>
      </c>
      <c r="E25" s="19">
        <v>414.72</v>
      </c>
      <c r="F25" s="19">
        <v>268.06</v>
      </c>
      <c r="G25" s="19">
        <v>505.95</v>
      </c>
      <c r="H25" s="19">
        <v>384.36</v>
      </c>
      <c r="I25" s="19">
        <v>472.21</v>
      </c>
      <c r="J25" s="19">
        <v>493.61</v>
      </c>
      <c r="K25" s="19">
        <v>280.68</v>
      </c>
      <c r="L25" s="19">
        <v>796.61</v>
      </c>
      <c r="M25" s="19">
        <v>275.44</v>
      </c>
      <c r="N25" s="19">
        <v>440</v>
      </c>
      <c r="O25" s="19">
        <v>326.8</v>
      </c>
      <c r="P25" s="19">
        <v>531.33000000000004</v>
      </c>
      <c r="Q25" s="19">
        <v>335.7</v>
      </c>
      <c r="R25" s="19">
        <v>560.07000000000005</v>
      </c>
      <c r="S25" s="19">
        <v>555.64</v>
      </c>
      <c r="T25" s="19">
        <v>649.98</v>
      </c>
      <c r="U25" s="19">
        <v>1190.3</v>
      </c>
      <c r="V25" s="19">
        <v>543.78</v>
      </c>
      <c r="W25" s="19">
        <v>285.42</v>
      </c>
      <c r="X25" s="19">
        <v>218</v>
      </c>
      <c r="Y25" s="19">
        <v>249.97</v>
      </c>
      <c r="Z25" s="19">
        <v>446.95</v>
      </c>
      <c r="AA25" s="19">
        <v>670.34</v>
      </c>
      <c r="AB25" s="19">
        <v>199.86</v>
      </c>
      <c r="AC25" s="19">
        <v>181.65</v>
      </c>
      <c r="AD25" s="19">
        <v>377.05</v>
      </c>
      <c r="AE25" s="19">
        <v>133.68</v>
      </c>
      <c r="AF25" s="19">
        <v>187.6</v>
      </c>
      <c r="AG25" s="19">
        <v>328.75</v>
      </c>
      <c r="AH25" s="19">
        <v>471.13</v>
      </c>
      <c r="AI25" s="19">
        <v>198.95</v>
      </c>
      <c r="AJ25" s="19">
        <v>422.62</v>
      </c>
      <c r="AK25" s="19">
        <v>207.48</v>
      </c>
      <c r="AL25" s="19">
        <v>484.51</v>
      </c>
      <c r="AM25" s="19">
        <v>633.65</v>
      </c>
      <c r="AN25" s="19">
        <v>480.45</v>
      </c>
      <c r="AO25" s="19">
        <v>302.42</v>
      </c>
      <c r="AP25" s="19">
        <v>414.64</v>
      </c>
      <c r="AQ25" s="19">
        <v>319.02</v>
      </c>
      <c r="AR25" s="19">
        <v>250.36</v>
      </c>
      <c r="AS25" s="19">
        <v>575.91</v>
      </c>
      <c r="AT25" s="19">
        <v>148.88</v>
      </c>
      <c r="AU25" s="19">
        <v>345.37</v>
      </c>
      <c r="AV25" s="19">
        <v>609.89</v>
      </c>
      <c r="AW25" s="19">
        <v>272.97000000000003</v>
      </c>
      <c r="AX25" s="19">
        <v>386.89</v>
      </c>
      <c r="AY25" s="19">
        <v>427.15</v>
      </c>
      <c r="AZ25" s="19">
        <v>387.13</v>
      </c>
      <c r="BA25" s="19">
        <v>823.71</v>
      </c>
      <c r="BB25" s="19">
        <v>365.81</v>
      </c>
      <c r="BC25" s="19">
        <v>234.13</v>
      </c>
      <c r="BD25" s="19">
        <v>159.59</v>
      </c>
      <c r="BE25" s="19">
        <v>245.71</v>
      </c>
      <c r="BF25" s="19">
        <v>304.87</v>
      </c>
      <c r="BG25" s="19">
        <v>355.84</v>
      </c>
      <c r="BH25" s="19">
        <v>267.63</v>
      </c>
      <c r="BI25" s="19">
        <v>393.94</v>
      </c>
      <c r="BJ25" s="20">
        <f t="shared" si="1"/>
        <v>393.61950000000007</v>
      </c>
      <c r="BK25" s="19">
        <f t="shared" si="2"/>
        <v>441.39962962962966</v>
      </c>
      <c r="BL25" s="19">
        <f t="shared" si="3"/>
        <v>41.539644540044428</v>
      </c>
      <c r="BM25" s="19">
        <f t="shared" si="4"/>
        <v>354.82695652173913</v>
      </c>
      <c r="BN25" s="19">
        <f t="shared" si="5"/>
        <v>30.490858588831241</v>
      </c>
      <c r="BO25" s="19">
        <f t="shared" si="6"/>
        <v>353.83600000000001</v>
      </c>
      <c r="BP25" s="19">
        <f t="shared" si="7"/>
        <v>57.467594756620073</v>
      </c>
      <c r="BQ25" s="32">
        <f>RSQ(B25:BI25,B4:BI4)</f>
        <v>2.6157820943430367E-2</v>
      </c>
      <c r="BR25" s="32">
        <f>SLOPE(B25:BI25,B4:BI4)</f>
        <v>-0.91810284580149226</v>
      </c>
      <c r="BS25" s="32">
        <v>0.21920000000000001</v>
      </c>
    </row>
    <row r="26" spans="1:71" x14ac:dyDescent="0.3">
      <c r="A26" s="42" t="s">
        <v>34</v>
      </c>
      <c r="B26" s="19">
        <v>158.44</v>
      </c>
      <c r="C26" s="19">
        <v>120.64</v>
      </c>
      <c r="D26" s="19">
        <v>153.57</v>
      </c>
      <c r="E26" s="19">
        <v>153.51</v>
      </c>
      <c r="F26" s="19">
        <v>81.069999999999993</v>
      </c>
      <c r="G26" s="19">
        <v>144.94999999999999</v>
      </c>
      <c r="H26" s="19">
        <v>327.94</v>
      </c>
      <c r="I26" s="19">
        <v>213.75</v>
      </c>
      <c r="J26" s="19">
        <v>206.57</v>
      </c>
      <c r="K26" s="19">
        <v>168.06</v>
      </c>
      <c r="L26" s="19">
        <v>188.27</v>
      </c>
      <c r="M26" s="19">
        <v>218.92</v>
      </c>
      <c r="N26" s="19">
        <v>227.14</v>
      </c>
      <c r="O26" s="19">
        <v>218.9</v>
      </c>
      <c r="P26" s="19">
        <v>86.27</v>
      </c>
      <c r="Q26" s="19">
        <v>240.33</v>
      </c>
      <c r="R26" s="19">
        <v>280.04000000000002</v>
      </c>
      <c r="S26" s="19">
        <v>122.76</v>
      </c>
      <c r="T26" s="19">
        <v>230.1</v>
      </c>
      <c r="U26" s="19">
        <v>437.37</v>
      </c>
      <c r="V26" s="19">
        <v>229.44</v>
      </c>
      <c r="W26" s="19">
        <v>248.97</v>
      </c>
      <c r="X26" s="19">
        <v>190.75</v>
      </c>
      <c r="Y26" s="19">
        <v>154.16999999999999</v>
      </c>
      <c r="Z26" s="19">
        <v>303.19</v>
      </c>
      <c r="AA26" s="19">
        <v>222.39</v>
      </c>
      <c r="AB26" s="19">
        <v>220.05</v>
      </c>
      <c r="AC26" s="19">
        <v>223.52</v>
      </c>
      <c r="AD26" s="19">
        <v>176.14</v>
      </c>
      <c r="AE26" s="19">
        <v>277.64999999999998</v>
      </c>
      <c r="AF26" s="19">
        <v>106.13</v>
      </c>
      <c r="AG26" s="19">
        <v>152.75</v>
      </c>
      <c r="AH26" s="19">
        <v>77.739999999999995</v>
      </c>
      <c r="AI26" s="19">
        <v>135.46</v>
      </c>
      <c r="AJ26" s="19">
        <v>233.45</v>
      </c>
      <c r="AK26" s="19">
        <v>315.89</v>
      </c>
      <c r="AL26" s="19">
        <v>193.01</v>
      </c>
      <c r="AM26" s="19">
        <v>323.27999999999997</v>
      </c>
      <c r="AN26" s="19">
        <v>249.03</v>
      </c>
      <c r="AO26" s="19">
        <v>172.92</v>
      </c>
      <c r="AP26" s="19">
        <v>75.180000000000007</v>
      </c>
      <c r="AQ26" s="19">
        <v>166.36</v>
      </c>
      <c r="AR26" s="19">
        <v>329.25</v>
      </c>
      <c r="AS26" s="19">
        <v>279.81</v>
      </c>
      <c r="AT26" s="19">
        <v>178.19</v>
      </c>
      <c r="AU26" s="19">
        <v>146.41999999999999</v>
      </c>
      <c r="AV26" s="19">
        <v>231.43</v>
      </c>
      <c r="AW26" s="19">
        <v>132.47</v>
      </c>
      <c r="AX26" s="19">
        <v>231.09</v>
      </c>
      <c r="AY26" s="19">
        <v>192.14</v>
      </c>
      <c r="AZ26" s="19">
        <v>240.32</v>
      </c>
      <c r="BA26" s="19">
        <v>243.85</v>
      </c>
      <c r="BB26" s="19">
        <v>201.78</v>
      </c>
      <c r="BC26" s="19">
        <v>180.06</v>
      </c>
      <c r="BD26" s="19">
        <v>215.09</v>
      </c>
      <c r="BE26" s="19">
        <v>256.36</v>
      </c>
      <c r="BF26" s="19">
        <v>238.63</v>
      </c>
      <c r="BG26" s="19">
        <v>330.25</v>
      </c>
      <c r="BH26" s="19">
        <v>235.32</v>
      </c>
      <c r="BI26" s="19">
        <v>217.79</v>
      </c>
      <c r="BJ26" s="20">
        <f t="shared" si="1"/>
        <v>208.43866666666671</v>
      </c>
      <c r="BK26" s="19">
        <f t="shared" si="2"/>
        <v>205.46518518518519</v>
      </c>
      <c r="BL26" s="19">
        <f t="shared" si="3"/>
        <v>14.574070605313123</v>
      </c>
      <c r="BM26" s="19">
        <f t="shared" si="4"/>
        <v>199.97000000000003</v>
      </c>
      <c r="BN26" s="19">
        <f t="shared" si="5"/>
        <v>15.396756588279729</v>
      </c>
      <c r="BO26" s="19">
        <f t="shared" si="6"/>
        <v>235.94500000000002</v>
      </c>
      <c r="BP26" s="19">
        <f t="shared" si="7"/>
        <v>12.672959073028901</v>
      </c>
      <c r="BQ26" s="32">
        <f>RSQ(B26:BI26,B4:BI4)</f>
        <v>2.2684953514122481E-2</v>
      </c>
      <c r="BR26" s="32">
        <f>SLOPE(B26:BI26,B4:BI4)</f>
        <v>0.32002690227904945</v>
      </c>
      <c r="BS26" s="32">
        <v>0.15890000000000001</v>
      </c>
    </row>
    <row r="27" spans="1:71" x14ac:dyDescent="0.3">
      <c r="A27" s="42" t="s">
        <v>3</v>
      </c>
      <c r="B27" s="19">
        <v>227.9</v>
      </c>
      <c r="C27" s="19">
        <v>73.760000000000005</v>
      </c>
      <c r="D27" s="19">
        <v>280.77</v>
      </c>
      <c r="E27" s="19">
        <v>58.18</v>
      </c>
      <c r="F27" s="19">
        <v>117.82</v>
      </c>
      <c r="G27" s="19">
        <v>164.77</v>
      </c>
      <c r="H27" s="19">
        <v>112.84</v>
      </c>
      <c r="I27" s="19">
        <v>71.98</v>
      </c>
      <c r="J27" s="19">
        <v>216.18</v>
      </c>
      <c r="K27" s="19">
        <v>209.41</v>
      </c>
      <c r="L27" s="19">
        <v>244.09</v>
      </c>
      <c r="M27" s="19">
        <v>72.67</v>
      </c>
      <c r="N27" s="19">
        <v>212.86</v>
      </c>
      <c r="O27" s="19">
        <v>132.79</v>
      </c>
      <c r="P27" s="19">
        <v>149.01</v>
      </c>
      <c r="Q27" s="19">
        <v>103</v>
      </c>
      <c r="R27" s="19">
        <v>120.02</v>
      </c>
      <c r="S27" s="19">
        <v>96.91</v>
      </c>
      <c r="T27" s="19">
        <v>185.03</v>
      </c>
      <c r="U27" s="19">
        <v>221.45</v>
      </c>
      <c r="V27" s="19">
        <v>227.15</v>
      </c>
      <c r="W27" s="19">
        <v>67.709999999999994</v>
      </c>
      <c r="X27" s="19">
        <v>245.25</v>
      </c>
      <c r="Y27" s="19">
        <v>88.31</v>
      </c>
      <c r="Z27" s="19">
        <v>250.05</v>
      </c>
      <c r="AA27" s="19">
        <v>120.72</v>
      </c>
      <c r="AB27" s="19">
        <v>167.56</v>
      </c>
      <c r="AC27" s="19">
        <v>154.6</v>
      </c>
      <c r="AD27" s="19">
        <v>146.78</v>
      </c>
      <c r="AE27" s="19">
        <v>205.66</v>
      </c>
      <c r="AF27" s="19">
        <v>77.3</v>
      </c>
      <c r="AG27" s="19">
        <v>110.41</v>
      </c>
      <c r="AH27" s="19">
        <v>54.18</v>
      </c>
      <c r="AI27" s="19">
        <v>99.48</v>
      </c>
      <c r="AJ27" s="19">
        <v>136.85</v>
      </c>
      <c r="AK27" s="19">
        <v>252.34</v>
      </c>
      <c r="AL27" s="19">
        <v>224.53</v>
      </c>
      <c r="AM27" s="19">
        <v>251.18</v>
      </c>
      <c r="AN27" s="19">
        <v>179.43</v>
      </c>
      <c r="AO27" s="19">
        <v>169.88</v>
      </c>
      <c r="AP27" s="19">
        <v>69.489999999999995</v>
      </c>
      <c r="AQ27" s="19">
        <v>69.150000000000006</v>
      </c>
      <c r="AR27" s="19">
        <v>147.47999999999999</v>
      </c>
      <c r="AS27" s="19">
        <v>312.39</v>
      </c>
      <c r="AT27" s="19">
        <v>107.85</v>
      </c>
      <c r="AU27" s="19">
        <v>187.8</v>
      </c>
      <c r="AV27" s="19">
        <v>163.36000000000001</v>
      </c>
      <c r="AW27" s="19">
        <v>80.28</v>
      </c>
      <c r="AX27" s="19">
        <v>216.38</v>
      </c>
      <c r="AY27" s="19">
        <v>113.07</v>
      </c>
      <c r="AZ27" s="19">
        <v>175.97</v>
      </c>
      <c r="BA27" s="19">
        <v>222.5</v>
      </c>
      <c r="BB27" s="19">
        <v>143.71</v>
      </c>
      <c r="BC27" s="19">
        <v>115.39</v>
      </c>
      <c r="BD27" s="19">
        <v>228.97</v>
      </c>
      <c r="BE27" s="19">
        <v>119.72</v>
      </c>
      <c r="BF27" s="19">
        <v>188.35</v>
      </c>
      <c r="BG27" s="19">
        <v>255.08</v>
      </c>
      <c r="BH27" s="19">
        <v>198.03</v>
      </c>
      <c r="BI27" s="19">
        <v>208.18</v>
      </c>
      <c r="BJ27" s="20">
        <f t="shared" si="1"/>
        <v>160.39933333333332</v>
      </c>
      <c r="BK27" s="19">
        <f t="shared" si="2"/>
        <v>156.97</v>
      </c>
      <c r="BL27" s="19">
        <f t="shared" si="3"/>
        <v>13.120611479044937</v>
      </c>
      <c r="BM27" s="19">
        <f t="shared" si="4"/>
        <v>153.47260869565218</v>
      </c>
      <c r="BN27" s="19">
        <f t="shared" si="5"/>
        <v>14.236071706595618</v>
      </c>
      <c r="BO27" s="19">
        <f t="shared" si="6"/>
        <v>185.59</v>
      </c>
      <c r="BP27" s="19">
        <f t="shared" si="7"/>
        <v>14.854512071720446</v>
      </c>
      <c r="BQ27" s="32">
        <f>RSQ(B27:BI27,B4:BI4)</f>
        <v>1.8831906792240949E-2</v>
      </c>
      <c r="BR27" s="32">
        <f>SLOPE(B27:BI27,B4:BI4)</f>
        <v>0.26990584456604655</v>
      </c>
      <c r="BS27" s="32">
        <v>0.27810000000000001</v>
      </c>
    </row>
    <row r="28" spans="1:71" x14ac:dyDescent="0.3">
      <c r="A28" s="42" t="s">
        <v>8</v>
      </c>
      <c r="B28" s="19">
        <v>154.1</v>
      </c>
      <c r="C28" s="19">
        <v>1064.46</v>
      </c>
      <c r="D28" s="19">
        <v>493.93</v>
      </c>
      <c r="E28" s="19">
        <v>250.07</v>
      </c>
      <c r="F28" s="19">
        <v>143.76</v>
      </c>
      <c r="G28" s="19">
        <v>8597.65</v>
      </c>
      <c r="H28" s="19">
        <v>1971.15</v>
      </c>
      <c r="I28" s="19">
        <v>496.75</v>
      </c>
      <c r="J28" s="19">
        <v>11882.58</v>
      </c>
      <c r="K28" s="19">
        <v>538.48</v>
      </c>
      <c r="L28" s="19">
        <v>1167.48</v>
      </c>
      <c r="M28" s="19">
        <v>1217.51</v>
      </c>
      <c r="N28" s="19">
        <v>10148.59</v>
      </c>
      <c r="O28" s="19">
        <v>1296.82</v>
      </c>
      <c r="P28" s="19">
        <v>778.37</v>
      </c>
      <c r="Q28" s="19">
        <v>1359.96</v>
      </c>
      <c r="R28" s="19">
        <v>147.85</v>
      </c>
      <c r="S28" s="19">
        <v>258.44</v>
      </c>
      <c r="T28" s="19">
        <v>20144.78</v>
      </c>
      <c r="U28" s="19">
        <v>1987.53</v>
      </c>
      <c r="V28" s="19">
        <v>8909.2199999999993</v>
      </c>
      <c r="W28" s="19">
        <v>222.92</v>
      </c>
      <c r="X28" s="19">
        <v>626.74</v>
      </c>
      <c r="Y28" s="19">
        <v>6883.95</v>
      </c>
      <c r="Z28" s="19">
        <v>153.34</v>
      </c>
      <c r="AA28" s="19">
        <v>1482.58</v>
      </c>
      <c r="AB28" s="19">
        <v>3740.88</v>
      </c>
      <c r="AC28" s="19">
        <v>675.07</v>
      </c>
      <c r="AD28" s="19">
        <v>654.1</v>
      </c>
      <c r="AE28" s="19">
        <v>3393.46</v>
      </c>
      <c r="AF28" s="19">
        <v>2240.37</v>
      </c>
      <c r="AG28" s="19">
        <v>21881.66</v>
      </c>
      <c r="AH28" s="19">
        <v>2009.35</v>
      </c>
      <c r="AI28" s="19">
        <v>8559.16</v>
      </c>
      <c r="AJ28" s="19">
        <v>4475.79</v>
      </c>
      <c r="AK28" s="19">
        <v>38355.56</v>
      </c>
      <c r="AL28" s="19">
        <v>391.94</v>
      </c>
      <c r="AM28" s="19">
        <v>432.55</v>
      </c>
      <c r="AN28" s="19">
        <v>4359.2299999999996</v>
      </c>
      <c r="AO28" s="19">
        <v>2331.79</v>
      </c>
      <c r="AP28" s="19">
        <v>8387.4</v>
      </c>
      <c r="AQ28" s="19">
        <v>11794.54</v>
      </c>
      <c r="AR28" s="19">
        <v>2558.52</v>
      </c>
      <c r="AS28" s="19">
        <v>354.55</v>
      </c>
      <c r="AT28" s="19">
        <v>818.26</v>
      </c>
      <c r="AU28" s="19">
        <v>650.95000000000005</v>
      </c>
      <c r="AV28" s="19">
        <v>1345.02</v>
      </c>
      <c r="AW28" s="19">
        <v>22720.52</v>
      </c>
      <c r="AX28" s="19">
        <v>518.45000000000005</v>
      </c>
      <c r="AY28" s="19">
        <v>1740.38</v>
      </c>
      <c r="AZ28" s="19">
        <v>285.57</v>
      </c>
      <c r="BA28" s="19">
        <v>94.39</v>
      </c>
      <c r="BB28" s="19">
        <v>214.84</v>
      </c>
      <c r="BC28" s="19">
        <v>1228.6199999999999</v>
      </c>
      <c r="BD28" s="19">
        <v>1470.96</v>
      </c>
      <c r="BE28" s="19">
        <v>579.16</v>
      </c>
      <c r="BF28" s="19">
        <v>7498.09</v>
      </c>
      <c r="BG28" s="19">
        <v>241.49</v>
      </c>
      <c r="BH28" s="19">
        <v>2351.54</v>
      </c>
      <c r="BI28" s="19">
        <v>783.07</v>
      </c>
      <c r="BJ28" s="20">
        <f t="shared" si="1"/>
        <v>4025.2706666666677</v>
      </c>
      <c r="BK28" s="19">
        <f t="shared" si="2"/>
        <v>3189.6255555555554</v>
      </c>
      <c r="BL28" s="19">
        <f t="shared" si="3"/>
        <v>931.85157098509455</v>
      </c>
      <c r="BM28" s="19">
        <f t="shared" si="4"/>
        <v>6115.1573913043476</v>
      </c>
      <c r="BN28" s="19">
        <f t="shared" si="5"/>
        <v>1972.1127460425898</v>
      </c>
      <c r="BO28" s="19">
        <f t="shared" si="6"/>
        <v>1474.7729999999999</v>
      </c>
      <c r="BP28" s="19">
        <f t="shared" si="7"/>
        <v>705.67799316693379</v>
      </c>
      <c r="BQ28" s="32">
        <f>RSQ(B28:BI28,B4:BI4)</f>
        <v>2.4794286259993925E-4</v>
      </c>
      <c r="BR28" s="32">
        <f>SLOPE(B28:BI28,B4:BI4)</f>
        <v>-3.274776408091912</v>
      </c>
      <c r="BS28" s="32">
        <v>0.74709999999999999</v>
      </c>
    </row>
    <row r="29" spans="1:71" x14ac:dyDescent="0.3">
      <c r="A29" s="42" t="s">
        <v>28</v>
      </c>
      <c r="B29" s="19">
        <v>6.12</v>
      </c>
      <c r="C29" s="19">
        <v>13.82</v>
      </c>
      <c r="D29" s="19">
        <v>17.89</v>
      </c>
      <c r="E29" s="19">
        <v>11.32</v>
      </c>
      <c r="F29" s="19">
        <v>6.81</v>
      </c>
      <c r="G29" s="19">
        <v>18</v>
      </c>
      <c r="H29" s="19">
        <v>10.44</v>
      </c>
      <c r="I29" s="19">
        <v>17.260000000000002</v>
      </c>
      <c r="J29" s="19">
        <v>10.63</v>
      </c>
      <c r="K29" s="19">
        <v>18.059999999999999</v>
      </c>
      <c r="L29" s="19">
        <v>20.16</v>
      </c>
      <c r="M29" s="19">
        <v>10.01</v>
      </c>
      <c r="N29" s="19">
        <v>10.26</v>
      </c>
      <c r="O29" s="19">
        <v>15.68</v>
      </c>
      <c r="P29" s="19">
        <v>12.64</v>
      </c>
      <c r="Q29" s="19">
        <v>3.11</v>
      </c>
      <c r="R29" s="19">
        <v>8.17</v>
      </c>
      <c r="S29" s="19">
        <v>2.72</v>
      </c>
      <c r="T29" s="19">
        <v>8.27</v>
      </c>
      <c r="U29" s="19">
        <v>6.55</v>
      </c>
      <c r="V29" s="19">
        <v>7.49</v>
      </c>
      <c r="W29" s="19">
        <v>10.55</v>
      </c>
      <c r="X29" s="19">
        <v>8.82</v>
      </c>
      <c r="Y29" s="19">
        <v>10.48</v>
      </c>
      <c r="Z29" s="19">
        <v>21.68</v>
      </c>
      <c r="AA29" s="19">
        <v>17.809999999999999</v>
      </c>
      <c r="AB29" s="19">
        <v>11.78</v>
      </c>
      <c r="AC29" s="19">
        <v>14.34</v>
      </c>
      <c r="AD29" s="19">
        <v>10.56</v>
      </c>
      <c r="AE29" s="19">
        <v>12.04</v>
      </c>
      <c r="AF29" s="19">
        <v>12.44</v>
      </c>
      <c r="AG29" s="19">
        <v>10.31</v>
      </c>
      <c r="AH29" s="19">
        <v>5.4</v>
      </c>
      <c r="AI29" s="19">
        <v>14.82</v>
      </c>
      <c r="AJ29" s="19">
        <v>8.81</v>
      </c>
      <c r="AK29" s="19">
        <v>17.34</v>
      </c>
      <c r="AL29" s="19">
        <v>9.9499999999999993</v>
      </c>
      <c r="AM29" s="19">
        <v>22.2</v>
      </c>
      <c r="AN29" s="19">
        <v>17.45</v>
      </c>
      <c r="AO29" s="19">
        <v>13.66</v>
      </c>
      <c r="AP29" s="19">
        <v>7.64</v>
      </c>
      <c r="AQ29" s="19">
        <v>10.49</v>
      </c>
      <c r="AR29" s="19">
        <v>3.09</v>
      </c>
      <c r="AS29" s="19">
        <v>14.37</v>
      </c>
      <c r="AT29" s="19">
        <v>18.32</v>
      </c>
      <c r="AU29" s="19">
        <v>8.2799999999999994</v>
      </c>
      <c r="AV29" s="19">
        <v>12.12</v>
      </c>
      <c r="AW29" s="19">
        <v>1.49</v>
      </c>
      <c r="AX29" s="19">
        <v>18.34</v>
      </c>
      <c r="AY29" s="19">
        <v>11.69</v>
      </c>
      <c r="AZ29" s="19">
        <v>10.51</v>
      </c>
      <c r="BA29" s="19">
        <v>15.35</v>
      </c>
      <c r="BB29" s="19">
        <v>10.15</v>
      </c>
      <c r="BC29" s="19">
        <v>12.97</v>
      </c>
      <c r="BD29" s="19">
        <v>2.39</v>
      </c>
      <c r="BE29" s="19">
        <v>17.75</v>
      </c>
      <c r="BF29" s="19">
        <v>12.86</v>
      </c>
      <c r="BG29" s="19">
        <v>14.6</v>
      </c>
      <c r="BH29" s="19">
        <v>14.92</v>
      </c>
      <c r="BI29" s="19">
        <v>16.670000000000002</v>
      </c>
      <c r="BJ29" s="20">
        <f t="shared" si="1"/>
        <v>11.997499999999999</v>
      </c>
      <c r="BK29" s="19">
        <f t="shared" si="2"/>
        <v>11.723333333333333</v>
      </c>
      <c r="BL29" s="19">
        <f t="shared" si="3"/>
        <v>0.98126669692002155</v>
      </c>
      <c r="BM29" s="19">
        <f t="shared" si="4"/>
        <v>11.963043478260868</v>
      </c>
      <c r="BN29" s="19">
        <f t="shared" si="5"/>
        <v>1.0447643671747369</v>
      </c>
      <c r="BO29" s="19">
        <f t="shared" si="6"/>
        <v>12.817000000000002</v>
      </c>
      <c r="BP29" s="19">
        <f t="shared" si="7"/>
        <v>1.3919634813217354</v>
      </c>
      <c r="BQ29" s="32">
        <f>RSQ(B29:BI29,B4:BI4)</f>
        <v>3.7871093527829802E-3</v>
      </c>
      <c r="BR29" s="32">
        <f>SLOPE(B29:BI29,B4:BI4)</f>
        <v>9.0758707621430672E-3</v>
      </c>
      <c r="BS29" s="32">
        <v>0.80059999999999998</v>
      </c>
    </row>
    <row r="30" spans="1:71" x14ac:dyDescent="0.3">
      <c r="A30" s="42" t="s">
        <v>57</v>
      </c>
      <c r="B30" s="19">
        <v>21.7</v>
      </c>
      <c r="C30" s="19">
        <v>15</v>
      </c>
      <c r="D30" s="19">
        <v>32.090000000000003</v>
      </c>
      <c r="E30" s="19">
        <v>11.32</v>
      </c>
      <c r="F30" s="19">
        <v>22.7</v>
      </c>
      <c r="G30" s="19">
        <v>18</v>
      </c>
      <c r="H30" s="19">
        <v>38.79</v>
      </c>
      <c r="I30" s="19">
        <v>17.260000000000002</v>
      </c>
      <c r="J30" s="19">
        <v>19.22</v>
      </c>
      <c r="K30" s="19">
        <v>24.64</v>
      </c>
      <c r="L30" s="19">
        <v>30.28</v>
      </c>
      <c r="M30" s="19">
        <v>10.77</v>
      </c>
      <c r="N30" s="19">
        <v>25.71</v>
      </c>
      <c r="O30" s="19">
        <v>15.68</v>
      </c>
      <c r="P30" s="19">
        <v>12.64</v>
      </c>
      <c r="Q30" s="19">
        <v>3.11</v>
      </c>
      <c r="R30" s="19">
        <v>8.17</v>
      </c>
      <c r="S30" s="19">
        <v>2.72</v>
      </c>
      <c r="T30" s="19">
        <v>23.72</v>
      </c>
      <c r="U30" s="19">
        <v>6.55</v>
      </c>
      <c r="V30" s="19">
        <v>34.42</v>
      </c>
      <c r="W30" s="19">
        <v>10.55</v>
      </c>
      <c r="X30" s="19">
        <v>8.82</v>
      </c>
      <c r="Y30" s="19">
        <v>4.01</v>
      </c>
      <c r="Z30" s="19">
        <v>26.14</v>
      </c>
      <c r="AA30" s="19">
        <v>22.24</v>
      </c>
      <c r="AB30" s="19">
        <v>26.24</v>
      </c>
      <c r="AC30" s="19">
        <v>18.04</v>
      </c>
      <c r="AD30" s="19">
        <v>12.84</v>
      </c>
      <c r="AE30" s="19">
        <v>16.71</v>
      </c>
      <c r="AF30" s="19">
        <v>12.44</v>
      </c>
      <c r="AG30" s="19">
        <v>14.94</v>
      </c>
      <c r="AH30" s="19">
        <v>5.4</v>
      </c>
      <c r="AI30" s="19">
        <v>10.11</v>
      </c>
      <c r="AJ30" s="19">
        <v>12.07</v>
      </c>
      <c r="AK30" s="19">
        <v>42.99</v>
      </c>
      <c r="AL30" s="19">
        <v>21.66</v>
      </c>
      <c r="AM30" s="19">
        <v>22.2</v>
      </c>
      <c r="AN30" s="19">
        <v>24.32</v>
      </c>
      <c r="AO30" s="19">
        <v>14.47</v>
      </c>
      <c r="AP30" s="19">
        <v>7.64</v>
      </c>
      <c r="AQ30" s="19">
        <v>10.49</v>
      </c>
      <c r="AR30" s="19">
        <v>24.01</v>
      </c>
      <c r="AS30" s="19">
        <v>34.5</v>
      </c>
      <c r="AT30" s="19">
        <v>18.32</v>
      </c>
      <c r="AU30" s="19">
        <v>22.28</v>
      </c>
      <c r="AV30" s="19">
        <v>12.12</v>
      </c>
      <c r="AW30" s="19">
        <v>8.0299999999999994</v>
      </c>
      <c r="AX30" s="19">
        <v>22.5</v>
      </c>
      <c r="AY30" s="19">
        <v>11.69</v>
      </c>
      <c r="AZ30" s="19">
        <v>15.08</v>
      </c>
      <c r="BA30" s="19">
        <v>39.33</v>
      </c>
      <c r="BB30" s="19">
        <v>10.15</v>
      </c>
      <c r="BC30" s="19">
        <v>12.97</v>
      </c>
      <c r="BD30" s="19">
        <v>27.75</v>
      </c>
      <c r="BE30" s="19">
        <v>17.75</v>
      </c>
      <c r="BF30" s="19">
        <v>18.36</v>
      </c>
      <c r="BG30" s="19">
        <v>17.59</v>
      </c>
      <c r="BH30" s="19">
        <v>23.2</v>
      </c>
      <c r="BI30" s="19">
        <v>16.670000000000002</v>
      </c>
      <c r="BJ30" s="20">
        <f t="shared" si="1"/>
        <v>18.185166666666678</v>
      </c>
      <c r="BK30" s="19">
        <f t="shared" si="2"/>
        <v>18.240370370370375</v>
      </c>
      <c r="BL30" s="19">
        <f t="shared" si="3"/>
        <v>1.900005284254269</v>
      </c>
      <c r="BM30" s="19">
        <f t="shared" si="4"/>
        <v>17.381304347826084</v>
      </c>
      <c r="BN30" s="19">
        <f t="shared" si="5"/>
        <v>1.8374897277923026</v>
      </c>
      <c r="BO30" s="19">
        <f t="shared" si="6"/>
        <v>19.884999999999998</v>
      </c>
      <c r="BP30" s="19">
        <f t="shared" si="7"/>
        <v>2.6648286373924077</v>
      </c>
      <c r="BQ30" s="32">
        <f>RSQ(B30:BI30,B4:BI4)</f>
        <v>9.8191456248719806E-4</v>
      </c>
      <c r="BR30" s="32">
        <f>SLOPE(B30:BI30,B4:BI4)</f>
        <v>8.6332665376367464E-3</v>
      </c>
      <c r="BS30" s="32">
        <v>0.77210000000000001</v>
      </c>
    </row>
    <row r="31" spans="1:71" x14ac:dyDescent="0.3">
      <c r="A31" s="42" t="s">
        <v>54</v>
      </c>
      <c r="B31" s="19">
        <v>54.26</v>
      </c>
      <c r="C31" s="19">
        <v>38.130000000000003</v>
      </c>
      <c r="D31" s="19">
        <v>75.64</v>
      </c>
      <c r="E31" s="19">
        <v>35.28</v>
      </c>
      <c r="F31" s="19">
        <v>11.89</v>
      </c>
      <c r="G31" s="19">
        <v>69.05</v>
      </c>
      <c r="H31" s="19">
        <v>10.44</v>
      </c>
      <c r="I31" s="19">
        <v>39.81</v>
      </c>
      <c r="J31" s="19">
        <v>24.02</v>
      </c>
      <c r="K31" s="19">
        <v>62.47</v>
      </c>
      <c r="L31" s="19">
        <v>25.54</v>
      </c>
      <c r="M31" s="19">
        <v>23.33</v>
      </c>
      <c r="N31" s="19">
        <v>41.43</v>
      </c>
      <c r="O31" s="19">
        <v>30.09</v>
      </c>
      <c r="P31" s="19">
        <v>12.64</v>
      </c>
      <c r="Q31" s="19">
        <v>28.61</v>
      </c>
      <c r="R31" s="19">
        <v>24.35</v>
      </c>
      <c r="S31" s="19">
        <v>58.15</v>
      </c>
      <c r="T31" s="19">
        <v>8.27</v>
      </c>
      <c r="U31" s="19">
        <v>71.97</v>
      </c>
      <c r="V31" s="19">
        <v>43.59</v>
      </c>
      <c r="W31" s="19">
        <v>14.58</v>
      </c>
      <c r="X31" s="19">
        <v>8.82</v>
      </c>
      <c r="Y31" s="19">
        <v>23.95</v>
      </c>
      <c r="Z31" s="19">
        <v>40.08</v>
      </c>
      <c r="AA31" s="19">
        <v>72.010000000000005</v>
      </c>
      <c r="AB31" s="19">
        <v>70.66</v>
      </c>
      <c r="AC31" s="19">
        <v>74.72</v>
      </c>
      <c r="AD31" s="19">
        <v>13.76</v>
      </c>
      <c r="AE31" s="19">
        <v>18</v>
      </c>
      <c r="AF31" s="19">
        <v>23.82</v>
      </c>
      <c r="AG31" s="19">
        <v>13.28</v>
      </c>
      <c r="AH31" s="19">
        <v>35.33</v>
      </c>
      <c r="AI31" s="19">
        <v>14.82</v>
      </c>
      <c r="AJ31" s="19">
        <v>12.07</v>
      </c>
      <c r="AK31" s="19">
        <v>17.34</v>
      </c>
      <c r="AL31" s="19">
        <v>35.450000000000003</v>
      </c>
      <c r="AM31" s="19">
        <v>22.2</v>
      </c>
      <c r="AN31" s="19">
        <v>18.45</v>
      </c>
      <c r="AO31" s="19">
        <v>37.33</v>
      </c>
      <c r="AP31" s="19">
        <v>13.67</v>
      </c>
      <c r="AQ31" s="19">
        <v>20.88</v>
      </c>
      <c r="AR31" s="19">
        <v>20.58</v>
      </c>
      <c r="AS31" s="19">
        <v>13.42</v>
      </c>
      <c r="AT31" s="19">
        <v>18.32</v>
      </c>
      <c r="AU31" s="19">
        <v>8.2799999999999994</v>
      </c>
      <c r="AV31" s="19">
        <v>40.840000000000003</v>
      </c>
      <c r="AW31" s="19">
        <v>24.09</v>
      </c>
      <c r="AX31" s="19">
        <v>35.49</v>
      </c>
      <c r="AY31" s="19">
        <v>42.12</v>
      </c>
      <c r="AZ31" s="19">
        <v>32.18</v>
      </c>
      <c r="BA31" s="19">
        <v>33.71</v>
      </c>
      <c r="BB31" s="19">
        <v>53.71</v>
      </c>
      <c r="BC31" s="19">
        <v>13.94</v>
      </c>
      <c r="BD31" s="19">
        <v>20.82</v>
      </c>
      <c r="BE31" s="19">
        <v>17.75</v>
      </c>
      <c r="BF31" s="19">
        <v>112.53</v>
      </c>
      <c r="BG31" s="19">
        <v>22.39</v>
      </c>
      <c r="BH31" s="19">
        <v>29.83</v>
      </c>
      <c r="BI31" s="19">
        <v>17.62</v>
      </c>
      <c r="BJ31" s="20">
        <f t="shared" si="1"/>
        <v>32.463333333333331</v>
      </c>
      <c r="BK31" s="19">
        <f t="shared" si="2"/>
        <v>37.74296296296297</v>
      </c>
      <c r="BL31" s="19">
        <f t="shared" si="3"/>
        <v>4.2285573979831916</v>
      </c>
      <c r="BM31" s="19">
        <f t="shared" si="4"/>
        <v>24.967826086956517</v>
      </c>
      <c r="BN31" s="19">
        <f t="shared" si="5"/>
        <v>3.0839197221036954</v>
      </c>
      <c r="BO31" s="19">
        <f t="shared" si="6"/>
        <v>35.447999999999993</v>
      </c>
      <c r="BP31" s="19">
        <f t="shared" si="7"/>
        <v>9.3086210698589635</v>
      </c>
      <c r="BQ31" s="32">
        <f>RSQ(B31:BI31,B4:BI4)</f>
        <v>1.2553157966926784E-2</v>
      </c>
      <c r="BR31" s="32">
        <f>SLOPE(B31:BI31,B4:BI4)</f>
        <v>-7.2667698563825114E-2</v>
      </c>
      <c r="BS31" s="32">
        <v>0.2445</v>
      </c>
    </row>
    <row r="32" spans="1:71" x14ac:dyDescent="0.3">
      <c r="A32" s="42" t="s">
        <v>346</v>
      </c>
      <c r="B32" s="19">
        <v>26.05</v>
      </c>
      <c r="C32" s="19">
        <v>14.38</v>
      </c>
      <c r="D32" s="19">
        <v>17.89</v>
      </c>
      <c r="E32" s="19">
        <v>11.32</v>
      </c>
      <c r="F32" s="19">
        <v>24.86</v>
      </c>
      <c r="G32" s="19">
        <v>18</v>
      </c>
      <c r="H32" s="19">
        <v>10.44</v>
      </c>
      <c r="I32" s="19">
        <v>17.260000000000002</v>
      </c>
      <c r="J32" s="19">
        <v>10.63</v>
      </c>
      <c r="K32" s="19">
        <v>25.52</v>
      </c>
      <c r="L32" s="19">
        <v>34.06</v>
      </c>
      <c r="M32" s="19">
        <v>10.01</v>
      </c>
      <c r="N32" s="19">
        <v>17.14</v>
      </c>
      <c r="O32" s="19">
        <v>17.64</v>
      </c>
      <c r="P32" s="19">
        <v>27.45</v>
      </c>
      <c r="Q32" s="19">
        <v>3.11</v>
      </c>
      <c r="R32" s="19">
        <v>8.17</v>
      </c>
      <c r="S32" s="19">
        <v>2.72</v>
      </c>
      <c r="T32" s="19">
        <v>26.09</v>
      </c>
      <c r="U32" s="19">
        <v>6.55</v>
      </c>
      <c r="V32" s="19">
        <v>43.59</v>
      </c>
      <c r="W32" s="19">
        <v>10.55</v>
      </c>
      <c r="X32" s="19">
        <v>8.82</v>
      </c>
      <c r="Y32" s="19">
        <v>16.47</v>
      </c>
      <c r="Z32" s="19">
        <v>33.11</v>
      </c>
      <c r="AA32" s="19">
        <v>26.47</v>
      </c>
      <c r="AB32" s="19">
        <v>11.78</v>
      </c>
      <c r="AC32" s="19">
        <v>16.75</v>
      </c>
      <c r="AD32" s="19">
        <v>11.01</v>
      </c>
      <c r="AE32" s="19">
        <v>20.57</v>
      </c>
      <c r="AF32" s="19">
        <v>12.44</v>
      </c>
      <c r="AG32" s="19">
        <v>12.45</v>
      </c>
      <c r="AH32" s="19">
        <v>14.13</v>
      </c>
      <c r="AI32" s="19">
        <v>10.11</v>
      </c>
      <c r="AJ32" s="19">
        <v>10.46</v>
      </c>
      <c r="AK32" s="19">
        <v>35.51</v>
      </c>
      <c r="AL32" s="19">
        <v>9.9499999999999993</v>
      </c>
      <c r="AM32" s="19">
        <v>28.84</v>
      </c>
      <c r="AN32" s="19">
        <v>17.45</v>
      </c>
      <c r="AO32" s="19">
        <v>13.66</v>
      </c>
      <c r="AP32" s="19">
        <v>7.64</v>
      </c>
      <c r="AQ32" s="19">
        <v>10.49</v>
      </c>
      <c r="AR32" s="19">
        <v>13.72</v>
      </c>
      <c r="AS32" s="19">
        <v>30.66</v>
      </c>
      <c r="AT32" s="19">
        <v>22.27</v>
      </c>
      <c r="AU32" s="19">
        <v>27.06</v>
      </c>
      <c r="AV32" s="19">
        <v>12.12</v>
      </c>
      <c r="AW32" s="19">
        <v>12.04</v>
      </c>
      <c r="AX32" s="19">
        <v>25.97</v>
      </c>
      <c r="AY32" s="19">
        <v>14.78</v>
      </c>
      <c r="AZ32" s="19">
        <v>19.100000000000001</v>
      </c>
      <c r="BA32" s="19">
        <v>28.09</v>
      </c>
      <c r="BB32" s="19">
        <v>10.15</v>
      </c>
      <c r="BC32" s="19">
        <v>12.97</v>
      </c>
      <c r="BD32" s="19">
        <v>2.39</v>
      </c>
      <c r="BE32" s="19">
        <v>17.75</v>
      </c>
      <c r="BF32" s="19">
        <v>14.37</v>
      </c>
      <c r="BG32" s="19">
        <v>20.79</v>
      </c>
      <c r="BH32" s="19">
        <v>27.34</v>
      </c>
      <c r="BI32" s="19">
        <v>26.42</v>
      </c>
      <c r="BJ32" s="20">
        <f t="shared" si="1"/>
        <v>17.49216666666667</v>
      </c>
      <c r="BK32" s="19">
        <f t="shared" si="2"/>
        <v>17.780740740740743</v>
      </c>
      <c r="BL32" s="19">
        <f t="shared" si="3"/>
        <v>1.9366322375042511</v>
      </c>
      <c r="BM32" s="19">
        <f t="shared" si="4"/>
        <v>16.959999999999997</v>
      </c>
      <c r="BN32" s="19">
        <f t="shared" si="5"/>
        <v>1.6167473323803256</v>
      </c>
      <c r="BO32" s="19">
        <f t="shared" si="6"/>
        <v>17.937000000000001</v>
      </c>
      <c r="BP32" s="19">
        <f t="shared" si="7"/>
        <v>2.6092344769214493</v>
      </c>
      <c r="BQ32" s="32">
        <f>RSQ(B32:BI32,B4:BI4)</f>
        <v>1.2932966234205732E-3</v>
      </c>
      <c r="BR32" s="32">
        <f>SLOPE(B32:BI32,B4:BI4)</f>
        <v>9.5530112797419416E-3</v>
      </c>
      <c r="BS32" s="32">
        <v>0.78300000000000003</v>
      </c>
    </row>
    <row r="33" spans="1:71" x14ac:dyDescent="0.3">
      <c r="A33" s="42" t="s">
        <v>0</v>
      </c>
      <c r="B33" s="19">
        <v>99.84</v>
      </c>
      <c r="C33" s="19">
        <v>41.25</v>
      </c>
      <c r="D33" s="19">
        <v>90.53</v>
      </c>
      <c r="E33" s="19">
        <v>35.9</v>
      </c>
      <c r="F33" s="19">
        <v>51.88</v>
      </c>
      <c r="G33" s="19">
        <v>59.48</v>
      </c>
      <c r="H33" s="19">
        <v>63.47</v>
      </c>
      <c r="I33" s="19">
        <v>50.17</v>
      </c>
      <c r="J33" s="19">
        <v>55.25</v>
      </c>
      <c r="K33" s="19">
        <v>75.67</v>
      </c>
      <c r="L33" s="19">
        <v>89.88</v>
      </c>
      <c r="M33" s="19">
        <v>24.22</v>
      </c>
      <c r="N33" s="19">
        <v>95.71</v>
      </c>
      <c r="O33" s="19">
        <v>74.7</v>
      </c>
      <c r="P33" s="19">
        <v>50.98</v>
      </c>
      <c r="Q33" s="19">
        <v>28.61</v>
      </c>
      <c r="R33" s="19">
        <v>27.83</v>
      </c>
      <c r="S33" s="19">
        <v>64.61</v>
      </c>
      <c r="T33" s="19">
        <v>54.56</v>
      </c>
      <c r="U33" s="19">
        <v>132.87</v>
      </c>
      <c r="V33" s="19">
        <v>96.37</v>
      </c>
      <c r="W33" s="19">
        <v>44.79</v>
      </c>
      <c r="X33" s="19">
        <v>8.82</v>
      </c>
      <c r="Y33" s="19">
        <v>38.92</v>
      </c>
      <c r="Z33" s="19">
        <v>85.38</v>
      </c>
      <c r="AA33" s="19">
        <v>62.48</v>
      </c>
      <c r="AB33" s="19">
        <v>40.380000000000003</v>
      </c>
      <c r="AC33" s="19">
        <v>65.7</v>
      </c>
      <c r="AD33" s="19">
        <v>71.56</v>
      </c>
      <c r="AE33" s="19">
        <v>55.27</v>
      </c>
      <c r="AF33" s="19">
        <v>29.67</v>
      </c>
      <c r="AG33" s="19">
        <v>49.81</v>
      </c>
      <c r="AH33" s="19">
        <v>35.33</v>
      </c>
      <c r="AI33" s="19">
        <v>34.92</v>
      </c>
      <c r="AJ33" s="19">
        <v>33.81</v>
      </c>
      <c r="AK33" s="19">
        <v>100.94</v>
      </c>
      <c r="AL33" s="19">
        <v>70.900000000000006</v>
      </c>
      <c r="AM33" s="19">
        <v>62.23</v>
      </c>
      <c r="AN33" s="19">
        <v>60.37</v>
      </c>
      <c r="AO33" s="19">
        <v>66.27</v>
      </c>
      <c r="AP33" s="19">
        <v>33.03</v>
      </c>
      <c r="AQ33" s="19">
        <v>31.97</v>
      </c>
      <c r="AR33" s="19">
        <v>54.87</v>
      </c>
      <c r="AS33" s="19">
        <v>102.53</v>
      </c>
      <c r="AT33" s="19">
        <v>37.51</v>
      </c>
      <c r="AU33" s="19">
        <v>63.66</v>
      </c>
      <c r="AV33" s="19">
        <v>84.4</v>
      </c>
      <c r="AW33" s="19">
        <v>32.11</v>
      </c>
      <c r="AX33" s="19">
        <v>87.42</v>
      </c>
      <c r="AY33" s="19">
        <v>35.47</v>
      </c>
      <c r="AZ33" s="19">
        <v>58.32</v>
      </c>
      <c r="BA33" s="19">
        <v>106.76</v>
      </c>
      <c r="BB33" s="19">
        <v>75.48</v>
      </c>
      <c r="BC33" s="19">
        <v>44.6</v>
      </c>
      <c r="BD33" s="19">
        <v>90.2</v>
      </c>
      <c r="BE33" s="19">
        <v>36.35</v>
      </c>
      <c r="BF33" s="19">
        <v>63.85</v>
      </c>
      <c r="BG33" s="19">
        <v>98.36</v>
      </c>
      <c r="BH33" s="19">
        <v>62.14</v>
      </c>
      <c r="BI33" s="19">
        <v>115.3</v>
      </c>
      <c r="BJ33" s="20">
        <f t="shared" si="1"/>
        <v>61.594333333333331</v>
      </c>
      <c r="BK33" s="19">
        <f t="shared" si="2"/>
        <v>60.909259259259251</v>
      </c>
      <c r="BL33" s="19">
        <f t="shared" si="3"/>
        <v>5.4239448256572285</v>
      </c>
      <c r="BM33" s="19">
        <f t="shared" si="4"/>
        <v>56.510869565217391</v>
      </c>
      <c r="BN33" s="19">
        <f t="shared" si="5"/>
        <v>4.7234281076522624</v>
      </c>
      <c r="BO33" s="19">
        <f t="shared" si="6"/>
        <v>75.135999999999996</v>
      </c>
      <c r="BP33" s="19">
        <f t="shared" si="7"/>
        <v>8.4297552620332716</v>
      </c>
      <c r="BQ33" s="32">
        <f>RSQ(B33:BI33,B4:BI4)</f>
        <v>1.7300712992216576E-2</v>
      </c>
      <c r="BR33" s="32">
        <f>SLOPE(B33:BI33,B4:BI4)</f>
        <v>0.10426799682634723</v>
      </c>
      <c r="BS33" s="32">
        <v>0.52300000000000002</v>
      </c>
    </row>
    <row r="34" spans="1:71" x14ac:dyDescent="0.3">
      <c r="A34" s="42" t="s">
        <v>25</v>
      </c>
      <c r="B34" s="19">
        <v>349.44</v>
      </c>
      <c r="C34" s="19">
        <v>116.88</v>
      </c>
      <c r="D34" s="19">
        <v>369.02</v>
      </c>
      <c r="E34" s="19">
        <v>174.55</v>
      </c>
      <c r="F34" s="19">
        <v>150.24</v>
      </c>
      <c r="G34" s="19">
        <v>205.11</v>
      </c>
      <c r="H34" s="19">
        <v>246.83</v>
      </c>
      <c r="I34" s="19">
        <v>145.04</v>
      </c>
      <c r="J34" s="19">
        <v>146.52000000000001</v>
      </c>
      <c r="K34" s="19">
        <v>203.25</v>
      </c>
      <c r="L34" s="19">
        <v>281.94</v>
      </c>
      <c r="M34" s="19">
        <v>94.21</v>
      </c>
      <c r="N34" s="19">
        <v>425.72</v>
      </c>
      <c r="O34" s="19">
        <v>201.27</v>
      </c>
      <c r="P34" s="19">
        <v>186.26</v>
      </c>
      <c r="Q34" s="19">
        <v>240.33</v>
      </c>
      <c r="R34" s="19">
        <v>137.41</v>
      </c>
      <c r="S34" s="19">
        <v>174.44</v>
      </c>
      <c r="T34" s="19">
        <v>139.96</v>
      </c>
      <c r="U34" s="19">
        <v>226.99</v>
      </c>
      <c r="V34" s="19">
        <v>295.98</v>
      </c>
      <c r="W34" s="19">
        <v>153.13</v>
      </c>
      <c r="X34" s="19">
        <v>236.16</v>
      </c>
      <c r="Y34" s="19">
        <v>157.16999999999999</v>
      </c>
      <c r="Z34" s="19">
        <v>318.88</v>
      </c>
      <c r="AA34" s="19">
        <v>146.13999999999999</v>
      </c>
      <c r="AB34" s="19">
        <v>224.09</v>
      </c>
      <c r="AC34" s="19">
        <v>207.42</v>
      </c>
      <c r="AD34" s="19">
        <v>216.5</v>
      </c>
      <c r="AE34" s="19">
        <v>160.66999999999999</v>
      </c>
      <c r="AF34" s="19">
        <v>169.64</v>
      </c>
      <c r="AG34" s="19">
        <v>200.07</v>
      </c>
      <c r="AH34" s="19">
        <v>138.97999999999999</v>
      </c>
      <c r="AI34" s="19">
        <v>102.65</v>
      </c>
      <c r="AJ34" s="19">
        <v>161.80000000000001</v>
      </c>
      <c r="AK34" s="19">
        <v>312.14999999999998</v>
      </c>
      <c r="AL34" s="19">
        <v>151.65</v>
      </c>
      <c r="AM34" s="19">
        <v>262.57</v>
      </c>
      <c r="AN34" s="19">
        <v>159.31</v>
      </c>
      <c r="AO34" s="19">
        <v>277.29000000000002</v>
      </c>
      <c r="AP34" s="19">
        <v>144.66999999999999</v>
      </c>
      <c r="AQ34" s="19">
        <v>147.44</v>
      </c>
      <c r="AR34" s="19">
        <v>113.18</v>
      </c>
      <c r="AS34" s="19">
        <v>310.47000000000003</v>
      </c>
      <c r="AT34" s="19">
        <v>133.05000000000001</v>
      </c>
      <c r="AU34" s="19">
        <v>189.39</v>
      </c>
      <c r="AV34" s="19">
        <v>231.43</v>
      </c>
      <c r="AW34" s="19">
        <v>92.33</v>
      </c>
      <c r="AX34" s="19">
        <v>366.12</v>
      </c>
      <c r="AY34" s="19">
        <v>194.36</v>
      </c>
      <c r="AZ34" s="19">
        <v>183.01</v>
      </c>
      <c r="BA34" s="19">
        <v>448.38</v>
      </c>
      <c r="BB34" s="19">
        <v>220.65</v>
      </c>
      <c r="BC34" s="19">
        <v>153.30000000000001</v>
      </c>
      <c r="BD34" s="19">
        <v>319.17</v>
      </c>
      <c r="BE34" s="19">
        <v>140.4</v>
      </c>
      <c r="BF34" s="19">
        <v>266.56</v>
      </c>
      <c r="BG34" s="19">
        <v>273.48</v>
      </c>
      <c r="BH34" s="19">
        <v>270.12</v>
      </c>
      <c r="BI34" s="19">
        <v>267.43</v>
      </c>
      <c r="BJ34" s="20">
        <f t="shared" si="1"/>
        <v>212.20999999999998</v>
      </c>
      <c r="BK34" s="19">
        <f t="shared" si="2"/>
        <v>212.85037037037037</v>
      </c>
      <c r="BL34" s="19">
        <f t="shared" si="3"/>
        <v>15.848527675525677</v>
      </c>
      <c r="BM34" s="19">
        <f t="shared" si="4"/>
        <v>193.17999999999998</v>
      </c>
      <c r="BN34" s="19">
        <f t="shared" si="5"/>
        <v>14.958049758212816</v>
      </c>
      <c r="BO34" s="19">
        <f t="shared" si="6"/>
        <v>254.25</v>
      </c>
      <c r="BP34" s="19">
        <f t="shared" si="7"/>
        <v>28.324466102647019</v>
      </c>
      <c r="BQ34" s="32">
        <f>RSQ(B34:BI34,B4:BI4)</f>
        <v>1.467248823910978E-2</v>
      </c>
      <c r="BR34" s="32">
        <f>SLOPE(B34:BI34,B4:BI4)</f>
        <v>0.29610084079792914</v>
      </c>
      <c r="BS34" s="32">
        <v>0.57379999999999998</v>
      </c>
    </row>
    <row r="35" spans="1:71" x14ac:dyDescent="0.3">
      <c r="A35" s="42" t="s">
        <v>17</v>
      </c>
      <c r="B35" s="19">
        <v>514.39</v>
      </c>
      <c r="C35" s="19">
        <v>857.57</v>
      </c>
      <c r="D35" s="19">
        <v>1260.6099999999999</v>
      </c>
      <c r="E35" s="19">
        <v>1910.17</v>
      </c>
      <c r="F35" s="19">
        <v>737.17</v>
      </c>
      <c r="G35" s="19">
        <v>559.96</v>
      </c>
      <c r="H35" s="19">
        <v>1555.05</v>
      </c>
      <c r="I35" s="19">
        <v>876.26</v>
      </c>
      <c r="J35" s="19">
        <v>1688.59</v>
      </c>
      <c r="K35" s="19">
        <v>890.43</v>
      </c>
      <c r="L35" s="19">
        <v>1746.49</v>
      </c>
      <c r="M35" s="19">
        <v>1425.66</v>
      </c>
      <c r="N35" s="19">
        <v>1437.15</v>
      </c>
      <c r="O35" s="19">
        <v>1192.04</v>
      </c>
      <c r="P35" s="19">
        <v>1629.28</v>
      </c>
      <c r="Q35" s="19">
        <v>1754.79</v>
      </c>
      <c r="R35" s="19">
        <v>2179.42</v>
      </c>
      <c r="S35" s="19">
        <v>1653.99</v>
      </c>
      <c r="T35" s="19">
        <v>2308.16</v>
      </c>
      <c r="U35" s="19">
        <v>2386.14</v>
      </c>
      <c r="V35" s="19">
        <v>1638.21</v>
      </c>
      <c r="W35" s="19">
        <v>1051.07</v>
      </c>
      <c r="X35" s="19">
        <v>1080.9000000000001</v>
      </c>
      <c r="Y35" s="19">
        <v>633.16</v>
      </c>
      <c r="Z35" s="19">
        <v>1564.76</v>
      </c>
      <c r="AA35" s="19">
        <v>1092.8699999999999</v>
      </c>
      <c r="AB35" s="19">
        <v>1754.36</v>
      </c>
      <c r="AC35" s="19">
        <v>1544.68</v>
      </c>
      <c r="AD35" s="19">
        <v>1495.35</v>
      </c>
      <c r="AE35" s="19">
        <v>2065.64</v>
      </c>
      <c r="AF35" s="19">
        <v>954.31</v>
      </c>
      <c r="AG35" s="19">
        <v>1381.41</v>
      </c>
      <c r="AH35" s="19">
        <v>1140.1300000000001</v>
      </c>
      <c r="AI35" s="19">
        <v>894.22</v>
      </c>
      <c r="AJ35" s="19">
        <v>1831.37</v>
      </c>
      <c r="AK35" s="19">
        <v>1678.52</v>
      </c>
      <c r="AL35" s="19">
        <v>1644.56</v>
      </c>
      <c r="AM35" s="19">
        <v>2491.36</v>
      </c>
      <c r="AN35" s="19">
        <v>1796.01</v>
      </c>
      <c r="AO35" s="19">
        <v>1415.38</v>
      </c>
      <c r="AP35" s="19">
        <v>964.84</v>
      </c>
      <c r="AQ35" s="19">
        <v>1810.38</v>
      </c>
      <c r="AR35" s="19">
        <v>3072.97</v>
      </c>
      <c r="AS35" s="19">
        <v>2465.58</v>
      </c>
      <c r="AT35" s="19">
        <v>1463.6</v>
      </c>
      <c r="AU35" s="19">
        <v>2310.94</v>
      </c>
      <c r="AV35" s="19">
        <v>1064.58</v>
      </c>
      <c r="AW35" s="19">
        <v>1754.22</v>
      </c>
      <c r="AX35" s="19">
        <v>1011.79</v>
      </c>
      <c r="AY35" s="19">
        <v>2130.58</v>
      </c>
      <c r="AZ35" s="19">
        <v>1474.1</v>
      </c>
      <c r="BA35" s="19">
        <v>1631.68</v>
      </c>
      <c r="BB35" s="19">
        <v>2094.6999999999998</v>
      </c>
      <c r="BC35" s="19">
        <v>1167.8499999999999</v>
      </c>
      <c r="BD35" s="19">
        <v>2477.0500000000002</v>
      </c>
      <c r="BE35" s="19">
        <v>2090.38</v>
      </c>
      <c r="BF35" s="19">
        <v>1952.14</v>
      </c>
      <c r="BG35" s="19">
        <v>1735.21</v>
      </c>
      <c r="BH35" s="19">
        <v>2097.16</v>
      </c>
      <c r="BI35" s="19">
        <v>2221.1</v>
      </c>
      <c r="BJ35" s="20">
        <f t="shared" si="1"/>
        <v>1578.3740000000005</v>
      </c>
      <c r="BK35" s="19">
        <f t="shared" si="2"/>
        <v>1384.3944444444448</v>
      </c>
      <c r="BL35" s="19">
        <f t="shared" si="3"/>
        <v>100.32989419288711</v>
      </c>
      <c r="BM35" s="19">
        <f t="shared" si="4"/>
        <v>1668.8008695652172</v>
      </c>
      <c r="BN35" s="19">
        <f t="shared" si="5"/>
        <v>118.06690944165507</v>
      </c>
      <c r="BO35" s="19">
        <f t="shared" si="6"/>
        <v>1894.1369999999999</v>
      </c>
      <c r="BP35" s="19">
        <f t="shared" si="7"/>
        <v>123.29176071461991</v>
      </c>
      <c r="BQ35" s="32">
        <f>RSQ(B35:BI35,B4:BI4)</f>
        <v>0.15578023104730923</v>
      </c>
      <c r="BR35" s="32">
        <f>SLOPE(B35:BI35,B4:BI4)</f>
        <v>6.5165280973224755</v>
      </c>
      <c r="BS35" s="32">
        <v>8.9999999999999998E-4</v>
      </c>
    </row>
    <row r="36" spans="1:71" x14ac:dyDescent="0.3">
      <c r="A36" s="42" t="s">
        <v>5</v>
      </c>
      <c r="B36" s="19">
        <v>65.11</v>
      </c>
      <c r="C36" s="19">
        <v>45.63</v>
      </c>
      <c r="D36" s="19">
        <v>99.7</v>
      </c>
      <c r="E36" s="19">
        <v>61.9</v>
      </c>
      <c r="F36" s="19">
        <v>56.21</v>
      </c>
      <c r="G36" s="19">
        <v>53.33</v>
      </c>
      <c r="H36" s="19">
        <v>77.58</v>
      </c>
      <c r="I36" s="19">
        <v>61.62</v>
      </c>
      <c r="J36" s="19">
        <v>100.88</v>
      </c>
      <c r="K36" s="19">
        <v>49.27</v>
      </c>
      <c r="L36" s="19">
        <v>76.63</v>
      </c>
      <c r="M36" s="19">
        <v>40.369999999999997</v>
      </c>
      <c r="N36" s="19">
        <v>120</v>
      </c>
      <c r="O36" s="19">
        <v>49.8</v>
      </c>
      <c r="P36" s="19">
        <v>68.62</v>
      </c>
      <c r="Q36" s="19">
        <v>57.22</v>
      </c>
      <c r="R36" s="19">
        <v>69.569999999999993</v>
      </c>
      <c r="S36" s="19">
        <v>83.99</v>
      </c>
      <c r="T36" s="19">
        <v>87.77</v>
      </c>
      <c r="U36" s="19">
        <v>110.73</v>
      </c>
      <c r="V36" s="19">
        <v>61.95</v>
      </c>
      <c r="W36" s="19">
        <v>86.46</v>
      </c>
      <c r="X36" s="19">
        <v>8.82</v>
      </c>
      <c r="Y36" s="19">
        <v>50.89</v>
      </c>
      <c r="Z36" s="19">
        <v>60.99</v>
      </c>
      <c r="AA36" s="19">
        <v>51.89</v>
      </c>
      <c r="AB36" s="19">
        <v>52.49</v>
      </c>
      <c r="AC36" s="19">
        <v>85.03</v>
      </c>
      <c r="AD36" s="19">
        <v>66.97</v>
      </c>
      <c r="AE36" s="19">
        <v>82.27</v>
      </c>
      <c r="AF36" s="19">
        <v>45.96</v>
      </c>
      <c r="AG36" s="19">
        <v>67.239999999999995</v>
      </c>
      <c r="AH36" s="19">
        <v>56.54</v>
      </c>
      <c r="AI36" s="19">
        <v>39.159999999999997</v>
      </c>
      <c r="AJ36" s="19">
        <v>69.23</v>
      </c>
      <c r="AK36" s="19">
        <v>149.53</v>
      </c>
      <c r="AL36" s="19">
        <v>37.42</v>
      </c>
      <c r="AM36" s="19">
        <v>85.75</v>
      </c>
      <c r="AN36" s="19">
        <v>51.99</v>
      </c>
      <c r="AO36" s="19">
        <v>62.47</v>
      </c>
      <c r="AP36" s="19">
        <v>51.26</v>
      </c>
      <c r="AQ36" s="19">
        <v>63.28</v>
      </c>
      <c r="AR36" s="19">
        <v>78.88</v>
      </c>
      <c r="AS36" s="19">
        <v>92.95</v>
      </c>
      <c r="AT36" s="19">
        <v>52.75</v>
      </c>
      <c r="AU36" s="19">
        <v>128.91999999999999</v>
      </c>
      <c r="AV36" s="19">
        <v>98.02</v>
      </c>
      <c r="AW36" s="19">
        <v>56.2</v>
      </c>
      <c r="AX36" s="19">
        <v>65.78</v>
      </c>
      <c r="AY36" s="19">
        <v>48.77</v>
      </c>
      <c r="AZ36" s="19">
        <v>72.400000000000006</v>
      </c>
      <c r="BA36" s="19">
        <v>113.5</v>
      </c>
      <c r="BB36" s="19">
        <v>58.07</v>
      </c>
      <c r="BC36" s="19">
        <v>55.19</v>
      </c>
      <c r="BD36" s="19">
        <v>117.95</v>
      </c>
      <c r="BE36" s="19">
        <v>65.19</v>
      </c>
      <c r="BF36" s="19">
        <v>83</v>
      </c>
      <c r="BG36" s="19">
        <v>57.57</v>
      </c>
      <c r="BH36" s="19">
        <v>91.14</v>
      </c>
      <c r="BI36" s="19">
        <v>99.28</v>
      </c>
      <c r="BJ36" s="20">
        <f t="shared" si="1"/>
        <v>70.984666666666669</v>
      </c>
      <c r="BK36" s="19">
        <f t="shared" si="2"/>
        <v>67.015555555555565</v>
      </c>
      <c r="BL36" s="19">
        <f t="shared" si="3"/>
        <v>4.5650586517400997</v>
      </c>
      <c r="BM36" s="19">
        <f t="shared" si="4"/>
        <v>71.146521739130435</v>
      </c>
      <c r="BN36" s="19">
        <f t="shared" si="5"/>
        <v>5.6764760615847969</v>
      </c>
      <c r="BO36" s="19">
        <f t="shared" si="6"/>
        <v>81.328999999999994</v>
      </c>
      <c r="BP36" s="19">
        <f t="shared" si="7"/>
        <v>7.3984007956675137</v>
      </c>
      <c r="BQ36" s="32">
        <f>RSQ(B36:BI36,B4:BI4)</f>
        <v>3.2353880545018414E-2</v>
      </c>
      <c r="BR36" s="32">
        <f>SLOPE(B36:BI36,B4:BI4)</f>
        <v>0.13647479375714316</v>
      </c>
      <c r="BS36" s="32">
        <v>0.27</v>
      </c>
    </row>
    <row r="37" spans="1:71" x14ac:dyDescent="0.3">
      <c r="A37" s="42" t="s">
        <v>26</v>
      </c>
      <c r="B37" s="19">
        <v>15.19</v>
      </c>
      <c r="C37" s="19">
        <v>13.82</v>
      </c>
      <c r="D37" s="19">
        <v>33.229999999999997</v>
      </c>
      <c r="E37" s="19">
        <v>11.32</v>
      </c>
      <c r="F37" s="19">
        <v>6.81</v>
      </c>
      <c r="G37" s="19">
        <v>18</v>
      </c>
      <c r="H37" s="19">
        <v>10.44</v>
      </c>
      <c r="I37" s="19">
        <v>17.260000000000002</v>
      </c>
      <c r="J37" s="19">
        <v>15.61</v>
      </c>
      <c r="K37" s="19">
        <v>18.059999999999999</v>
      </c>
      <c r="L37" s="19">
        <v>20.16</v>
      </c>
      <c r="M37" s="19">
        <v>10.01</v>
      </c>
      <c r="N37" s="19">
        <v>17.14</v>
      </c>
      <c r="O37" s="19">
        <v>15.68</v>
      </c>
      <c r="P37" s="19">
        <v>12.64</v>
      </c>
      <c r="Q37" s="19">
        <v>13.35</v>
      </c>
      <c r="R37" s="19">
        <v>8.17</v>
      </c>
      <c r="S37" s="19">
        <v>25.84</v>
      </c>
      <c r="T37" s="19">
        <v>21.35</v>
      </c>
      <c r="U37" s="19">
        <v>6.55</v>
      </c>
      <c r="V37" s="19">
        <v>22.94</v>
      </c>
      <c r="W37" s="19">
        <v>10.55</v>
      </c>
      <c r="X37" s="19">
        <v>8.82</v>
      </c>
      <c r="Y37" s="19">
        <v>8.98</v>
      </c>
      <c r="Z37" s="19">
        <v>21.68</v>
      </c>
      <c r="AA37" s="19">
        <v>17.809999999999999</v>
      </c>
      <c r="AB37" s="19">
        <v>11.78</v>
      </c>
      <c r="AC37" s="19">
        <v>16.75</v>
      </c>
      <c r="AD37" s="19">
        <v>16.510000000000002</v>
      </c>
      <c r="AE37" s="19">
        <v>12.04</v>
      </c>
      <c r="AF37" s="19">
        <v>12.44</v>
      </c>
      <c r="AG37" s="19">
        <v>19.920000000000002</v>
      </c>
      <c r="AH37" s="19">
        <v>5.4</v>
      </c>
      <c r="AI37" s="19">
        <v>13.76</v>
      </c>
      <c r="AJ37" s="19">
        <v>16.100000000000001</v>
      </c>
      <c r="AK37" s="19">
        <v>33.65</v>
      </c>
      <c r="AL37" s="19">
        <v>33.479999999999997</v>
      </c>
      <c r="AM37" s="19">
        <v>22.2</v>
      </c>
      <c r="AN37" s="19">
        <v>22.64</v>
      </c>
      <c r="AO37" s="19">
        <v>16</v>
      </c>
      <c r="AP37" s="19">
        <v>7.64</v>
      </c>
      <c r="AQ37" s="19">
        <v>10.49</v>
      </c>
      <c r="AR37" s="19">
        <v>20.58</v>
      </c>
      <c r="AS37" s="19">
        <v>37.369999999999997</v>
      </c>
      <c r="AT37" s="19">
        <v>18.32</v>
      </c>
      <c r="AU37" s="19">
        <v>8.2799999999999994</v>
      </c>
      <c r="AV37" s="19">
        <v>12.12</v>
      </c>
      <c r="AW37" s="19">
        <v>8.0299999999999994</v>
      </c>
      <c r="AX37" s="19">
        <v>19.91</v>
      </c>
      <c r="AY37" s="19">
        <v>11.69</v>
      </c>
      <c r="AZ37" s="19">
        <v>14.08</v>
      </c>
      <c r="BA37" s="19">
        <v>15.35</v>
      </c>
      <c r="BB37" s="19">
        <v>18.87</v>
      </c>
      <c r="BC37" s="19">
        <v>12.97</v>
      </c>
      <c r="BD37" s="19">
        <v>41.63</v>
      </c>
      <c r="BE37" s="19">
        <v>17.75</v>
      </c>
      <c r="BF37" s="19">
        <v>17.559999999999999</v>
      </c>
      <c r="BG37" s="19">
        <v>17.59</v>
      </c>
      <c r="BH37" s="19">
        <v>22.37</v>
      </c>
      <c r="BI37" s="19">
        <v>31.23</v>
      </c>
      <c r="BJ37" s="20">
        <f t="shared" si="1"/>
        <v>16.965166666666669</v>
      </c>
      <c r="BK37" s="19">
        <f t="shared" si="2"/>
        <v>15.303333333333333</v>
      </c>
      <c r="BL37" s="19">
        <f t="shared" si="3"/>
        <v>1.2038859209000283</v>
      </c>
      <c r="BM37" s="19">
        <f t="shared" si="4"/>
        <v>17.18782608695652</v>
      </c>
      <c r="BN37" s="19">
        <f t="shared" si="5"/>
        <v>1.7695303140161329</v>
      </c>
      <c r="BO37" s="19">
        <f t="shared" si="6"/>
        <v>20.94</v>
      </c>
      <c r="BP37" s="19">
        <f t="shared" si="7"/>
        <v>2.8184739763843045</v>
      </c>
      <c r="BQ37" s="32">
        <f>RSQ(B37:BI37,B4:BI4)</f>
        <v>5.0330906341060952E-2</v>
      </c>
      <c r="BR37" s="32">
        <f>SLOPE(B37:BI37,B4:BI4)</f>
        <v>5.2476929579764846E-2</v>
      </c>
      <c r="BS37" s="32">
        <v>0.15640000000000001</v>
      </c>
    </row>
    <row r="38" spans="1:71" x14ac:dyDescent="0.3">
      <c r="A38" s="42" t="s">
        <v>15</v>
      </c>
      <c r="B38" s="19">
        <v>80.31</v>
      </c>
      <c r="C38" s="19">
        <v>22.5</v>
      </c>
      <c r="D38" s="19">
        <v>74.489999999999995</v>
      </c>
      <c r="E38" s="19">
        <v>34.659999999999997</v>
      </c>
      <c r="F38" s="19">
        <v>39.99</v>
      </c>
      <c r="G38" s="19">
        <v>35.549999999999997</v>
      </c>
      <c r="H38" s="19">
        <v>52.89</v>
      </c>
      <c r="I38" s="19">
        <v>30.54</v>
      </c>
      <c r="J38" s="19">
        <v>30.02</v>
      </c>
      <c r="K38" s="19">
        <v>37.83</v>
      </c>
      <c r="L38" s="19">
        <v>58.66</v>
      </c>
      <c r="M38" s="19">
        <v>15.25</v>
      </c>
      <c r="N38" s="19">
        <v>78.569999999999993</v>
      </c>
      <c r="O38" s="19">
        <v>40.46</v>
      </c>
      <c r="P38" s="19">
        <v>31.37</v>
      </c>
      <c r="Q38" s="19">
        <v>72.48</v>
      </c>
      <c r="R38" s="19">
        <v>41.74</v>
      </c>
      <c r="S38" s="19">
        <v>38.770000000000003</v>
      </c>
      <c r="T38" s="19">
        <v>26.09</v>
      </c>
      <c r="U38" s="19">
        <v>83.04</v>
      </c>
      <c r="V38" s="19">
        <v>78.010000000000005</v>
      </c>
      <c r="W38" s="19">
        <v>54.17</v>
      </c>
      <c r="X38" s="19">
        <v>8.82</v>
      </c>
      <c r="Y38" s="19">
        <v>23.95</v>
      </c>
      <c r="Z38" s="19">
        <v>61.86</v>
      </c>
      <c r="AA38" s="19">
        <v>32.83</v>
      </c>
      <c r="AB38" s="19">
        <v>50.47</v>
      </c>
      <c r="AC38" s="19">
        <v>36.72</v>
      </c>
      <c r="AD38" s="19">
        <v>52.29</v>
      </c>
      <c r="AE38" s="19">
        <v>50.13</v>
      </c>
      <c r="AF38" s="19">
        <v>38.86</v>
      </c>
      <c r="AG38" s="19">
        <v>69.73</v>
      </c>
      <c r="AH38" s="19">
        <v>42.4</v>
      </c>
      <c r="AI38" s="19">
        <v>28.57</v>
      </c>
      <c r="AJ38" s="19">
        <v>46.69</v>
      </c>
      <c r="AK38" s="19">
        <v>56.08</v>
      </c>
      <c r="AL38" s="19">
        <v>33.479999999999997</v>
      </c>
      <c r="AM38" s="19">
        <v>32.630000000000003</v>
      </c>
      <c r="AN38" s="19">
        <v>26.83</v>
      </c>
      <c r="AO38" s="19">
        <v>68.56</v>
      </c>
      <c r="AP38" s="19">
        <v>23.92</v>
      </c>
      <c r="AQ38" s="19">
        <v>28.71</v>
      </c>
      <c r="AR38" s="19">
        <v>27.44</v>
      </c>
      <c r="AS38" s="19">
        <v>70.91</v>
      </c>
      <c r="AT38" s="19">
        <v>34.58</v>
      </c>
      <c r="AU38" s="19">
        <v>52.52</v>
      </c>
      <c r="AV38" s="19">
        <v>35.4</v>
      </c>
      <c r="AW38" s="19">
        <v>20.07</v>
      </c>
      <c r="AX38" s="19">
        <v>75.3</v>
      </c>
      <c r="AY38" s="19">
        <v>39.909999999999997</v>
      </c>
      <c r="AZ38" s="19">
        <v>36.200000000000003</v>
      </c>
      <c r="BA38" s="19">
        <v>76.41</v>
      </c>
      <c r="BB38" s="19">
        <v>40.65</v>
      </c>
      <c r="BC38" s="19">
        <v>36.229999999999997</v>
      </c>
      <c r="BD38" s="19">
        <v>117.95</v>
      </c>
      <c r="BE38" s="19">
        <v>36.979999999999997</v>
      </c>
      <c r="BF38" s="19">
        <v>75.02</v>
      </c>
      <c r="BG38" s="19">
        <v>53.58</v>
      </c>
      <c r="BH38" s="19">
        <v>58.83</v>
      </c>
      <c r="BI38" s="19">
        <v>76.069999999999993</v>
      </c>
      <c r="BJ38" s="20">
        <f t="shared" si="1"/>
        <v>47.249500000000005</v>
      </c>
      <c r="BK38" s="19">
        <f t="shared" si="2"/>
        <v>45.752592592592592</v>
      </c>
      <c r="BL38" s="19">
        <f t="shared" si="3"/>
        <v>4.0961085901053966</v>
      </c>
      <c r="BM38" s="19">
        <f t="shared" si="4"/>
        <v>43.118695652173912</v>
      </c>
      <c r="BN38" s="19">
        <f t="shared" si="5"/>
        <v>3.386023079396927</v>
      </c>
      <c r="BO38" s="19">
        <f t="shared" si="6"/>
        <v>60.792000000000009</v>
      </c>
      <c r="BP38" s="19">
        <f t="shared" si="7"/>
        <v>8.2888441494175336</v>
      </c>
      <c r="BQ38" s="32">
        <f>RSQ(B38:BI38,B4:BI4)</f>
        <v>3.152353288007359E-2</v>
      </c>
      <c r="BR38" s="32">
        <f>SLOPE(B38:BI38,B4:BI4)</f>
        <v>0.11249378102854429</v>
      </c>
      <c r="BS38" s="32">
        <v>0.28039999999999998</v>
      </c>
    </row>
    <row r="39" spans="1:71" x14ac:dyDescent="0.3">
      <c r="A39" s="42" t="s">
        <v>6</v>
      </c>
      <c r="B39" s="19">
        <v>382</v>
      </c>
      <c r="C39" s="19">
        <v>294.39999999999998</v>
      </c>
      <c r="D39" s="19">
        <v>118.04</v>
      </c>
      <c r="E39" s="19">
        <v>34.04</v>
      </c>
      <c r="F39" s="19">
        <v>231.31</v>
      </c>
      <c r="G39" s="19">
        <v>497.74</v>
      </c>
      <c r="H39" s="19">
        <v>137.52000000000001</v>
      </c>
      <c r="I39" s="19">
        <v>159.77000000000001</v>
      </c>
      <c r="J39" s="19">
        <v>134.51</v>
      </c>
      <c r="K39" s="19">
        <v>69.510000000000005</v>
      </c>
      <c r="L39" s="19">
        <v>44.47</v>
      </c>
      <c r="M39" s="19">
        <v>211.74</v>
      </c>
      <c r="N39" s="19">
        <v>114.29</v>
      </c>
      <c r="O39" s="19">
        <v>107.9</v>
      </c>
      <c r="P39" s="19">
        <v>345.07</v>
      </c>
      <c r="Q39" s="19">
        <v>206</v>
      </c>
      <c r="R39" s="19">
        <v>109.58</v>
      </c>
      <c r="S39" s="19">
        <v>19.38</v>
      </c>
      <c r="T39" s="19">
        <v>308.39</v>
      </c>
      <c r="U39" s="19">
        <v>326.64</v>
      </c>
      <c r="V39" s="19">
        <v>117.02</v>
      </c>
      <c r="W39" s="19">
        <v>70.84</v>
      </c>
      <c r="X39" s="19">
        <v>118.08</v>
      </c>
      <c r="Y39" s="19">
        <v>248.47</v>
      </c>
      <c r="Z39" s="19">
        <v>50.53</v>
      </c>
      <c r="AA39" s="19">
        <v>154.61000000000001</v>
      </c>
      <c r="AB39" s="19">
        <v>76.72</v>
      </c>
      <c r="AC39" s="19">
        <v>184.23</v>
      </c>
      <c r="AD39" s="19">
        <v>165.13</v>
      </c>
      <c r="AE39" s="19">
        <v>65.56</v>
      </c>
      <c r="AF39" s="19">
        <v>189.69</v>
      </c>
      <c r="AG39" s="19">
        <v>164.37</v>
      </c>
      <c r="AH39" s="19">
        <v>106</v>
      </c>
      <c r="AI39" s="19">
        <v>355.57</v>
      </c>
      <c r="AJ39" s="19">
        <v>142.47999999999999</v>
      </c>
      <c r="AK39" s="19">
        <v>91.59</v>
      </c>
      <c r="AL39" s="19">
        <v>118.17</v>
      </c>
      <c r="AM39" s="19">
        <v>133.56</v>
      </c>
      <c r="AN39" s="19">
        <v>218.84</v>
      </c>
      <c r="AO39" s="19">
        <v>133.31</v>
      </c>
      <c r="AP39" s="19">
        <v>441.98</v>
      </c>
      <c r="AQ39" s="19">
        <v>168.32</v>
      </c>
      <c r="AR39" s="19">
        <v>288.08999999999997</v>
      </c>
      <c r="AS39" s="19">
        <v>63.24</v>
      </c>
      <c r="AT39" s="19">
        <v>144.78</v>
      </c>
      <c r="AU39" s="19">
        <v>66.849999999999994</v>
      </c>
      <c r="AV39" s="19">
        <v>353.95</v>
      </c>
      <c r="AW39" s="19">
        <v>100.36</v>
      </c>
      <c r="AX39" s="19">
        <v>155.79</v>
      </c>
      <c r="AY39" s="19">
        <v>317.77999999999997</v>
      </c>
      <c r="AZ39" s="19">
        <v>112.62</v>
      </c>
      <c r="BA39" s="19">
        <v>38.21</v>
      </c>
      <c r="BB39" s="19">
        <v>91.45</v>
      </c>
      <c r="BC39" s="19">
        <v>186.19</v>
      </c>
      <c r="BD39" s="19">
        <v>55.51</v>
      </c>
      <c r="BE39" s="19">
        <v>107.81</v>
      </c>
      <c r="BF39" s="19">
        <v>118.12</v>
      </c>
      <c r="BG39" s="19">
        <v>46.38</v>
      </c>
      <c r="BH39" s="19">
        <v>56.34</v>
      </c>
      <c r="BI39" s="19">
        <v>51.24</v>
      </c>
      <c r="BJ39" s="20">
        <f t="shared" si="1"/>
        <v>162.03466666666674</v>
      </c>
      <c r="BK39" s="19">
        <f t="shared" si="2"/>
        <v>173.65074074074076</v>
      </c>
      <c r="BL39" s="19">
        <f t="shared" si="3"/>
        <v>23.145413961372189</v>
      </c>
      <c r="BM39" s="19">
        <f t="shared" si="4"/>
        <v>181.28869565217391</v>
      </c>
      <c r="BN39" s="19">
        <f t="shared" si="5"/>
        <v>21.464594943503482</v>
      </c>
      <c r="BO39" s="19">
        <f t="shared" si="6"/>
        <v>86.387</v>
      </c>
      <c r="BP39" s="19">
        <f t="shared" si="7"/>
        <v>14.588228744055559</v>
      </c>
      <c r="BQ39" s="32">
        <f>RSQ(B39:BI39,B4:BI4)</f>
        <v>4.0016415488133519E-2</v>
      </c>
      <c r="BR39" s="32">
        <f>SLOPE(B39:BI39,B4:BI4)</f>
        <v>-0.65595656012079251</v>
      </c>
      <c r="BS39" s="32">
        <v>0.22389999999999999</v>
      </c>
    </row>
    <row r="40" spans="1:71" x14ac:dyDescent="0.3">
      <c r="A40" s="42" t="s">
        <v>10</v>
      </c>
      <c r="B40" s="19">
        <v>375.49</v>
      </c>
      <c r="C40" s="19">
        <v>283.77</v>
      </c>
      <c r="D40" s="19">
        <v>88.24</v>
      </c>
      <c r="E40" s="19">
        <v>60.04</v>
      </c>
      <c r="F40" s="19">
        <v>181.59</v>
      </c>
      <c r="G40" s="19">
        <v>351.43</v>
      </c>
      <c r="H40" s="19">
        <v>88.15</v>
      </c>
      <c r="I40" s="19">
        <v>140.68</v>
      </c>
      <c r="J40" s="19">
        <v>102.08</v>
      </c>
      <c r="K40" s="19">
        <v>102.95</v>
      </c>
      <c r="L40" s="19">
        <v>48.25</v>
      </c>
      <c r="M40" s="19">
        <v>132.79</v>
      </c>
      <c r="N40" s="19">
        <v>88.57</v>
      </c>
      <c r="O40" s="19">
        <v>92.33</v>
      </c>
      <c r="P40" s="19">
        <v>176.46</v>
      </c>
      <c r="Q40" s="19">
        <v>144.96</v>
      </c>
      <c r="R40" s="19">
        <v>80.010000000000005</v>
      </c>
      <c r="S40" s="19">
        <v>58.15</v>
      </c>
      <c r="T40" s="19">
        <v>244.34</v>
      </c>
      <c r="U40" s="19">
        <v>199.31</v>
      </c>
      <c r="V40" s="19">
        <v>112.43</v>
      </c>
      <c r="W40" s="19">
        <v>61.46</v>
      </c>
      <c r="X40" s="19">
        <v>99.91</v>
      </c>
      <c r="Y40" s="19">
        <v>143.69999999999999</v>
      </c>
      <c r="Z40" s="19">
        <v>42.69</v>
      </c>
      <c r="AA40" s="19">
        <v>118.61</v>
      </c>
      <c r="AB40" s="19">
        <v>100.94</v>
      </c>
      <c r="AC40" s="19">
        <v>197.11</v>
      </c>
      <c r="AD40" s="19">
        <v>171.55</v>
      </c>
      <c r="AE40" s="19">
        <v>73.27</v>
      </c>
      <c r="AF40" s="19">
        <v>174.65</v>
      </c>
      <c r="AG40" s="19">
        <v>93.81</v>
      </c>
      <c r="AH40" s="19">
        <v>115.43</v>
      </c>
      <c r="AI40" s="19">
        <v>232.82</v>
      </c>
      <c r="AJ40" s="19">
        <v>136.85</v>
      </c>
      <c r="AK40" s="19">
        <v>80.37</v>
      </c>
      <c r="AL40" s="19">
        <v>80.75</v>
      </c>
      <c r="AM40" s="19">
        <v>122.18</v>
      </c>
      <c r="AN40" s="19">
        <v>253.22</v>
      </c>
      <c r="AO40" s="19">
        <v>139.4</v>
      </c>
      <c r="AP40" s="19">
        <v>393</v>
      </c>
      <c r="AQ40" s="19">
        <v>128.52000000000001</v>
      </c>
      <c r="AR40" s="19">
        <v>219.5</v>
      </c>
      <c r="AS40" s="19">
        <v>59.41</v>
      </c>
      <c r="AT40" s="19">
        <v>71.510000000000005</v>
      </c>
      <c r="AU40" s="19">
        <v>82.76</v>
      </c>
      <c r="AV40" s="19">
        <v>185.14</v>
      </c>
      <c r="AW40" s="19">
        <v>144.51</v>
      </c>
      <c r="AX40" s="19">
        <v>146.27000000000001</v>
      </c>
      <c r="AY40" s="19">
        <v>161.84</v>
      </c>
      <c r="AZ40" s="19">
        <v>109.6</v>
      </c>
      <c r="BA40" s="19">
        <v>48.32</v>
      </c>
      <c r="BB40" s="19">
        <v>75.48</v>
      </c>
      <c r="BC40" s="19">
        <v>148.28</v>
      </c>
      <c r="BD40" s="19">
        <v>131.83000000000001</v>
      </c>
      <c r="BE40" s="19">
        <v>71.459999999999994</v>
      </c>
      <c r="BF40" s="19">
        <v>117.32</v>
      </c>
      <c r="BG40" s="19">
        <v>63.17</v>
      </c>
      <c r="BH40" s="19">
        <v>60.49</v>
      </c>
      <c r="BI40" s="19">
        <v>44.84</v>
      </c>
      <c r="BJ40" s="20">
        <f t="shared" si="1"/>
        <v>134.2331666666667</v>
      </c>
      <c r="BK40" s="19">
        <f t="shared" si="2"/>
        <v>137.75296296296298</v>
      </c>
      <c r="BL40" s="19">
        <f t="shared" si="3"/>
        <v>16.728082805964199</v>
      </c>
      <c r="BM40" s="19">
        <f t="shared" si="4"/>
        <v>150.60304347826087</v>
      </c>
      <c r="BN40" s="19">
        <f t="shared" si="5"/>
        <v>15.804368879076495</v>
      </c>
      <c r="BO40" s="19">
        <f t="shared" si="6"/>
        <v>87.078999999999994</v>
      </c>
      <c r="BP40" s="19">
        <f t="shared" si="7"/>
        <v>11.601449282070076</v>
      </c>
      <c r="BQ40" s="32">
        <f>RSQ(B40:BI40,B4:BI4)</f>
        <v>3.3693085769897761E-2</v>
      </c>
      <c r="BR40" s="32">
        <f>SLOPE(B40:BI40,B4:BI4)</f>
        <v>-0.43454397595764838</v>
      </c>
      <c r="BS40" s="32">
        <v>0.22109999999999999</v>
      </c>
    </row>
    <row r="41" spans="1:71" x14ac:dyDescent="0.3">
      <c r="A41" s="42" t="s">
        <v>21</v>
      </c>
      <c r="B41" s="19">
        <v>56.43</v>
      </c>
      <c r="C41" s="19">
        <v>80.63</v>
      </c>
      <c r="D41" s="19">
        <v>208.57</v>
      </c>
      <c r="E41" s="19">
        <v>332.39</v>
      </c>
      <c r="F41" s="19">
        <v>59.45</v>
      </c>
      <c r="G41" s="19">
        <v>300.14999999999998</v>
      </c>
      <c r="H41" s="19">
        <v>306.77999999999997</v>
      </c>
      <c r="I41" s="19">
        <v>238.83</v>
      </c>
      <c r="J41" s="19">
        <v>612.5</v>
      </c>
      <c r="K41" s="19">
        <v>271</v>
      </c>
      <c r="L41" s="19">
        <v>444.66</v>
      </c>
      <c r="M41" s="19">
        <v>253.91</v>
      </c>
      <c r="N41" s="19">
        <v>377.14</v>
      </c>
      <c r="O41" s="19">
        <v>293.60000000000002</v>
      </c>
      <c r="P41" s="19">
        <v>339.19</v>
      </c>
      <c r="Q41" s="19">
        <v>291.83</v>
      </c>
      <c r="R41" s="19">
        <v>532.24</v>
      </c>
      <c r="S41" s="19">
        <v>303.66000000000003</v>
      </c>
      <c r="T41" s="19">
        <v>415.14</v>
      </c>
      <c r="U41" s="19">
        <v>448.44</v>
      </c>
      <c r="V41" s="19">
        <v>341.87</v>
      </c>
      <c r="W41" s="19">
        <v>332.3</v>
      </c>
      <c r="X41" s="19">
        <v>299.74</v>
      </c>
      <c r="Y41" s="19">
        <v>155.66999999999999</v>
      </c>
      <c r="Z41" s="19">
        <v>345.01</v>
      </c>
      <c r="AA41" s="19">
        <v>201.21</v>
      </c>
      <c r="AB41" s="19">
        <v>644</v>
      </c>
      <c r="AC41" s="19">
        <v>221.59</v>
      </c>
      <c r="AD41" s="19">
        <v>354.11</v>
      </c>
      <c r="AE41" s="19">
        <v>321.35000000000002</v>
      </c>
      <c r="AF41" s="19">
        <v>166.71</v>
      </c>
      <c r="AG41" s="19">
        <v>303.01</v>
      </c>
      <c r="AH41" s="19">
        <v>318.01</v>
      </c>
      <c r="AI41" s="19">
        <v>329.12</v>
      </c>
      <c r="AJ41" s="19">
        <v>216.54</v>
      </c>
      <c r="AK41" s="19">
        <v>179.44</v>
      </c>
      <c r="AL41" s="19">
        <v>389.97</v>
      </c>
      <c r="AM41" s="19">
        <v>368.81</v>
      </c>
      <c r="AN41" s="19">
        <v>321.14</v>
      </c>
      <c r="AO41" s="19">
        <v>233.1</v>
      </c>
      <c r="AP41" s="19">
        <v>178.84</v>
      </c>
      <c r="AQ41" s="19">
        <v>183.97</v>
      </c>
      <c r="AR41" s="19">
        <v>675.64</v>
      </c>
      <c r="AS41" s="19">
        <v>300.89</v>
      </c>
      <c r="AT41" s="19">
        <v>217.46</v>
      </c>
      <c r="AU41" s="19">
        <v>401.07</v>
      </c>
      <c r="AV41" s="19">
        <v>204.2</v>
      </c>
      <c r="AW41" s="19">
        <v>276.98</v>
      </c>
      <c r="AX41" s="19">
        <v>215.51</v>
      </c>
      <c r="AY41" s="19">
        <v>402.76</v>
      </c>
      <c r="AZ41" s="19">
        <v>337.86</v>
      </c>
      <c r="BA41" s="19">
        <v>246.1</v>
      </c>
      <c r="BB41" s="19">
        <v>184.36</v>
      </c>
      <c r="BC41" s="19">
        <v>223.54</v>
      </c>
      <c r="BD41" s="19">
        <v>235.91</v>
      </c>
      <c r="BE41" s="19">
        <v>397.39</v>
      </c>
      <c r="BF41" s="19">
        <v>249.01</v>
      </c>
      <c r="BG41" s="19">
        <v>328.65</v>
      </c>
      <c r="BH41" s="19">
        <v>169.86</v>
      </c>
      <c r="BI41" s="19">
        <v>388.33</v>
      </c>
      <c r="BJ41" s="20">
        <f t="shared" si="1"/>
        <v>300.45950000000005</v>
      </c>
      <c r="BK41" s="19">
        <f t="shared" si="2"/>
        <v>314.30888888888882</v>
      </c>
      <c r="BL41" s="19">
        <f t="shared" si="3"/>
        <v>27.866023007806604</v>
      </c>
      <c r="BM41" s="19">
        <f t="shared" si="4"/>
        <v>294.79217391304354</v>
      </c>
      <c r="BN41" s="19">
        <f t="shared" si="5"/>
        <v>23.556782068137785</v>
      </c>
      <c r="BO41" s="19">
        <f t="shared" si="6"/>
        <v>276.101</v>
      </c>
      <c r="BP41" s="19">
        <f t="shared" si="7"/>
        <v>25.733130415866661</v>
      </c>
      <c r="BQ41" s="32">
        <f>RSQ(B41:BI41,B4:BI4)</f>
        <v>3.947193203597159E-3</v>
      </c>
      <c r="BR41" s="32">
        <f>SLOPE(B41:BI41,B4:BI4)</f>
        <v>-0.23363235096603671</v>
      </c>
      <c r="BS41" s="32">
        <v>0.89129999999999998</v>
      </c>
    </row>
    <row r="42" spans="1:71" x14ac:dyDescent="0.3">
      <c r="A42" s="42" t="s">
        <v>30</v>
      </c>
      <c r="B42" s="19">
        <v>6.12</v>
      </c>
      <c r="C42" s="19">
        <v>13.82</v>
      </c>
      <c r="D42" s="19">
        <v>17.89</v>
      </c>
      <c r="E42" s="19">
        <v>11.32</v>
      </c>
      <c r="F42" s="19">
        <v>6.81</v>
      </c>
      <c r="G42" s="19">
        <v>18</v>
      </c>
      <c r="H42" s="19">
        <v>10.44</v>
      </c>
      <c r="I42" s="19">
        <v>17.260000000000002</v>
      </c>
      <c r="J42" s="19">
        <v>10.63</v>
      </c>
      <c r="K42" s="19">
        <v>18.059999999999999</v>
      </c>
      <c r="L42" s="19">
        <v>20.16</v>
      </c>
      <c r="M42" s="19">
        <v>10.01</v>
      </c>
      <c r="N42" s="19">
        <v>10.26</v>
      </c>
      <c r="O42" s="19">
        <v>15.68</v>
      </c>
      <c r="P42" s="19">
        <v>12.64</v>
      </c>
      <c r="Q42" s="19">
        <v>3.11</v>
      </c>
      <c r="R42" s="19">
        <v>8.17</v>
      </c>
      <c r="S42" s="19">
        <v>2.72</v>
      </c>
      <c r="T42" s="19">
        <v>8.27</v>
      </c>
      <c r="U42" s="19">
        <v>6.55</v>
      </c>
      <c r="V42" s="19">
        <v>7.49</v>
      </c>
      <c r="W42" s="19">
        <v>10.55</v>
      </c>
      <c r="X42" s="19">
        <v>8.82</v>
      </c>
      <c r="Y42" s="19">
        <v>4.01</v>
      </c>
      <c r="Z42" s="19">
        <v>21.68</v>
      </c>
      <c r="AA42" s="19">
        <v>17.809999999999999</v>
      </c>
      <c r="AB42" s="19">
        <v>11.78</v>
      </c>
      <c r="AC42" s="19">
        <v>14.34</v>
      </c>
      <c r="AD42" s="19">
        <v>10.56</v>
      </c>
      <c r="AE42" s="19">
        <v>12.04</v>
      </c>
      <c r="AF42" s="19">
        <v>12.44</v>
      </c>
      <c r="AG42" s="19">
        <v>10.31</v>
      </c>
      <c r="AH42" s="19">
        <v>5.4</v>
      </c>
      <c r="AI42" s="19">
        <v>10.11</v>
      </c>
      <c r="AJ42" s="19">
        <v>8.81</v>
      </c>
      <c r="AK42" s="19">
        <v>17.34</v>
      </c>
      <c r="AL42" s="19">
        <v>9.9499999999999993</v>
      </c>
      <c r="AM42" s="19">
        <v>22.2</v>
      </c>
      <c r="AN42" s="19">
        <v>17.45</v>
      </c>
      <c r="AO42" s="19">
        <v>13.66</v>
      </c>
      <c r="AP42" s="19">
        <v>7.64</v>
      </c>
      <c r="AQ42" s="19">
        <v>10.49</v>
      </c>
      <c r="AR42" s="19">
        <v>3.09</v>
      </c>
      <c r="AS42" s="19">
        <v>12.16</v>
      </c>
      <c r="AT42" s="19">
        <v>18.32</v>
      </c>
      <c r="AU42" s="19">
        <v>8.2799999999999994</v>
      </c>
      <c r="AV42" s="19">
        <v>12.12</v>
      </c>
      <c r="AW42" s="19">
        <v>1.49</v>
      </c>
      <c r="AX42" s="19">
        <v>18.34</v>
      </c>
      <c r="AY42" s="19">
        <v>11.69</v>
      </c>
      <c r="AZ42" s="19">
        <v>10.51</v>
      </c>
      <c r="BA42" s="19">
        <v>15.35</v>
      </c>
      <c r="BB42" s="19">
        <v>10.15</v>
      </c>
      <c r="BC42" s="19">
        <v>12.97</v>
      </c>
      <c r="BD42" s="19">
        <v>2.39</v>
      </c>
      <c r="BE42" s="19">
        <v>17.75</v>
      </c>
      <c r="BF42" s="19">
        <v>12.86</v>
      </c>
      <c r="BG42" s="19">
        <v>14.6</v>
      </c>
      <c r="BH42" s="19">
        <v>14.92</v>
      </c>
      <c r="BI42" s="19">
        <v>16.670000000000002</v>
      </c>
      <c r="BJ42" s="20">
        <f t="shared" si="1"/>
        <v>11.774333333333335</v>
      </c>
      <c r="BK42" s="19">
        <f t="shared" si="2"/>
        <v>11.483703703703704</v>
      </c>
      <c r="BL42" s="19">
        <f t="shared" si="3"/>
        <v>1.0213839206843425</v>
      </c>
      <c r="BM42" s="19">
        <f t="shared" si="4"/>
        <v>11.662173913043477</v>
      </c>
      <c r="BN42" s="19">
        <f t="shared" si="5"/>
        <v>1.0328118793235463</v>
      </c>
      <c r="BO42" s="19">
        <f t="shared" si="6"/>
        <v>12.817000000000002</v>
      </c>
      <c r="BP42" s="19">
        <f t="shared" si="7"/>
        <v>1.3919634813217354</v>
      </c>
      <c r="BQ42" s="32">
        <f>RSQ(B42:BI42,B4:BI4)</f>
        <v>4.6385794990053617E-3</v>
      </c>
      <c r="BR42" s="32">
        <f>SLOPE(B42:BI42,B4:BI4)</f>
        <v>1.0215596943475654E-2</v>
      </c>
      <c r="BS42" s="32">
        <v>0.82099999999999995</v>
      </c>
    </row>
    <row r="43" spans="1:71" x14ac:dyDescent="0.3">
      <c r="A43" s="42" t="s">
        <v>1</v>
      </c>
      <c r="B43" s="19">
        <v>325.57</v>
      </c>
      <c r="C43" s="19">
        <v>134.38999999999999</v>
      </c>
      <c r="D43" s="19">
        <v>304.83999999999997</v>
      </c>
      <c r="E43" s="19">
        <v>237.69</v>
      </c>
      <c r="F43" s="19">
        <v>118.9</v>
      </c>
      <c r="G43" s="19">
        <v>229.73</v>
      </c>
      <c r="H43" s="19">
        <v>204.52</v>
      </c>
      <c r="I43" s="19">
        <v>247.56</v>
      </c>
      <c r="J43" s="19">
        <v>234.19</v>
      </c>
      <c r="K43" s="19">
        <v>266.60000000000002</v>
      </c>
      <c r="L43" s="19">
        <v>315.05</v>
      </c>
      <c r="M43" s="19">
        <v>158.81</v>
      </c>
      <c r="N43" s="19">
        <v>322.86</v>
      </c>
      <c r="O43" s="19">
        <v>293.60000000000002</v>
      </c>
      <c r="P43" s="19">
        <v>217.63</v>
      </c>
      <c r="Q43" s="19">
        <v>242.24</v>
      </c>
      <c r="R43" s="19">
        <v>273.08</v>
      </c>
      <c r="S43" s="19">
        <v>174.44</v>
      </c>
      <c r="T43" s="19">
        <v>218.24</v>
      </c>
      <c r="U43" s="19">
        <v>354.32</v>
      </c>
      <c r="V43" s="19">
        <v>208.79</v>
      </c>
      <c r="W43" s="19">
        <v>194.8</v>
      </c>
      <c r="X43" s="19">
        <v>254.33</v>
      </c>
      <c r="Y43" s="19">
        <v>175.13</v>
      </c>
      <c r="Z43" s="19">
        <v>291.87</v>
      </c>
      <c r="AA43" s="19">
        <v>217.09</v>
      </c>
      <c r="AB43" s="19">
        <v>333.11</v>
      </c>
      <c r="AC43" s="19">
        <v>177.14</v>
      </c>
      <c r="AD43" s="19">
        <v>164.21</v>
      </c>
      <c r="AE43" s="19">
        <v>195.38</v>
      </c>
      <c r="AF43" s="19">
        <v>156.27000000000001</v>
      </c>
      <c r="AG43" s="19">
        <v>265.64999999999998</v>
      </c>
      <c r="AH43" s="19">
        <v>268.54000000000002</v>
      </c>
      <c r="AI43" s="19">
        <v>95.24</v>
      </c>
      <c r="AJ43" s="19">
        <v>164.22</v>
      </c>
      <c r="AK43" s="19">
        <v>117.76</v>
      </c>
      <c r="AL43" s="19">
        <v>382.09</v>
      </c>
      <c r="AM43" s="19">
        <v>210.96</v>
      </c>
      <c r="AN43" s="19">
        <v>192.01</v>
      </c>
      <c r="AO43" s="19">
        <v>214.82</v>
      </c>
      <c r="AP43" s="19">
        <v>104.8</v>
      </c>
      <c r="AQ43" s="19">
        <v>156.57</v>
      </c>
      <c r="AR43" s="19">
        <v>219.5</v>
      </c>
      <c r="AS43" s="19">
        <v>273.10000000000002</v>
      </c>
      <c r="AT43" s="19">
        <v>181.12</v>
      </c>
      <c r="AU43" s="19">
        <v>230.78</v>
      </c>
      <c r="AV43" s="19">
        <v>160.63999999999999</v>
      </c>
      <c r="AW43" s="19">
        <v>188.67</v>
      </c>
      <c r="AX43" s="19">
        <v>212.92</v>
      </c>
      <c r="AY43" s="19">
        <v>197.32</v>
      </c>
      <c r="AZ43" s="19">
        <v>135.75</v>
      </c>
      <c r="BA43" s="19">
        <v>257.33999999999997</v>
      </c>
      <c r="BB43" s="19">
        <v>249.68</v>
      </c>
      <c r="BC43" s="19">
        <v>156.09</v>
      </c>
      <c r="BD43" s="19">
        <v>166.52</v>
      </c>
      <c r="BE43" s="19">
        <v>223.14</v>
      </c>
      <c r="BF43" s="19">
        <v>146.85</v>
      </c>
      <c r="BG43" s="19">
        <v>213.5</v>
      </c>
      <c r="BH43" s="19">
        <v>167.38</v>
      </c>
      <c r="BI43" s="19">
        <v>296.25</v>
      </c>
      <c r="BJ43" s="20">
        <f t="shared" si="1"/>
        <v>218.19316666666663</v>
      </c>
      <c r="BK43" s="19">
        <f t="shared" si="2"/>
        <v>242.56962962962959</v>
      </c>
      <c r="BL43" s="19">
        <f t="shared" si="3"/>
        <v>11.938459273448334</v>
      </c>
      <c r="BM43" s="19">
        <f t="shared" si="4"/>
        <v>196.94391304347826</v>
      </c>
      <c r="BN43" s="19">
        <f t="shared" si="5"/>
        <v>12.956087551416605</v>
      </c>
      <c r="BO43" s="19">
        <f t="shared" si="6"/>
        <v>201.25</v>
      </c>
      <c r="BP43" s="19">
        <f t="shared" si="7"/>
        <v>17.252430746612667</v>
      </c>
      <c r="BQ43" s="32">
        <f>RSQ(B43:BI43,B4:BI4)</f>
        <v>6.9926770582098716E-2</v>
      </c>
      <c r="BR43" s="32">
        <f>SLOPE(B43:BI43,B4:BI4)</f>
        <v>-0.50969289089492509</v>
      </c>
      <c r="BS43" s="32">
        <v>4.3499999999999997E-2</v>
      </c>
    </row>
    <row r="44" spans="1:71" x14ac:dyDescent="0.3">
      <c r="A44" s="42" t="s">
        <v>52</v>
      </c>
      <c r="B44" s="19">
        <v>47.75</v>
      </c>
      <c r="C44" s="19">
        <v>108.13</v>
      </c>
      <c r="D44" s="19">
        <v>93.97</v>
      </c>
      <c r="E44" s="19">
        <v>284.11</v>
      </c>
      <c r="F44" s="19">
        <v>83.23</v>
      </c>
      <c r="G44" s="19">
        <v>67.69</v>
      </c>
      <c r="H44" s="19">
        <v>264.45999999999998</v>
      </c>
      <c r="I44" s="19">
        <v>127.05</v>
      </c>
      <c r="J44" s="19">
        <v>365.1</v>
      </c>
      <c r="K44" s="19">
        <v>89.75</v>
      </c>
      <c r="L44" s="19">
        <v>473.05</v>
      </c>
      <c r="M44" s="19">
        <v>236.86</v>
      </c>
      <c r="N44" s="19">
        <v>105.71</v>
      </c>
      <c r="O44" s="19">
        <v>157.69</v>
      </c>
      <c r="P44" s="19">
        <v>223.51</v>
      </c>
      <c r="Q44" s="19">
        <v>291.83</v>
      </c>
      <c r="R44" s="19">
        <v>502.68</v>
      </c>
      <c r="S44" s="19">
        <v>206.75</v>
      </c>
      <c r="T44" s="19">
        <v>438.86</v>
      </c>
      <c r="U44" s="19">
        <v>348.79</v>
      </c>
      <c r="V44" s="19">
        <v>270.74</v>
      </c>
      <c r="W44" s="19">
        <v>183.34</v>
      </c>
      <c r="X44" s="19">
        <v>163.5</v>
      </c>
      <c r="Y44" s="19">
        <v>122.74</v>
      </c>
      <c r="Z44" s="19">
        <v>139.4</v>
      </c>
      <c r="AA44" s="19">
        <v>135.55000000000001</v>
      </c>
      <c r="AB44" s="19">
        <v>143.34</v>
      </c>
      <c r="AC44" s="19">
        <v>159.11000000000001</v>
      </c>
      <c r="AD44" s="19">
        <v>181.64</v>
      </c>
      <c r="AE44" s="19">
        <v>428.04</v>
      </c>
      <c r="AF44" s="19">
        <v>70.19</v>
      </c>
      <c r="AG44" s="19">
        <v>252.37</v>
      </c>
      <c r="AH44" s="19">
        <v>73.02</v>
      </c>
      <c r="AI44" s="19">
        <v>189.43</v>
      </c>
      <c r="AJ44" s="19">
        <v>247.94</v>
      </c>
      <c r="AK44" s="19">
        <v>293.45999999999998</v>
      </c>
      <c r="AL44" s="19">
        <v>183.17</v>
      </c>
      <c r="AM44" s="19">
        <v>497.06</v>
      </c>
      <c r="AN44" s="19">
        <v>316.94</v>
      </c>
      <c r="AO44" s="19">
        <v>200.35</v>
      </c>
      <c r="AP44" s="19">
        <v>156.06</v>
      </c>
      <c r="AQ44" s="19">
        <v>276.61</v>
      </c>
      <c r="AR44" s="19">
        <v>507.59</v>
      </c>
      <c r="AS44" s="19">
        <v>203.15</v>
      </c>
      <c r="AT44" s="19">
        <v>323.55</v>
      </c>
      <c r="AU44" s="19">
        <v>428.13</v>
      </c>
      <c r="AV44" s="19">
        <v>299.5</v>
      </c>
      <c r="AW44" s="19">
        <v>473.68</v>
      </c>
      <c r="AX44" s="19">
        <v>109.92</v>
      </c>
      <c r="AY44" s="19">
        <v>421.98</v>
      </c>
      <c r="AZ44" s="19">
        <v>358.97</v>
      </c>
      <c r="BA44" s="19">
        <v>265.2</v>
      </c>
      <c r="BB44" s="19">
        <v>261.29000000000002</v>
      </c>
      <c r="BC44" s="19">
        <v>185.63</v>
      </c>
      <c r="BD44" s="19">
        <v>312.23</v>
      </c>
      <c r="BE44" s="19">
        <v>193.05</v>
      </c>
      <c r="BF44" s="19">
        <v>263.37</v>
      </c>
      <c r="BG44" s="19">
        <v>275.88</v>
      </c>
      <c r="BH44" s="19">
        <v>226.21</v>
      </c>
      <c r="BI44" s="19">
        <v>291.45</v>
      </c>
      <c r="BJ44" s="20">
        <f t="shared" si="1"/>
        <v>243.36249999999998</v>
      </c>
      <c r="BK44" s="19">
        <f t="shared" si="2"/>
        <v>210.20666666666668</v>
      </c>
      <c r="BL44" s="19">
        <f t="shared" si="3"/>
        <v>24.37858319342039</v>
      </c>
      <c r="BM44" s="19">
        <f t="shared" si="4"/>
        <v>273.60391304347831</v>
      </c>
      <c r="BN44" s="19">
        <f t="shared" si="5"/>
        <v>27.776374495856047</v>
      </c>
      <c r="BO44" s="19">
        <f t="shared" si="6"/>
        <v>263.32800000000003</v>
      </c>
      <c r="BP44" s="19">
        <f t="shared" si="7"/>
        <v>16.616116460299079</v>
      </c>
      <c r="BQ44" s="32">
        <f>RSQ(B44:BI44,B4:BI4)</f>
        <v>7.5851980037523234E-2</v>
      </c>
      <c r="BR44" s="32">
        <f>SLOPE(B44:BI44,B4:BI4)</f>
        <v>1.0183331414350738</v>
      </c>
      <c r="BS44" s="32">
        <v>9.1999999999999998E-3</v>
      </c>
    </row>
    <row r="45" spans="1:71" x14ac:dyDescent="0.3">
      <c r="A45" s="42" t="s">
        <v>55</v>
      </c>
      <c r="B45" s="19">
        <v>78.14</v>
      </c>
      <c r="C45" s="19">
        <v>28.75</v>
      </c>
      <c r="D45" s="19">
        <v>102</v>
      </c>
      <c r="E45" s="19">
        <v>42.71</v>
      </c>
      <c r="F45" s="19">
        <v>52.96</v>
      </c>
      <c r="G45" s="19">
        <v>39.659999999999997</v>
      </c>
      <c r="H45" s="19">
        <v>49.37</v>
      </c>
      <c r="I45" s="19">
        <v>37.619999999999997</v>
      </c>
      <c r="J45" s="19">
        <v>39.630000000000003</v>
      </c>
      <c r="K45" s="19">
        <v>79.19</v>
      </c>
      <c r="L45" s="19">
        <v>74.739999999999995</v>
      </c>
      <c r="M45" s="19">
        <v>23.33</v>
      </c>
      <c r="N45" s="19">
        <v>51.43</v>
      </c>
      <c r="O45" s="19">
        <v>42.54</v>
      </c>
      <c r="P45" s="19">
        <v>47.05</v>
      </c>
      <c r="Q45" s="19">
        <v>36.24</v>
      </c>
      <c r="R45" s="19">
        <v>48.7</v>
      </c>
      <c r="S45" s="19">
        <v>45.23</v>
      </c>
      <c r="T45" s="19">
        <v>8.27</v>
      </c>
      <c r="U45" s="19">
        <v>88.58</v>
      </c>
      <c r="V45" s="19">
        <v>64.239999999999995</v>
      </c>
      <c r="W45" s="19">
        <v>54.17</v>
      </c>
      <c r="X45" s="19">
        <v>8.82</v>
      </c>
      <c r="Y45" s="19">
        <v>28.44</v>
      </c>
      <c r="Z45" s="19">
        <v>63.6</v>
      </c>
      <c r="AA45" s="19">
        <v>27.53</v>
      </c>
      <c r="AB45" s="19">
        <v>46.43</v>
      </c>
      <c r="AC45" s="19">
        <v>58.62</v>
      </c>
      <c r="AD45" s="19">
        <v>48.62</v>
      </c>
      <c r="AE45" s="19">
        <v>34.71</v>
      </c>
      <c r="AF45" s="19">
        <v>44.71</v>
      </c>
      <c r="AG45" s="19">
        <v>46.49</v>
      </c>
      <c r="AH45" s="19">
        <v>49.47</v>
      </c>
      <c r="AI45" s="19">
        <v>16.93</v>
      </c>
      <c r="AJ45" s="19">
        <v>32.200000000000003</v>
      </c>
      <c r="AK45" s="19">
        <v>50.47</v>
      </c>
      <c r="AL45" s="19">
        <v>43.33</v>
      </c>
      <c r="AM45" s="19">
        <v>40.98</v>
      </c>
      <c r="AN45" s="19">
        <v>26.83</v>
      </c>
      <c r="AO45" s="19">
        <v>60.94</v>
      </c>
      <c r="AP45" s="19">
        <v>31.9</v>
      </c>
      <c r="AQ45" s="19">
        <v>35.229999999999997</v>
      </c>
      <c r="AR45" s="19">
        <v>44.59</v>
      </c>
      <c r="AS45" s="19">
        <v>64.2</v>
      </c>
      <c r="AT45" s="19">
        <v>36.93</v>
      </c>
      <c r="AU45" s="19">
        <v>52.52</v>
      </c>
      <c r="AV45" s="19">
        <v>46.29</v>
      </c>
      <c r="AW45" s="19">
        <v>20.07</v>
      </c>
      <c r="AX45" s="19">
        <v>83.09</v>
      </c>
      <c r="AY45" s="19">
        <v>39.909999999999997</v>
      </c>
      <c r="AZ45" s="19">
        <v>30.17</v>
      </c>
      <c r="BA45" s="19">
        <v>74.17</v>
      </c>
      <c r="BB45" s="19">
        <v>33.39</v>
      </c>
      <c r="BC45" s="19">
        <v>30.66</v>
      </c>
      <c r="BD45" s="19">
        <v>76.319999999999993</v>
      </c>
      <c r="BE45" s="19">
        <v>55.16</v>
      </c>
      <c r="BF45" s="19">
        <v>65.44</v>
      </c>
      <c r="BG45" s="19">
        <v>31.19</v>
      </c>
      <c r="BH45" s="19">
        <v>57.17</v>
      </c>
      <c r="BI45" s="19">
        <v>91.28</v>
      </c>
      <c r="BJ45" s="20">
        <f t="shared" si="1"/>
        <v>47.722500000000004</v>
      </c>
      <c r="BK45" s="19">
        <f t="shared" si="2"/>
        <v>48.495185185185179</v>
      </c>
      <c r="BL45" s="19">
        <f t="shared" si="3"/>
        <v>4.317377045147099</v>
      </c>
      <c r="BM45" s="19">
        <f t="shared" si="4"/>
        <v>43.87086956521739</v>
      </c>
      <c r="BN45" s="19">
        <f t="shared" si="5"/>
        <v>3.0605850736906257</v>
      </c>
      <c r="BO45" s="19">
        <f t="shared" si="6"/>
        <v>54.495000000000005</v>
      </c>
      <c r="BP45" s="19">
        <f t="shared" si="7"/>
        <v>7.0650314538892411</v>
      </c>
      <c r="BQ45" s="32">
        <f>RSQ(B45:BI45,B4:BI4)</f>
        <v>2.8177938182548244E-3</v>
      </c>
      <c r="BR45" s="32">
        <f>SLOPE(B45:BI45,B4:BI4)</f>
        <v>3.1694199347487385E-2</v>
      </c>
      <c r="BS45" s="32">
        <v>0.98640000000000005</v>
      </c>
    </row>
    <row r="46" spans="1:71" x14ac:dyDescent="0.3">
      <c r="A46" s="42" t="s">
        <v>56</v>
      </c>
      <c r="B46" s="19">
        <v>160.61000000000001</v>
      </c>
      <c r="C46" s="19">
        <v>98.76</v>
      </c>
      <c r="D46" s="19">
        <v>203.99</v>
      </c>
      <c r="E46" s="19">
        <v>133.69999999999999</v>
      </c>
      <c r="F46" s="19">
        <v>91.88</v>
      </c>
      <c r="G46" s="19">
        <v>134.01</v>
      </c>
      <c r="H46" s="19">
        <v>95.21</v>
      </c>
      <c r="I46" s="19">
        <v>88.34</v>
      </c>
      <c r="J46" s="19">
        <v>147.72</v>
      </c>
      <c r="K46" s="19">
        <v>219.97</v>
      </c>
      <c r="L46" s="19">
        <v>173.14</v>
      </c>
      <c r="M46" s="19">
        <v>119.33</v>
      </c>
      <c r="N46" s="19">
        <v>210</v>
      </c>
      <c r="O46" s="19">
        <v>147.32</v>
      </c>
      <c r="P46" s="19">
        <v>121.56</v>
      </c>
      <c r="Q46" s="19">
        <v>91.55</v>
      </c>
      <c r="R46" s="19">
        <v>196.55</v>
      </c>
      <c r="S46" s="19">
        <v>290.74</v>
      </c>
      <c r="T46" s="19">
        <v>106.75</v>
      </c>
      <c r="U46" s="19">
        <v>271.27999999999997</v>
      </c>
      <c r="V46" s="19">
        <v>160.61000000000001</v>
      </c>
      <c r="W46" s="19">
        <v>135.41999999999999</v>
      </c>
      <c r="X46" s="19">
        <v>190.75</v>
      </c>
      <c r="Y46" s="19">
        <v>68.849999999999994</v>
      </c>
      <c r="Z46" s="19">
        <v>144.63</v>
      </c>
      <c r="AA46" s="19">
        <v>106.96</v>
      </c>
      <c r="AB46" s="19">
        <v>187.75</v>
      </c>
      <c r="AC46" s="19">
        <v>178.43</v>
      </c>
      <c r="AD46" s="19">
        <v>145.87</v>
      </c>
      <c r="AE46" s="19">
        <v>240.37</v>
      </c>
      <c r="AF46" s="19">
        <v>115.32</v>
      </c>
      <c r="AG46" s="19">
        <v>183.47</v>
      </c>
      <c r="AH46" s="19">
        <v>134.27000000000001</v>
      </c>
      <c r="AI46" s="19">
        <v>92.07</v>
      </c>
      <c r="AJ46" s="19">
        <v>181.93</v>
      </c>
      <c r="AK46" s="19">
        <v>188.79</v>
      </c>
      <c r="AL46" s="19">
        <v>159.53</v>
      </c>
      <c r="AM46" s="19">
        <v>182.13</v>
      </c>
      <c r="AN46" s="19">
        <v>181.11</v>
      </c>
      <c r="AO46" s="19">
        <v>138.63999999999999</v>
      </c>
      <c r="AP46" s="19">
        <v>141.25</v>
      </c>
      <c r="AQ46" s="19">
        <v>174.19</v>
      </c>
      <c r="AR46" s="19">
        <v>264.08</v>
      </c>
      <c r="AS46" s="19">
        <v>276.93</v>
      </c>
      <c r="AT46" s="19">
        <v>154.74</v>
      </c>
      <c r="AU46" s="19">
        <v>267.38</v>
      </c>
      <c r="AV46" s="19">
        <v>78.959999999999994</v>
      </c>
      <c r="AW46" s="19">
        <v>216.77</v>
      </c>
      <c r="AX46" s="19">
        <v>135.88999999999999</v>
      </c>
      <c r="AY46" s="19">
        <v>218.01</v>
      </c>
      <c r="AZ46" s="19">
        <v>234.29</v>
      </c>
      <c r="BA46" s="19">
        <v>171.93</v>
      </c>
      <c r="BB46" s="19">
        <v>142.26</v>
      </c>
      <c r="BC46" s="19">
        <v>166.68</v>
      </c>
      <c r="BD46" s="19">
        <v>215.09</v>
      </c>
      <c r="BE46" s="19">
        <v>183.65</v>
      </c>
      <c r="BF46" s="19">
        <v>200.32</v>
      </c>
      <c r="BG46" s="19">
        <v>275.88</v>
      </c>
      <c r="BH46" s="19">
        <v>195.55</v>
      </c>
      <c r="BI46" s="19">
        <v>272.23</v>
      </c>
      <c r="BJ46" s="20">
        <f t="shared" si="1"/>
        <v>170.08983333333333</v>
      </c>
      <c r="BK46" s="19">
        <f t="shared" si="2"/>
        <v>151.75481481481481</v>
      </c>
      <c r="BL46" s="19">
        <f t="shared" si="3"/>
        <v>10.736022031059164</v>
      </c>
      <c r="BM46" s="19">
        <f t="shared" si="4"/>
        <v>176.09260869565219</v>
      </c>
      <c r="BN46" s="19">
        <f t="shared" si="5"/>
        <v>11.062227834885064</v>
      </c>
      <c r="BO46" s="19">
        <f t="shared" si="6"/>
        <v>205.78800000000001</v>
      </c>
      <c r="BP46" s="19">
        <f t="shared" si="7"/>
        <v>13.969304587797692</v>
      </c>
      <c r="BQ46" s="32">
        <f>RSQ(B46:BI46,B4:BI4)</f>
        <v>0.14725215423663249</v>
      </c>
      <c r="BR46" s="32">
        <f>SLOPE(B46:BI46,B4:BI4)</f>
        <v>0.64449382790704313</v>
      </c>
      <c r="BS46" s="32">
        <v>3.0000000000000001E-3</v>
      </c>
    </row>
    <row r="47" spans="1:71" x14ac:dyDescent="0.3">
      <c r="A47" s="42" t="s">
        <v>35</v>
      </c>
      <c r="B47" s="19">
        <v>6.12</v>
      </c>
      <c r="C47" s="19">
        <v>13.82</v>
      </c>
      <c r="D47" s="19">
        <v>17.89</v>
      </c>
      <c r="E47" s="19">
        <v>11.32</v>
      </c>
      <c r="F47" s="19">
        <v>6.81</v>
      </c>
      <c r="G47" s="19">
        <v>18</v>
      </c>
      <c r="H47" s="19">
        <v>10.44</v>
      </c>
      <c r="I47" s="19">
        <v>17.260000000000002</v>
      </c>
      <c r="J47" s="19">
        <v>10.63</v>
      </c>
      <c r="K47" s="19">
        <v>18.059999999999999</v>
      </c>
      <c r="L47" s="19">
        <v>20.16</v>
      </c>
      <c r="M47" s="19">
        <v>10.01</v>
      </c>
      <c r="N47" s="19">
        <v>10.26</v>
      </c>
      <c r="O47" s="19">
        <v>15.68</v>
      </c>
      <c r="P47" s="19">
        <v>12.64</v>
      </c>
      <c r="Q47" s="19">
        <v>3.11</v>
      </c>
      <c r="R47" s="19">
        <v>8.17</v>
      </c>
      <c r="S47" s="19">
        <v>19.38</v>
      </c>
      <c r="T47" s="19">
        <v>8.27</v>
      </c>
      <c r="U47" s="19">
        <v>6.55</v>
      </c>
      <c r="V47" s="19">
        <v>7.49</v>
      </c>
      <c r="W47" s="19">
        <v>10.55</v>
      </c>
      <c r="X47" s="19">
        <v>8.82</v>
      </c>
      <c r="Y47" s="19">
        <v>7.48</v>
      </c>
      <c r="Z47" s="19">
        <v>21.68</v>
      </c>
      <c r="AA47" s="19">
        <v>17.809999999999999</v>
      </c>
      <c r="AB47" s="19">
        <v>11.78</v>
      </c>
      <c r="AC47" s="19">
        <v>14.34</v>
      </c>
      <c r="AD47" s="19">
        <v>10.56</v>
      </c>
      <c r="AE47" s="19">
        <v>12.04</v>
      </c>
      <c r="AF47" s="19">
        <v>12.44</v>
      </c>
      <c r="AG47" s="19">
        <v>10.31</v>
      </c>
      <c r="AH47" s="19">
        <v>5.4</v>
      </c>
      <c r="AI47" s="19">
        <v>10.11</v>
      </c>
      <c r="AJ47" s="19">
        <v>8.81</v>
      </c>
      <c r="AK47" s="19">
        <v>17.34</v>
      </c>
      <c r="AL47" s="19">
        <v>9.9499999999999993</v>
      </c>
      <c r="AM47" s="19">
        <v>22.2</v>
      </c>
      <c r="AN47" s="19">
        <v>17.45</v>
      </c>
      <c r="AO47" s="19">
        <v>13.66</v>
      </c>
      <c r="AP47" s="19">
        <v>7.64</v>
      </c>
      <c r="AQ47" s="19">
        <v>10.49</v>
      </c>
      <c r="AR47" s="19">
        <v>3.09</v>
      </c>
      <c r="AS47" s="19">
        <v>12.16</v>
      </c>
      <c r="AT47" s="19">
        <v>18.32</v>
      </c>
      <c r="AU47" s="19">
        <v>8.2799999999999994</v>
      </c>
      <c r="AV47" s="19">
        <v>12.12</v>
      </c>
      <c r="AW47" s="19">
        <v>1.49</v>
      </c>
      <c r="AX47" s="19">
        <v>18.34</v>
      </c>
      <c r="AY47" s="19">
        <v>11.69</v>
      </c>
      <c r="AZ47" s="19">
        <v>10.51</v>
      </c>
      <c r="BA47" s="19">
        <v>15.35</v>
      </c>
      <c r="BB47" s="19">
        <v>10.15</v>
      </c>
      <c r="BC47" s="19">
        <v>12.97</v>
      </c>
      <c r="BD47" s="19">
        <v>2.39</v>
      </c>
      <c r="BE47" s="19">
        <v>17.75</v>
      </c>
      <c r="BF47" s="19">
        <v>12.86</v>
      </c>
      <c r="BG47" s="19">
        <v>14.6</v>
      </c>
      <c r="BH47" s="19">
        <v>14.92</v>
      </c>
      <c r="BI47" s="19">
        <v>16.670000000000002</v>
      </c>
      <c r="BJ47" s="20">
        <f t="shared" si="1"/>
        <v>12.109833333333334</v>
      </c>
      <c r="BK47" s="19">
        <f t="shared" si="2"/>
        <v>12.229259259259258</v>
      </c>
      <c r="BL47" s="19">
        <f t="shared" si="3"/>
        <v>0.97186810536405144</v>
      </c>
      <c r="BM47" s="19">
        <f t="shared" si="4"/>
        <v>11.662173913043477</v>
      </c>
      <c r="BN47" s="19">
        <f t="shared" si="5"/>
        <v>1.0328118793235463</v>
      </c>
      <c r="BO47" s="19">
        <f t="shared" si="6"/>
        <v>12.817000000000002</v>
      </c>
      <c r="BP47" s="19">
        <f t="shared" si="7"/>
        <v>1.3919634813217354</v>
      </c>
      <c r="BQ47" s="32">
        <f>RSQ(B47:BI47,B4:BI4)</f>
        <v>1.0995856929053937E-4</v>
      </c>
      <c r="BR47" s="32">
        <f>SLOPE(B47:BI47,B4:BI4)</f>
        <v>1.5331650006884993E-3</v>
      </c>
      <c r="BS47" s="32">
        <v>0.87939999999999996</v>
      </c>
    </row>
    <row r="48" spans="1:71" x14ac:dyDescent="0.3">
      <c r="A48" s="42" t="s">
        <v>40</v>
      </c>
      <c r="B48" s="19">
        <v>293.01</v>
      </c>
      <c r="C48" s="19">
        <v>135.63999999999999</v>
      </c>
      <c r="D48" s="19">
        <v>215.45</v>
      </c>
      <c r="E48" s="19">
        <v>272.35000000000002</v>
      </c>
      <c r="F48" s="19">
        <v>132.94999999999999</v>
      </c>
      <c r="G48" s="19">
        <v>192.81</v>
      </c>
      <c r="H48" s="19">
        <v>296.2</v>
      </c>
      <c r="I48" s="19">
        <v>207.75</v>
      </c>
      <c r="J48" s="19">
        <v>223.38</v>
      </c>
      <c r="K48" s="19">
        <v>140.78</v>
      </c>
      <c r="L48" s="19">
        <v>225.17</v>
      </c>
      <c r="M48" s="19">
        <v>183.93</v>
      </c>
      <c r="N48" s="19">
        <v>204.29</v>
      </c>
      <c r="O48" s="19">
        <v>259.36</v>
      </c>
      <c r="P48" s="19">
        <v>274.49</v>
      </c>
      <c r="Q48" s="19">
        <v>198.37</v>
      </c>
      <c r="R48" s="19">
        <v>170.46</v>
      </c>
      <c r="S48" s="19">
        <v>109.83</v>
      </c>
      <c r="T48" s="19">
        <v>227.73</v>
      </c>
      <c r="U48" s="19">
        <v>481.66</v>
      </c>
      <c r="V48" s="19">
        <v>289.10000000000002</v>
      </c>
      <c r="W48" s="19">
        <v>205.21</v>
      </c>
      <c r="X48" s="19">
        <v>317.91000000000003</v>
      </c>
      <c r="Y48" s="19">
        <v>152.68</v>
      </c>
      <c r="Z48" s="19">
        <v>318.01</v>
      </c>
      <c r="AA48" s="19">
        <v>288.04000000000002</v>
      </c>
      <c r="AB48" s="19">
        <v>236.2</v>
      </c>
      <c r="AC48" s="19">
        <v>185.52</v>
      </c>
      <c r="AD48" s="19">
        <v>214.67</v>
      </c>
      <c r="AE48" s="19">
        <v>183.81</v>
      </c>
      <c r="AF48" s="19">
        <v>139.97</v>
      </c>
      <c r="AG48" s="19">
        <v>170.19</v>
      </c>
      <c r="AH48" s="19">
        <v>334.5</v>
      </c>
      <c r="AI48" s="19">
        <v>113.23</v>
      </c>
      <c r="AJ48" s="19">
        <v>165.83</v>
      </c>
      <c r="AK48" s="19">
        <v>145.80000000000001</v>
      </c>
      <c r="AL48" s="19">
        <v>218.62</v>
      </c>
      <c r="AM48" s="19">
        <v>153.29</v>
      </c>
      <c r="AN48" s="19">
        <v>239.8</v>
      </c>
      <c r="AO48" s="19">
        <v>281.08999999999997</v>
      </c>
      <c r="AP48" s="19">
        <v>96.83</v>
      </c>
      <c r="AQ48" s="19">
        <v>100.47</v>
      </c>
      <c r="AR48" s="19">
        <v>198.92</v>
      </c>
      <c r="AS48" s="19">
        <v>275.98</v>
      </c>
      <c r="AT48" s="19">
        <v>154.16</v>
      </c>
      <c r="AU48" s="19">
        <v>283.3</v>
      </c>
      <c r="AV48" s="19">
        <v>119.8</v>
      </c>
      <c r="AW48" s="19">
        <v>44.16</v>
      </c>
      <c r="AX48" s="19">
        <v>317.64999999999998</v>
      </c>
      <c r="AY48" s="19">
        <v>140.41</v>
      </c>
      <c r="AZ48" s="19">
        <v>205.13</v>
      </c>
      <c r="BA48" s="19">
        <v>262.95999999999998</v>
      </c>
      <c r="BB48" s="19">
        <v>207.58</v>
      </c>
      <c r="BC48" s="19">
        <v>221.86</v>
      </c>
      <c r="BD48" s="19">
        <v>201.22</v>
      </c>
      <c r="BE48" s="19">
        <v>183.65</v>
      </c>
      <c r="BF48" s="19">
        <v>150.84</v>
      </c>
      <c r="BG48" s="19">
        <v>172.72</v>
      </c>
      <c r="BH48" s="19">
        <v>170.69</v>
      </c>
      <c r="BI48" s="19">
        <v>286.64999999999998</v>
      </c>
      <c r="BJ48" s="20">
        <f t="shared" si="1"/>
        <v>209.90099999999993</v>
      </c>
      <c r="BK48" s="19">
        <f t="shared" si="2"/>
        <v>231.58370370370375</v>
      </c>
      <c r="BL48" s="19">
        <f t="shared" si="3"/>
        <v>14.880052673413957</v>
      </c>
      <c r="BM48" s="19">
        <f t="shared" si="4"/>
        <v>186</v>
      </c>
      <c r="BN48" s="19">
        <f t="shared" si="5"/>
        <v>15.689623544130098</v>
      </c>
      <c r="BO48" s="19">
        <f t="shared" si="6"/>
        <v>206.33</v>
      </c>
      <c r="BP48" s="19">
        <f t="shared" si="7"/>
        <v>13.300759794504589</v>
      </c>
      <c r="BQ48" s="32">
        <f>RSQ(B48:BI48,B4:BI4)</f>
        <v>3.0455089187805692E-2</v>
      </c>
      <c r="BR48" s="32">
        <f>SLOPE(B48:BI48,B4:BI4)</f>
        <v>-0.38866997385075119</v>
      </c>
      <c r="BS48" s="32">
        <v>0.17949999999999999</v>
      </c>
    </row>
    <row r="49" spans="1:71" x14ac:dyDescent="0.3">
      <c r="A49" s="42" t="s">
        <v>24</v>
      </c>
      <c r="B49" s="19">
        <v>88.99</v>
      </c>
      <c r="C49" s="19">
        <v>28.13</v>
      </c>
      <c r="D49" s="19">
        <v>72.2</v>
      </c>
      <c r="E49" s="19">
        <v>28.47</v>
      </c>
      <c r="F49" s="19">
        <v>39.99</v>
      </c>
      <c r="G49" s="19">
        <v>58.8</v>
      </c>
      <c r="H49" s="19">
        <v>45.84</v>
      </c>
      <c r="I49" s="19">
        <v>29.45</v>
      </c>
      <c r="J49" s="19">
        <v>54.04</v>
      </c>
      <c r="K49" s="19">
        <v>92.39</v>
      </c>
      <c r="L49" s="19">
        <v>99.34</v>
      </c>
      <c r="M49" s="19">
        <v>25.12</v>
      </c>
      <c r="N49" s="19">
        <v>77.14</v>
      </c>
      <c r="O49" s="19">
        <v>58.1</v>
      </c>
      <c r="P49" s="19">
        <v>49.02</v>
      </c>
      <c r="Q49" s="19">
        <v>17.170000000000002</v>
      </c>
      <c r="R49" s="19">
        <v>38.270000000000003</v>
      </c>
      <c r="S49" s="19">
        <v>45.23</v>
      </c>
      <c r="T49" s="19">
        <v>54.56</v>
      </c>
      <c r="U49" s="19">
        <v>71.97</v>
      </c>
      <c r="V49" s="19">
        <v>59.65</v>
      </c>
      <c r="W49" s="19">
        <v>29.17</v>
      </c>
      <c r="X49" s="19">
        <v>8.82</v>
      </c>
      <c r="Y49" s="19">
        <v>32.93</v>
      </c>
      <c r="Z49" s="19">
        <v>78.41</v>
      </c>
      <c r="AA49" s="19">
        <v>61.42</v>
      </c>
      <c r="AB49" s="19">
        <v>68.64</v>
      </c>
      <c r="AC49" s="19">
        <v>33.5</v>
      </c>
      <c r="AD49" s="19">
        <v>58.71</v>
      </c>
      <c r="AE49" s="19">
        <v>61.7</v>
      </c>
      <c r="AF49" s="19">
        <v>27.16</v>
      </c>
      <c r="AG49" s="19">
        <v>37.36</v>
      </c>
      <c r="AH49" s="19">
        <v>5.4</v>
      </c>
      <c r="AI49" s="19">
        <v>31.75</v>
      </c>
      <c r="AJ49" s="19">
        <v>29.78</v>
      </c>
      <c r="AK49" s="19">
        <v>78.510000000000005</v>
      </c>
      <c r="AL49" s="19">
        <v>106.35</v>
      </c>
      <c r="AM49" s="19">
        <v>75.13</v>
      </c>
      <c r="AN49" s="19">
        <v>77.98</v>
      </c>
      <c r="AO49" s="19">
        <v>69.319999999999993</v>
      </c>
      <c r="AP49" s="19">
        <v>25.06</v>
      </c>
      <c r="AQ49" s="19">
        <v>26.75</v>
      </c>
      <c r="AR49" s="19">
        <v>20.58</v>
      </c>
      <c r="AS49" s="19">
        <v>111.16</v>
      </c>
      <c r="AT49" s="19">
        <v>28.72</v>
      </c>
      <c r="AU49" s="19">
        <v>66.849999999999994</v>
      </c>
      <c r="AV49" s="19">
        <v>51.73</v>
      </c>
      <c r="AW49" s="19">
        <v>12.04</v>
      </c>
      <c r="AX49" s="19">
        <v>73.569999999999993</v>
      </c>
      <c r="AY49" s="19">
        <v>31.78</v>
      </c>
      <c r="AZ49" s="19">
        <v>46.25</v>
      </c>
      <c r="BA49" s="19">
        <v>104.51</v>
      </c>
      <c r="BB49" s="19">
        <v>69.680000000000007</v>
      </c>
      <c r="BC49" s="19">
        <v>36.229999999999997</v>
      </c>
      <c r="BD49" s="19">
        <v>48.57</v>
      </c>
      <c r="BE49" s="19">
        <v>27.58</v>
      </c>
      <c r="BF49" s="19">
        <v>51.88</v>
      </c>
      <c r="BG49" s="19">
        <v>101.55</v>
      </c>
      <c r="BH49" s="19">
        <v>67.12</v>
      </c>
      <c r="BI49" s="19">
        <v>71.260000000000005</v>
      </c>
      <c r="BJ49" s="20">
        <f t="shared" si="1"/>
        <v>52.979666666666688</v>
      </c>
      <c r="BK49" s="19">
        <f t="shared" si="2"/>
        <v>52.342962962962979</v>
      </c>
      <c r="BL49" s="19">
        <f t="shared" si="3"/>
        <v>4.5658486950637096</v>
      </c>
      <c r="BM49" s="19">
        <f t="shared" si="4"/>
        <v>49.603913043478265</v>
      </c>
      <c r="BN49" s="19">
        <f t="shared" si="5"/>
        <v>6.0476665456916168</v>
      </c>
      <c r="BO49" s="19">
        <f t="shared" si="6"/>
        <v>62.463000000000001</v>
      </c>
      <c r="BP49" s="19">
        <f t="shared" si="7"/>
        <v>8.1101955107273636</v>
      </c>
      <c r="BQ49" s="32">
        <f>RSQ(B49:BI49,B4:BI4)</f>
        <v>9.0810896108270579E-3</v>
      </c>
      <c r="BR49" s="32">
        <f>SLOPE(B49:BI49,B4:BI4)</f>
        <v>7.5035905701572758E-2</v>
      </c>
      <c r="BS49" s="32">
        <v>0.72860000000000003</v>
      </c>
    </row>
    <row r="50" spans="1:71" x14ac:dyDescent="0.3">
      <c r="A50" s="42" t="s">
        <v>48</v>
      </c>
      <c r="B50" s="19">
        <v>219.21</v>
      </c>
      <c r="C50" s="19">
        <v>119.39</v>
      </c>
      <c r="D50" s="19">
        <v>263.58</v>
      </c>
      <c r="E50" s="19">
        <v>177.03</v>
      </c>
      <c r="F50" s="19">
        <v>157.81</v>
      </c>
      <c r="G50" s="19">
        <v>172.29</v>
      </c>
      <c r="H50" s="19">
        <v>186.89</v>
      </c>
      <c r="I50" s="19">
        <v>192.48</v>
      </c>
      <c r="J50" s="19">
        <v>306.25</v>
      </c>
      <c r="K50" s="19">
        <v>141.66</v>
      </c>
      <c r="L50" s="19">
        <v>231.79</v>
      </c>
      <c r="M50" s="19">
        <v>160.6</v>
      </c>
      <c r="N50" s="19">
        <v>200</v>
      </c>
      <c r="O50" s="19">
        <v>186.74</v>
      </c>
      <c r="P50" s="19">
        <v>129.4</v>
      </c>
      <c r="Q50" s="19">
        <v>198.37</v>
      </c>
      <c r="R50" s="19">
        <v>172.2</v>
      </c>
      <c r="S50" s="19">
        <v>83.99</v>
      </c>
      <c r="T50" s="19">
        <v>218.24</v>
      </c>
      <c r="U50" s="19">
        <v>182.7</v>
      </c>
      <c r="V50" s="19">
        <v>204.2</v>
      </c>
      <c r="W50" s="19">
        <v>146.88</v>
      </c>
      <c r="X50" s="19">
        <v>136.25</v>
      </c>
      <c r="Y50" s="19">
        <v>119.75</v>
      </c>
      <c r="Z50" s="19">
        <v>188.19</v>
      </c>
      <c r="AA50" s="19">
        <v>166.26</v>
      </c>
      <c r="AB50" s="19">
        <v>115.07</v>
      </c>
      <c r="AC50" s="19">
        <v>153.31</v>
      </c>
      <c r="AD50" s="19">
        <v>225.68</v>
      </c>
      <c r="AE50" s="19">
        <v>204.38</v>
      </c>
      <c r="AF50" s="19">
        <v>158.77000000000001</v>
      </c>
      <c r="AG50" s="19">
        <v>192.6</v>
      </c>
      <c r="AH50" s="19">
        <v>89.51</v>
      </c>
      <c r="AI50" s="19">
        <v>130.16999999999999</v>
      </c>
      <c r="AJ50" s="19">
        <v>155.36000000000001</v>
      </c>
      <c r="AK50" s="19">
        <v>198.13</v>
      </c>
      <c r="AL50" s="19">
        <v>220.59</v>
      </c>
      <c r="AM50" s="19">
        <v>194.27</v>
      </c>
      <c r="AN50" s="19">
        <v>143.38</v>
      </c>
      <c r="AO50" s="19">
        <v>173.68</v>
      </c>
      <c r="AP50" s="19">
        <v>166.31</v>
      </c>
      <c r="AQ50" s="19">
        <v>218.55</v>
      </c>
      <c r="AR50" s="19">
        <v>161.19</v>
      </c>
      <c r="AS50" s="19">
        <v>204.11</v>
      </c>
      <c r="AT50" s="19">
        <v>198.7</v>
      </c>
      <c r="AU50" s="19">
        <v>235.55</v>
      </c>
      <c r="AV50" s="19">
        <v>174.25</v>
      </c>
      <c r="AW50" s="19">
        <v>144.51</v>
      </c>
      <c r="AX50" s="19">
        <v>184.36</v>
      </c>
      <c r="AY50" s="19">
        <v>209.14</v>
      </c>
      <c r="AZ50" s="19">
        <v>168.93</v>
      </c>
      <c r="BA50" s="19">
        <v>268.58</v>
      </c>
      <c r="BB50" s="19">
        <v>206.13</v>
      </c>
      <c r="BC50" s="19">
        <v>185.63</v>
      </c>
      <c r="BD50" s="19">
        <v>298.36</v>
      </c>
      <c r="BE50" s="19">
        <v>153.57</v>
      </c>
      <c r="BF50" s="19">
        <v>197.13</v>
      </c>
      <c r="BG50" s="19">
        <v>203.91</v>
      </c>
      <c r="BH50" s="19">
        <v>190.58</v>
      </c>
      <c r="BI50" s="19">
        <v>187.36</v>
      </c>
      <c r="BJ50" s="20">
        <f t="shared" si="1"/>
        <v>182.89833333333334</v>
      </c>
      <c r="BK50" s="19">
        <f t="shared" si="2"/>
        <v>176.93407407407406</v>
      </c>
      <c r="BL50" s="19">
        <f t="shared" si="3"/>
        <v>9.1648670534848051</v>
      </c>
      <c r="BM50" s="19">
        <f t="shared" si="4"/>
        <v>179.84782608695653</v>
      </c>
      <c r="BN50" s="19">
        <f t="shared" si="5"/>
        <v>7.3110801167086894</v>
      </c>
      <c r="BO50" s="19">
        <f t="shared" si="6"/>
        <v>206.01799999999997</v>
      </c>
      <c r="BP50" s="19">
        <f t="shared" si="7"/>
        <v>14.005132932051907</v>
      </c>
      <c r="BQ50" s="32">
        <f>RSQ(B50:BI50,B4:BI4)</f>
        <v>3.5304936475351961E-2</v>
      </c>
      <c r="BR50" s="32">
        <f>SLOPE(B50:BI50,B4:BI4)</f>
        <v>0.24484061244924812</v>
      </c>
      <c r="BS50" s="32">
        <v>0.29720000000000002</v>
      </c>
    </row>
    <row r="51" spans="1:71" x14ac:dyDescent="0.3">
      <c r="A51" s="42" t="s">
        <v>37</v>
      </c>
      <c r="B51" s="19">
        <v>56.43</v>
      </c>
      <c r="C51" s="19">
        <v>36.880000000000003</v>
      </c>
      <c r="D51" s="19">
        <v>48.13</v>
      </c>
      <c r="E51" s="19">
        <v>30.33</v>
      </c>
      <c r="F51" s="19">
        <v>47.56</v>
      </c>
      <c r="G51" s="19">
        <v>52.65</v>
      </c>
      <c r="H51" s="19">
        <v>95.21</v>
      </c>
      <c r="I51" s="19">
        <v>48.53</v>
      </c>
      <c r="J51" s="19">
        <v>40.83</v>
      </c>
      <c r="K51" s="19">
        <v>24.64</v>
      </c>
      <c r="L51" s="19">
        <v>51.09</v>
      </c>
      <c r="M51" s="19">
        <v>26.92</v>
      </c>
      <c r="N51" s="19">
        <v>40</v>
      </c>
      <c r="O51" s="19">
        <v>50.84</v>
      </c>
      <c r="P51" s="19">
        <v>45.09</v>
      </c>
      <c r="Q51" s="19">
        <v>47.68</v>
      </c>
      <c r="R51" s="19">
        <v>43.48</v>
      </c>
      <c r="S51" s="19">
        <v>45.23</v>
      </c>
      <c r="T51" s="19">
        <v>54.56</v>
      </c>
      <c r="U51" s="19">
        <v>38.75</v>
      </c>
      <c r="V51" s="19">
        <v>59.65</v>
      </c>
      <c r="W51" s="19">
        <v>43.75</v>
      </c>
      <c r="X51" s="19">
        <v>8.82</v>
      </c>
      <c r="Y51" s="19">
        <v>38.92</v>
      </c>
      <c r="Z51" s="19">
        <v>46.18</v>
      </c>
      <c r="AA51" s="19">
        <v>36.01</v>
      </c>
      <c r="AB51" s="19">
        <v>56.53</v>
      </c>
      <c r="AC51" s="19">
        <v>61.19</v>
      </c>
      <c r="AD51" s="19">
        <v>40.369999999999997</v>
      </c>
      <c r="AE51" s="19">
        <v>56.56</v>
      </c>
      <c r="AF51" s="19">
        <v>34.68</v>
      </c>
      <c r="AG51" s="19">
        <v>41.51</v>
      </c>
      <c r="AH51" s="19">
        <v>44.76</v>
      </c>
      <c r="AI51" s="19">
        <v>28.57</v>
      </c>
      <c r="AJ51" s="19">
        <v>32.200000000000003</v>
      </c>
      <c r="AK51" s="19">
        <v>78.510000000000005</v>
      </c>
      <c r="AL51" s="19">
        <v>47.27</v>
      </c>
      <c r="AM51" s="19">
        <v>43.26</v>
      </c>
      <c r="AN51" s="19">
        <v>36.049999999999997</v>
      </c>
      <c r="AO51" s="19">
        <v>60.94</v>
      </c>
      <c r="AP51" s="19">
        <v>43.29</v>
      </c>
      <c r="AQ51" s="19">
        <v>31.31</v>
      </c>
      <c r="AR51" s="19">
        <v>37.729999999999997</v>
      </c>
      <c r="AS51" s="19">
        <v>79.53</v>
      </c>
      <c r="AT51" s="19">
        <v>53.34</v>
      </c>
      <c r="AU51" s="19">
        <v>101.86</v>
      </c>
      <c r="AV51" s="19">
        <v>35.4</v>
      </c>
      <c r="AW51" s="19">
        <v>52.18</v>
      </c>
      <c r="AX51" s="19">
        <v>60.59</v>
      </c>
      <c r="AY51" s="19">
        <v>47.3</v>
      </c>
      <c r="AZ51" s="19">
        <v>46.25</v>
      </c>
      <c r="BA51" s="19">
        <v>68.55</v>
      </c>
      <c r="BB51" s="19">
        <v>63.87</v>
      </c>
      <c r="BC51" s="19">
        <v>32.33</v>
      </c>
      <c r="BD51" s="19">
        <v>124.89</v>
      </c>
      <c r="BE51" s="19">
        <v>43.88</v>
      </c>
      <c r="BF51" s="19">
        <v>60.66</v>
      </c>
      <c r="BG51" s="19">
        <v>48.78</v>
      </c>
      <c r="BH51" s="19">
        <v>46.4</v>
      </c>
      <c r="BI51" s="19">
        <v>71.260000000000005</v>
      </c>
      <c r="BJ51" s="20">
        <f t="shared" si="1"/>
        <v>49.49933333333334</v>
      </c>
      <c r="BK51" s="19">
        <f t="shared" si="2"/>
        <v>44.988518518518518</v>
      </c>
      <c r="BL51" s="19">
        <f t="shared" si="3"/>
        <v>2.8725214364325566</v>
      </c>
      <c r="BM51" s="19">
        <f t="shared" si="4"/>
        <v>49.930434782608678</v>
      </c>
      <c r="BN51" s="19">
        <f t="shared" si="5"/>
        <v>3.7210188943300047</v>
      </c>
      <c r="BO51" s="19">
        <f t="shared" si="6"/>
        <v>60.686999999999991</v>
      </c>
      <c r="BP51" s="19">
        <f t="shared" si="7"/>
        <v>8.1286114777098106</v>
      </c>
      <c r="BQ51" s="32">
        <f>RSQ(B51:BI51,B4:BI4)</f>
        <v>9.2680195270504112E-2</v>
      </c>
      <c r="BR51" s="32">
        <f>SLOPE(B51:BI51,B4:BI4)</f>
        <v>0.17132159449184731</v>
      </c>
      <c r="BS51" s="32">
        <v>0.06</v>
      </c>
    </row>
    <row r="52" spans="1:71" x14ac:dyDescent="0.3">
      <c r="A52" s="42" t="s">
        <v>2</v>
      </c>
      <c r="B52" s="19">
        <v>91.16</v>
      </c>
      <c r="C52" s="19">
        <v>68.13</v>
      </c>
      <c r="D52" s="19">
        <v>74.489999999999995</v>
      </c>
      <c r="E52" s="19">
        <v>17.95</v>
      </c>
      <c r="F52" s="19">
        <v>30.27</v>
      </c>
      <c r="G52" s="19">
        <v>124.44</v>
      </c>
      <c r="H52" s="19">
        <v>10.44</v>
      </c>
      <c r="I52" s="19">
        <v>52.35</v>
      </c>
      <c r="J52" s="19">
        <v>96.08</v>
      </c>
      <c r="K52" s="19">
        <v>32.56</v>
      </c>
      <c r="L52" s="19">
        <v>39.74</v>
      </c>
      <c r="M52" s="19">
        <v>71.78</v>
      </c>
      <c r="N52" s="19">
        <v>60</v>
      </c>
      <c r="O52" s="19">
        <v>21.79</v>
      </c>
      <c r="P52" s="19">
        <v>109.79</v>
      </c>
      <c r="Q52" s="19">
        <v>51.5</v>
      </c>
      <c r="R52" s="19">
        <v>17.39</v>
      </c>
      <c r="S52" s="19">
        <v>2.72</v>
      </c>
      <c r="T52" s="19">
        <v>161.31</v>
      </c>
      <c r="U52" s="19">
        <v>55.36</v>
      </c>
      <c r="V52" s="19">
        <v>7.49</v>
      </c>
      <c r="W52" s="19">
        <v>61.46</v>
      </c>
      <c r="X52" s="19">
        <v>8.82</v>
      </c>
      <c r="Y52" s="19">
        <v>40.409999999999997</v>
      </c>
      <c r="Z52" s="19">
        <v>21.68</v>
      </c>
      <c r="AA52" s="19">
        <v>64.599999999999994</v>
      </c>
      <c r="AB52" s="19">
        <v>34.32</v>
      </c>
      <c r="AC52" s="19">
        <v>34.78</v>
      </c>
      <c r="AD52" s="19">
        <v>34.86</v>
      </c>
      <c r="AE52" s="19">
        <v>44.99</v>
      </c>
      <c r="AF52" s="19">
        <v>40.11</v>
      </c>
      <c r="AG52" s="19">
        <v>42.34</v>
      </c>
      <c r="AH52" s="19">
        <v>47.11</v>
      </c>
      <c r="AI52" s="19">
        <v>74.08</v>
      </c>
      <c r="AJ52" s="19">
        <v>41.05</v>
      </c>
      <c r="AK52" s="19">
        <v>61.68</v>
      </c>
      <c r="AL52" s="19">
        <v>25.6</v>
      </c>
      <c r="AM52" s="19">
        <v>46.29</v>
      </c>
      <c r="AN52" s="19">
        <v>91.39</v>
      </c>
      <c r="AO52" s="19">
        <v>57.13</v>
      </c>
      <c r="AP52" s="19">
        <v>62.65</v>
      </c>
      <c r="AQ52" s="19">
        <v>33.270000000000003</v>
      </c>
      <c r="AR52" s="19">
        <v>157.76</v>
      </c>
      <c r="AS52" s="19">
        <v>31.62</v>
      </c>
      <c r="AT52" s="19">
        <v>36.93</v>
      </c>
      <c r="AU52" s="19">
        <v>39.79</v>
      </c>
      <c r="AV52" s="19">
        <v>100.74</v>
      </c>
      <c r="AW52" s="19">
        <v>12.04</v>
      </c>
      <c r="AX52" s="19">
        <v>46.74</v>
      </c>
      <c r="AY52" s="19">
        <v>96.81</v>
      </c>
      <c r="AZ52" s="19">
        <v>28.15</v>
      </c>
      <c r="BA52" s="19">
        <v>15.35</v>
      </c>
      <c r="BB52" s="19">
        <v>39.19</v>
      </c>
      <c r="BC52" s="19">
        <v>31.77</v>
      </c>
      <c r="BD52" s="19">
        <v>55.51</v>
      </c>
      <c r="BE52" s="19">
        <v>27.58</v>
      </c>
      <c r="BF52" s="19">
        <v>45.49</v>
      </c>
      <c r="BG52" s="19">
        <v>25.59</v>
      </c>
      <c r="BH52" s="19">
        <v>26.51</v>
      </c>
      <c r="BI52" s="19">
        <v>25.62</v>
      </c>
      <c r="BJ52" s="20">
        <f t="shared" si="1"/>
        <v>50.14249999999997</v>
      </c>
      <c r="BK52" s="19">
        <f t="shared" si="2"/>
        <v>52.889999999999993</v>
      </c>
      <c r="BL52" s="19">
        <f t="shared" si="3"/>
        <v>7.4640781150964761</v>
      </c>
      <c r="BM52" s="19">
        <f t="shared" si="4"/>
        <v>54.772173913043467</v>
      </c>
      <c r="BN52" s="19">
        <f t="shared" si="5"/>
        <v>6.6205479919747035</v>
      </c>
      <c r="BO52" s="19">
        <f t="shared" si="6"/>
        <v>32.076000000000001</v>
      </c>
      <c r="BP52" s="19">
        <f t="shared" si="7"/>
        <v>3.6665233911401383</v>
      </c>
      <c r="BQ52" s="32">
        <f>RSQ(B52:BI52,B4:BI4)</f>
        <v>1.8235466558491762E-2</v>
      </c>
      <c r="BR52" s="32">
        <f>SLOPE(B52:BI52,B4:BI4)</f>
        <v>-0.13666103716305325</v>
      </c>
      <c r="BS52" s="32">
        <v>0.72640000000000005</v>
      </c>
    </row>
    <row r="53" spans="1:71" x14ac:dyDescent="0.3">
      <c r="A53" s="42" t="s">
        <v>45</v>
      </c>
      <c r="B53" s="19">
        <v>397.19</v>
      </c>
      <c r="C53" s="19">
        <v>280.64999999999998</v>
      </c>
      <c r="D53" s="19">
        <v>1041.73</v>
      </c>
      <c r="E53" s="19">
        <v>260.58999999999997</v>
      </c>
      <c r="F53" s="19">
        <v>266.98</v>
      </c>
      <c r="G53" s="19">
        <v>103.92</v>
      </c>
      <c r="H53" s="19">
        <v>430.2</v>
      </c>
      <c r="I53" s="19">
        <v>46.89</v>
      </c>
      <c r="J53" s="19">
        <v>345.88</v>
      </c>
      <c r="K53" s="19">
        <v>285.08</v>
      </c>
      <c r="L53" s="19">
        <v>651.86</v>
      </c>
      <c r="M53" s="19">
        <v>175.85</v>
      </c>
      <c r="N53" s="19">
        <v>477.14</v>
      </c>
      <c r="O53" s="19">
        <v>434.69</v>
      </c>
      <c r="P53" s="19">
        <v>213.71</v>
      </c>
      <c r="Q53" s="19">
        <v>532.16</v>
      </c>
      <c r="R53" s="19">
        <v>403.53</v>
      </c>
      <c r="S53" s="19">
        <v>510.41</v>
      </c>
      <c r="T53" s="19">
        <v>547.98</v>
      </c>
      <c r="U53" s="19">
        <v>564.70000000000005</v>
      </c>
      <c r="V53" s="19">
        <v>468.06</v>
      </c>
      <c r="W53" s="19">
        <v>468.76</v>
      </c>
      <c r="X53" s="19">
        <v>317.91000000000003</v>
      </c>
      <c r="Y53" s="19">
        <v>306.85000000000002</v>
      </c>
      <c r="Z53" s="19">
        <v>749.27</v>
      </c>
      <c r="AA53" s="19">
        <v>397.12</v>
      </c>
      <c r="AB53" s="19">
        <v>482.5</v>
      </c>
      <c r="AC53" s="19">
        <v>267.97000000000003</v>
      </c>
      <c r="AD53" s="19">
        <v>44.03</v>
      </c>
      <c r="AE53" s="19">
        <v>429.32</v>
      </c>
      <c r="AF53" s="19">
        <v>412.81</v>
      </c>
      <c r="AG53" s="19">
        <v>257.35000000000002</v>
      </c>
      <c r="AH53" s="19">
        <v>285.02999999999997</v>
      </c>
      <c r="AI53" s="19">
        <v>14.82</v>
      </c>
      <c r="AJ53" s="19">
        <v>20.93</v>
      </c>
      <c r="AK53" s="19">
        <v>429.91</v>
      </c>
      <c r="AL53" s="19">
        <v>697.21</v>
      </c>
      <c r="AM53" s="19">
        <v>486.43</v>
      </c>
      <c r="AN53" s="19">
        <v>304.37</v>
      </c>
      <c r="AO53" s="19">
        <v>333.66</v>
      </c>
      <c r="AP53" s="19">
        <v>265.42</v>
      </c>
      <c r="AQ53" s="19">
        <v>328.15</v>
      </c>
      <c r="AR53" s="19">
        <v>720.23</v>
      </c>
      <c r="AS53" s="19">
        <v>68.989999999999995</v>
      </c>
      <c r="AT53" s="19">
        <v>443.71</v>
      </c>
      <c r="AU53" s="19">
        <v>429.72</v>
      </c>
      <c r="AV53" s="19">
        <v>558.15</v>
      </c>
      <c r="AW53" s="19">
        <v>144.51</v>
      </c>
      <c r="AX53" s="19">
        <v>526.24</v>
      </c>
      <c r="AY53" s="19">
        <v>74.64</v>
      </c>
      <c r="AZ53" s="19">
        <v>280.54000000000002</v>
      </c>
      <c r="BA53" s="19">
        <v>1193.42</v>
      </c>
      <c r="BB53" s="19">
        <v>310.64999999999998</v>
      </c>
      <c r="BC53" s="19">
        <v>282.63</v>
      </c>
      <c r="BD53" s="19">
        <v>527.33000000000004</v>
      </c>
      <c r="BE53" s="19">
        <v>655.01</v>
      </c>
      <c r="BF53" s="19">
        <v>442.94</v>
      </c>
      <c r="BG53" s="19">
        <v>291.87</v>
      </c>
      <c r="BH53" s="19">
        <v>651.27</v>
      </c>
      <c r="BI53" s="19">
        <v>595.71</v>
      </c>
      <c r="BJ53" s="20">
        <f t="shared" si="1"/>
        <v>398.9430000000001</v>
      </c>
      <c r="BK53" s="19">
        <f t="shared" si="2"/>
        <v>413.392962962963</v>
      </c>
      <c r="BL53" s="19">
        <f t="shared" si="3"/>
        <v>39.142546964310121</v>
      </c>
      <c r="BM53" s="19">
        <f t="shared" si="4"/>
        <v>327.98260869565217</v>
      </c>
      <c r="BN53" s="19">
        <f t="shared" si="5"/>
        <v>42.454702850886534</v>
      </c>
      <c r="BO53" s="19">
        <f t="shared" si="6"/>
        <v>523.13699999999994</v>
      </c>
      <c r="BP53" s="19">
        <f t="shared" si="7"/>
        <v>88.827917671692006</v>
      </c>
      <c r="BQ53" s="32">
        <f>RSQ(B53:BI53,B4:BI4)</f>
        <v>1.3478830884937384E-2</v>
      </c>
      <c r="BR53" s="32">
        <f>SLOPE(B53:BI53,B4:BI4)</f>
        <v>0.78588759163199695</v>
      </c>
      <c r="BS53" s="32">
        <v>0.58950000000000002</v>
      </c>
    </row>
    <row r="54" spans="1:71" x14ac:dyDescent="0.3">
      <c r="A54" s="42" t="s">
        <v>47</v>
      </c>
      <c r="B54" s="19">
        <v>84.65</v>
      </c>
      <c r="C54" s="19">
        <v>28.75</v>
      </c>
      <c r="D54" s="19">
        <v>73.34</v>
      </c>
      <c r="E54" s="19">
        <v>25.38</v>
      </c>
      <c r="F54" s="19">
        <v>41.07</v>
      </c>
      <c r="G54" s="19">
        <v>54.01</v>
      </c>
      <c r="H54" s="19">
        <v>10.44</v>
      </c>
      <c r="I54" s="19">
        <v>29.99</v>
      </c>
      <c r="J54" s="19">
        <v>42.03</v>
      </c>
      <c r="K54" s="19">
        <v>44.87</v>
      </c>
      <c r="L54" s="19">
        <v>59.6</v>
      </c>
      <c r="M54" s="19">
        <v>23.33</v>
      </c>
      <c r="N54" s="19">
        <v>72.86</v>
      </c>
      <c r="O54" s="19">
        <v>48.76</v>
      </c>
      <c r="P54" s="19">
        <v>25.49</v>
      </c>
      <c r="Q54" s="19">
        <v>11.44</v>
      </c>
      <c r="R54" s="19">
        <v>15.65</v>
      </c>
      <c r="S54" s="19">
        <v>58.15</v>
      </c>
      <c r="T54" s="19">
        <v>26.09</v>
      </c>
      <c r="U54" s="19">
        <v>83.04</v>
      </c>
      <c r="V54" s="19">
        <v>71.13</v>
      </c>
      <c r="W54" s="19">
        <v>36.46</v>
      </c>
      <c r="X54" s="19">
        <v>8.82</v>
      </c>
      <c r="Y54" s="19">
        <v>26.94</v>
      </c>
      <c r="Z54" s="19">
        <v>60.99</v>
      </c>
      <c r="AA54" s="19">
        <v>51.89</v>
      </c>
      <c r="AB54" s="19">
        <v>72.680000000000007</v>
      </c>
      <c r="AC54" s="19">
        <v>51.53</v>
      </c>
      <c r="AD54" s="19">
        <v>57.8</v>
      </c>
      <c r="AE54" s="19">
        <v>56.56</v>
      </c>
      <c r="AF54" s="19">
        <v>28.41</v>
      </c>
      <c r="AG54" s="19">
        <v>29.89</v>
      </c>
      <c r="AH54" s="19">
        <v>25.91</v>
      </c>
      <c r="AI54" s="19">
        <v>28.57</v>
      </c>
      <c r="AJ54" s="19">
        <v>29.78</v>
      </c>
      <c r="AK54" s="19">
        <v>72.900000000000006</v>
      </c>
      <c r="AL54" s="19">
        <v>59.09</v>
      </c>
      <c r="AM54" s="19">
        <v>46.29</v>
      </c>
      <c r="AN54" s="19">
        <v>51.99</v>
      </c>
      <c r="AO54" s="19">
        <v>46.47</v>
      </c>
      <c r="AP54" s="19">
        <v>37.590000000000003</v>
      </c>
      <c r="AQ54" s="19">
        <v>20.22</v>
      </c>
      <c r="AR54" s="19">
        <v>30.87</v>
      </c>
      <c r="AS54" s="19">
        <v>81.45</v>
      </c>
      <c r="AT54" s="19">
        <v>29.89</v>
      </c>
      <c r="AU54" s="19">
        <v>60.48</v>
      </c>
      <c r="AV54" s="19">
        <v>62.62</v>
      </c>
      <c r="AW54" s="19">
        <v>1.49</v>
      </c>
      <c r="AX54" s="19">
        <v>68.38</v>
      </c>
      <c r="AY54" s="19">
        <v>28.08</v>
      </c>
      <c r="AZ54" s="19">
        <v>47.26</v>
      </c>
      <c r="BA54" s="19">
        <v>83.16</v>
      </c>
      <c r="BB54" s="19">
        <v>68.23</v>
      </c>
      <c r="BC54" s="19">
        <v>28.43</v>
      </c>
      <c r="BD54" s="19">
        <v>62.45</v>
      </c>
      <c r="BE54" s="19">
        <v>29.46</v>
      </c>
      <c r="BF54" s="19">
        <v>37.51</v>
      </c>
      <c r="BG54" s="19">
        <v>63.17</v>
      </c>
      <c r="BH54" s="19">
        <v>60.49</v>
      </c>
      <c r="BI54" s="19">
        <v>64.86</v>
      </c>
      <c r="BJ54" s="20">
        <f t="shared" si="1"/>
        <v>45.652166666666666</v>
      </c>
      <c r="BK54" s="19">
        <f t="shared" si="2"/>
        <v>43.994444444444461</v>
      </c>
      <c r="BL54" s="19">
        <f t="shared" si="3"/>
        <v>4.4339557217940229</v>
      </c>
      <c r="BM54" s="19">
        <f t="shared" si="4"/>
        <v>43.750434782608707</v>
      </c>
      <c r="BN54" s="19">
        <f t="shared" si="5"/>
        <v>4.0756290272413187</v>
      </c>
      <c r="BO54" s="19">
        <f t="shared" si="6"/>
        <v>54.501999999999995</v>
      </c>
      <c r="BP54" s="19">
        <f t="shared" si="7"/>
        <v>5.714711774592546</v>
      </c>
      <c r="BQ54" s="32">
        <f>RSQ(B54:BI54,B4:BI4)</f>
        <v>1.8469715550567655E-2</v>
      </c>
      <c r="BR54" s="32">
        <f>SLOPE(B54:BI54,B4:BI4)</f>
        <v>8.6167226037957872E-2</v>
      </c>
      <c r="BS54" s="32">
        <v>0.37740000000000001</v>
      </c>
    </row>
    <row r="55" spans="1:71" x14ac:dyDescent="0.3">
      <c r="A55" s="42" t="s">
        <v>53</v>
      </c>
      <c r="B55" s="19">
        <v>23.87</v>
      </c>
      <c r="C55" s="19">
        <v>14.38</v>
      </c>
      <c r="D55" s="19">
        <v>17.89</v>
      </c>
      <c r="E55" s="19">
        <v>32.19</v>
      </c>
      <c r="F55" s="19">
        <v>15.13</v>
      </c>
      <c r="G55" s="19">
        <v>19.14</v>
      </c>
      <c r="H55" s="19">
        <v>10.44</v>
      </c>
      <c r="I55" s="19">
        <v>26.72</v>
      </c>
      <c r="J55" s="19">
        <v>38.43</v>
      </c>
      <c r="K55" s="19">
        <v>18.059999999999999</v>
      </c>
      <c r="L55" s="19">
        <v>41.63</v>
      </c>
      <c r="M55" s="19">
        <v>21.53</v>
      </c>
      <c r="N55" s="19">
        <v>28.57</v>
      </c>
      <c r="O55" s="19">
        <v>46.69</v>
      </c>
      <c r="P55" s="19">
        <v>29.41</v>
      </c>
      <c r="Q55" s="19">
        <v>40.06</v>
      </c>
      <c r="R55" s="19">
        <v>31.31</v>
      </c>
      <c r="S55" s="19">
        <v>25.84</v>
      </c>
      <c r="T55" s="19">
        <v>30.84</v>
      </c>
      <c r="U55" s="19">
        <v>49.83</v>
      </c>
      <c r="V55" s="19">
        <v>25.24</v>
      </c>
      <c r="W55" s="19">
        <v>18.75</v>
      </c>
      <c r="X55" s="19">
        <v>99.91</v>
      </c>
      <c r="Y55" s="19">
        <v>11.97</v>
      </c>
      <c r="Z55" s="19">
        <v>32.24</v>
      </c>
      <c r="AA55" s="19">
        <v>25.42</v>
      </c>
      <c r="AB55" s="19">
        <v>11.78</v>
      </c>
      <c r="AC55" s="19">
        <v>19.32</v>
      </c>
      <c r="AD55" s="19">
        <v>22.02</v>
      </c>
      <c r="AE55" s="19">
        <v>30.85</v>
      </c>
      <c r="AF55" s="19">
        <v>12.44</v>
      </c>
      <c r="AG55" s="19">
        <v>22.41</v>
      </c>
      <c r="AH55" s="19">
        <v>14.13</v>
      </c>
      <c r="AI55" s="19">
        <v>37.04</v>
      </c>
      <c r="AJ55" s="19">
        <v>15.29</v>
      </c>
      <c r="AK55" s="19">
        <v>72.900000000000006</v>
      </c>
      <c r="AL55" s="19">
        <v>33.479999999999997</v>
      </c>
      <c r="AM55" s="19">
        <v>31.87</v>
      </c>
      <c r="AN55" s="19">
        <v>31.86</v>
      </c>
      <c r="AO55" s="19">
        <v>22.85</v>
      </c>
      <c r="AP55" s="19">
        <v>18.23</v>
      </c>
      <c r="AQ55" s="19">
        <v>16.309999999999999</v>
      </c>
      <c r="AR55" s="19">
        <v>20.58</v>
      </c>
      <c r="AS55" s="19">
        <v>31.62</v>
      </c>
      <c r="AT55" s="19">
        <v>18.32</v>
      </c>
      <c r="AU55" s="19">
        <v>8.2799999999999994</v>
      </c>
      <c r="AV55" s="19">
        <v>59.9</v>
      </c>
      <c r="AW55" s="19">
        <v>16.059999999999999</v>
      </c>
      <c r="AX55" s="19">
        <v>19.91</v>
      </c>
      <c r="AY55" s="19">
        <v>57.64</v>
      </c>
      <c r="AZ55" s="19">
        <v>26.14</v>
      </c>
      <c r="BA55" s="19">
        <v>23.6</v>
      </c>
      <c r="BB55" s="19">
        <v>27.58</v>
      </c>
      <c r="BC55" s="19">
        <v>20.63</v>
      </c>
      <c r="BD55" s="19">
        <v>2.39</v>
      </c>
      <c r="BE55" s="19">
        <v>17.75</v>
      </c>
      <c r="BF55" s="19">
        <v>33.520000000000003</v>
      </c>
      <c r="BG55" s="19">
        <v>27.19</v>
      </c>
      <c r="BH55" s="19">
        <v>29.83</v>
      </c>
      <c r="BI55" s="19">
        <v>29.63</v>
      </c>
      <c r="BJ55" s="20">
        <f t="shared" si="1"/>
        <v>27.647333333333332</v>
      </c>
      <c r="BK55" s="19">
        <f t="shared" si="2"/>
        <v>29.158148148148147</v>
      </c>
      <c r="BL55" s="19">
        <f t="shared" si="3"/>
        <v>3.3929895480578671</v>
      </c>
      <c r="BM55" s="19">
        <f t="shared" si="4"/>
        <v>27.535217391304347</v>
      </c>
      <c r="BN55" s="19">
        <f t="shared" si="5"/>
        <v>3.3893294467552701</v>
      </c>
      <c r="BO55" s="19">
        <f t="shared" si="6"/>
        <v>23.826000000000001</v>
      </c>
      <c r="BP55" s="19">
        <f t="shared" si="7"/>
        <v>2.7911706823083713</v>
      </c>
      <c r="BQ55" s="32">
        <f>RSQ(B55:BI55,B4:BI4)</f>
        <v>3.3467603932332097E-3</v>
      </c>
      <c r="BR55" s="32">
        <f>SLOPE(B55:BI55,B4:BI4)</f>
        <v>-2.7631321380441116E-2</v>
      </c>
      <c r="BS55" s="32">
        <v>0.5776</v>
      </c>
    </row>
    <row r="56" spans="1:71" x14ac:dyDescent="0.3">
      <c r="A56" s="42" t="s">
        <v>46</v>
      </c>
      <c r="B56" s="19">
        <v>334.25</v>
      </c>
      <c r="C56" s="19">
        <v>484.42</v>
      </c>
      <c r="D56" s="19">
        <v>508.83</v>
      </c>
      <c r="E56" s="19">
        <v>568.84</v>
      </c>
      <c r="F56" s="19">
        <v>368.59</v>
      </c>
      <c r="G56" s="19">
        <v>505.95</v>
      </c>
      <c r="H56" s="19">
        <v>705.24</v>
      </c>
      <c r="I56" s="19">
        <v>995.13</v>
      </c>
      <c r="J56" s="19">
        <v>1549.28</v>
      </c>
      <c r="K56" s="19">
        <v>396.82</v>
      </c>
      <c r="L56" s="19">
        <v>474.94</v>
      </c>
      <c r="M56" s="19">
        <v>693.54</v>
      </c>
      <c r="N56" s="19">
        <v>308.57</v>
      </c>
      <c r="O56" s="19">
        <v>947.2</v>
      </c>
      <c r="P56" s="19">
        <v>482.31</v>
      </c>
      <c r="Q56" s="19">
        <v>904.1</v>
      </c>
      <c r="R56" s="19">
        <v>1309.74</v>
      </c>
      <c r="S56" s="19">
        <v>277.82</v>
      </c>
      <c r="T56" s="19">
        <v>1276.25</v>
      </c>
      <c r="U56" s="19">
        <v>1018.68</v>
      </c>
      <c r="V56" s="19">
        <v>401.52</v>
      </c>
      <c r="W56" s="19">
        <v>356.26</v>
      </c>
      <c r="X56" s="19">
        <v>363.33</v>
      </c>
      <c r="Y56" s="19">
        <v>676.57</v>
      </c>
      <c r="Z56" s="19">
        <v>493.13</v>
      </c>
      <c r="AA56" s="19">
        <v>1007.1</v>
      </c>
      <c r="AB56" s="19">
        <v>528.92999999999995</v>
      </c>
      <c r="AC56" s="19">
        <v>325.3</v>
      </c>
      <c r="AD56" s="19">
        <v>514.66</v>
      </c>
      <c r="AE56" s="19">
        <v>847.08</v>
      </c>
      <c r="AF56" s="19">
        <v>289.13</v>
      </c>
      <c r="AG56" s="19">
        <v>407.61</v>
      </c>
      <c r="AH56" s="19">
        <v>454.64</v>
      </c>
      <c r="AI56" s="19">
        <v>637.07000000000005</v>
      </c>
      <c r="AJ56" s="19">
        <v>658.49</v>
      </c>
      <c r="AK56" s="19">
        <v>422.43</v>
      </c>
      <c r="AL56" s="19">
        <v>839.02</v>
      </c>
      <c r="AM56" s="19">
        <v>829.44</v>
      </c>
      <c r="AN56" s="19">
        <v>584.41999999999996</v>
      </c>
      <c r="AO56" s="19">
        <v>484.49</v>
      </c>
      <c r="AP56" s="19">
        <v>454.51</v>
      </c>
      <c r="AQ56" s="19">
        <v>473.63</v>
      </c>
      <c r="AR56" s="19">
        <v>1447.31</v>
      </c>
      <c r="AS56" s="19">
        <v>444.63</v>
      </c>
      <c r="AT56" s="19">
        <v>664.69</v>
      </c>
      <c r="AU56" s="19">
        <v>291.25</v>
      </c>
      <c r="AV56" s="19">
        <v>579.94000000000005</v>
      </c>
      <c r="AW56" s="19">
        <v>666.36</v>
      </c>
      <c r="AX56" s="19">
        <v>446.61</v>
      </c>
      <c r="AY56" s="19">
        <v>821.78</v>
      </c>
      <c r="AZ56" s="19">
        <v>488.68</v>
      </c>
      <c r="BA56" s="19">
        <v>456.24</v>
      </c>
      <c r="BB56" s="19">
        <v>721.46</v>
      </c>
      <c r="BC56" s="19">
        <v>564.14</v>
      </c>
      <c r="BD56" s="19">
        <v>388.56</v>
      </c>
      <c r="BE56" s="19">
        <v>431.87</v>
      </c>
      <c r="BF56" s="19">
        <v>446.13</v>
      </c>
      <c r="BG56" s="19">
        <v>567.74</v>
      </c>
      <c r="BH56" s="19">
        <v>362.09</v>
      </c>
      <c r="BI56" s="19">
        <v>289.85000000000002</v>
      </c>
      <c r="BJ56" s="20">
        <f t="shared" si="1"/>
        <v>603.97649999999987</v>
      </c>
      <c r="BK56" s="19">
        <f t="shared" si="2"/>
        <v>664.34592592592583</v>
      </c>
      <c r="BL56" s="19">
        <f t="shared" si="3"/>
        <v>66.159438484948382</v>
      </c>
      <c r="BM56" s="19">
        <f t="shared" si="4"/>
        <v>590.63000000000011</v>
      </c>
      <c r="BN56" s="19">
        <f t="shared" si="5"/>
        <v>52.834363529479667</v>
      </c>
      <c r="BO56" s="19">
        <f t="shared" si="6"/>
        <v>471.67600000000004</v>
      </c>
      <c r="BP56" s="19">
        <f t="shared" si="7"/>
        <v>38.71728110288732</v>
      </c>
      <c r="BQ56" s="32">
        <f>RSQ(B56:BI56,B4:BI4)</f>
        <v>3.7927706452300591E-2</v>
      </c>
      <c r="BR56" s="32">
        <f>SLOPE(B56:BI56,B4:BI4)</f>
        <v>-1.6919152943436906</v>
      </c>
      <c r="BS56" s="32">
        <v>0.26350000000000001</v>
      </c>
    </row>
    <row r="57" spans="1:71" x14ac:dyDescent="0.3">
      <c r="A57" s="42" t="s">
        <v>22</v>
      </c>
      <c r="B57" s="19">
        <v>612.05999999999995</v>
      </c>
      <c r="C57" s="19">
        <v>1135.72</v>
      </c>
      <c r="D57" s="19">
        <v>418.29</v>
      </c>
      <c r="E57" s="19">
        <v>1239.2</v>
      </c>
      <c r="F57" s="19">
        <v>623.67999999999995</v>
      </c>
      <c r="G57" s="19">
        <v>1151.3699999999999</v>
      </c>
      <c r="H57" s="19">
        <v>1096.6500000000001</v>
      </c>
      <c r="I57" s="19">
        <v>2196.38</v>
      </c>
      <c r="J57" s="19">
        <v>2922.01</v>
      </c>
      <c r="K57" s="19">
        <v>380.99</v>
      </c>
      <c r="L57" s="19">
        <v>249.77</v>
      </c>
      <c r="M57" s="19">
        <v>1387.08</v>
      </c>
      <c r="N57" s="19">
        <v>450</v>
      </c>
      <c r="O57" s="19">
        <v>1095.55</v>
      </c>
      <c r="P57" s="19">
        <v>1062.6600000000001</v>
      </c>
      <c r="Q57" s="19">
        <v>1077.67</v>
      </c>
      <c r="R57" s="19">
        <v>1464.54</v>
      </c>
      <c r="S57" s="19">
        <v>407.04</v>
      </c>
      <c r="T57" s="19">
        <v>2075.6799999999998</v>
      </c>
      <c r="U57" s="19">
        <v>1599.99</v>
      </c>
      <c r="V57" s="19">
        <v>458.88</v>
      </c>
      <c r="W57" s="19">
        <v>214.59</v>
      </c>
      <c r="X57" s="19">
        <v>381.49</v>
      </c>
      <c r="Y57" s="19">
        <v>1435.47</v>
      </c>
      <c r="Z57" s="19">
        <v>261.37</v>
      </c>
      <c r="AA57" s="19">
        <v>1873.35</v>
      </c>
      <c r="AB57" s="19">
        <v>526.91</v>
      </c>
      <c r="AC57" s="19">
        <v>555.26</v>
      </c>
      <c r="AD57" s="19">
        <v>713.73</v>
      </c>
      <c r="AE57" s="19">
        <v>1197.99</v>
      </c>
      <c r="AF57" s="19">
        <v>425.76</v>
      </c>
      <c r="AG57" s="19">
        <v>765.42</v>
      </c>
      <c r="AH57" s="19">
        <v>588.91</v>
      </c>
      <c r="AI57" s="19">
        <v>1369.38</v>
      </c>
      <c r="AJ57" s="19">
        <v>903.21</v>
      </c>
      <c r="AK57" s="19">
        <v>549.54</v>
      </c>
      <c r="AL57" s="19">
        <v>947.35</v>
      </c>
      <c r="AM57" s="19">
        <v>513.75</v>
      </c>
      <c r="AN57" s="19">
        <v>881.24</v>
      </c>
      <c r="AO57" s="19">
        <v>433.45</v>
      </c>
      <c r="AP57" s="19">
        <v>1282.6600000000001</v>
      </c>
      <c r="AQ57" s="19">
        <v>1437.86</v>
      </c>
      <c r="AR57" s="19">
        <v>1948.04</v>
      </c>
      <c r="AS57" s="19">
        <v>376.59</v>
      </c>
      <c r="AT57" s="19">
        <v>869.84</v>
      </c>
      <c r="AU57" s="19">
        <v>416.99</v>
      </c>
      <c r="AV57" s="19">
        <v>1116.31</v>
      </c>
      <c r="AW57" s="19">
        <v>1766.26</v>
      </c>
      <c r="AX57" s="19">
        <v>463.92</v>
      </c>
      <c r="AY57" s="19">
        <v>1185.3800000000001</v>
      </c>
      <c r="AZ57" s="19">
        <v>682.75</v>
      </c>
      <c r="BA57" s="19">
        <v>237.11</v>
      </c>
      <c r="BB57" s="19">
        <v>625.65</v>
      </c>
      <c r="BC57" s="19">
        <v>752</v>
      </c>
      <c r="BD57" s="19">
        <v>430.19</v>
      </c>
      <c r="BE57" s="19">
        <v>400.53</v>
      </c>
      <c r="BF57" s="19">
        <v>486.84</v>
      </c>
      <c r="BG57" s="19">
        <v>494.18</v>
      </c>
      <c r="BH57" s="19">
        <v>462.35</v>
      </c>
      <c r="BI57" s="19">
        <v>208.18</v>
      </c>
      <c r="BJ57" s="20">
        <f t="shared" si="1"/>
        <v>888.11683333333303</v>
      </c>
      <c r="BK57" s="19">
        <f t="shared" si="2"/>
        <v>1029.5700000000002</v>
      </c>
      <c r="BL57" s="19">
        <f t="shared" si="3"/>
        <v>132.67003889756953</v>
      </c>
      <c r="BM57" s="19">
        <f t="shared" si="4"/>
        <v>900.38434782608681</v>
      </c>
      <c r="BN57" s="19">
        <f t="shared" si="5"/>
        <v>93.312040953393563</v>
      </c>
      <c r="BO57" s="19">
        <f t="shared" si="6"/>
        <v>477.97800000000018</v>
      </c>
      <c r="BP57" s="19">
        <f t="shared" si="7"/>
        <v>55.627946829308932</v>
      </c>
      <c r="BQ57" s="32">
        <f>RSQ(B57:BI57,B4:BI4)</f>
        <v>7.5009472383611275E-2</v>
      </c>
      <c r="BR57" s="32">
        <f>SLOPE(B57:BI57,B4:BI4)</f>
        <v>-4.719156913931716</v>
      </c>
      <c r="BS57" s="32">
        <v>6.5500000000000003E-2</v>
      </c>
    </row>
    <row r="58" spans="1:71" x14ac:dyDescent="0.3">
      <c r="A58" s="42" t="s">
        <v>20</v>
      </c>
      <c r="B58" s="19">
        <v>915.93</v>
      </c>
      <c r="C58" s="19">
        <v>1797.65</v>
      </c>
      <c r="D58" s="19">
        <v>905.35</v>
      </c>
      <c r="E58" s="19">
        <v>1161.82</v>
      </c>
      <c r="F58" s="19">
        <v>840.94</v>
      </c>
      <c r="G58" s="19">
        <v>1660.05</v>
      </c>
      <c r="H58" s="19">
        <v>1040.23</v>
      </c>
      <c r="I58" s="19">
        <v>2120.04</v>
      </c>
      <c r="J58" s="19">
        <v>3302.72</v>
      </c>
      <c r="K58" s="19">
        <v>941.47</v>
      </c>
      <c r="L58" s="19">
        <v>526.03</v>
      </c>
      <c r="M58" s="19">
        <v>1632.02</v>
      </c>
      <c r="N58" s="19">
        <v>915.72</v>
      </c>
      <c r="O58" s="19">
        <v>1597.68</v>
      </c>
      <c r="P58" s="19">
        <v>1854.75</v>
      </c>
      <c r="Q58" s="19">
        <v>1680.4</v>
      </c>
      <c r="R58" s="19">
        <v>2181.16</v>
      </c>
      <c r="S58" s="19">
        <v>917.45</v>
      </c>
      <c r="T58" s="19">
        <v>3271.27</v>
      </c>
      <c r="U58" s="19">
        <v>2740.46</v>
      </c>
      <c r="V58" s="19">
        <v>901.71</v>
      </c>
      <c r="W58" s="19">
        <v>538.55999999999995</v>
      </c>
      <c r="X58" s="19">
        <v>708.49</v>
      </c>
      <c r="Y58" s="19">
        <v>1564.19</v>
      </c>
      <c r="Z58" s="19">
        <v>716.17</v>
      </c>
      <c r="AA58" s="19">
        <v>2040.67</v>
      </c>
      <c r="AB58" s="19">
        <v>1316.27</v>
      </c>
      <c r="AC58" s="19">
        <v>912.12</v>
      </c>
      <c r="AD58" s="19">
        <v>979.77</v>
      </c>
      <c r="AE58" s="19">
        <v>2150.4699999999998</v>
      </c>
      <c r="AF58" s="19">
        <v>751.66</v>
      </c>
      <c r="AG58" s="19">
        <v>1358.16</v>
      </c>
      <c r="AH58" s="19">
        <v>1168.3900000000001</v>
      </c>
      <c r="AI58" s="19">
        <v>2334.5100000000002</v>
      </c>
      <c r="AJ58" s="19">
        <v>1149.54</v>
      </c>
      <c r="AK58" s="19">
        <v>839.26</v>
      </c>
      <c r="AL58" s="19">
        <v>1644.56</v>
      </c>
      <c r="AM58" s="19">
        <v>1329.53</v>
      </c>
      <c r="AN58" s="19">
        <v>1537.76</v>
      </c>
      <c r="AO58" s="19">
        <v>902.7</v>
      </c>
      <c r="AP58" s="19">
        <v>1753.12</v>
      </c>
      <c r="AQ58" s="19">
        <v>1126.02</v>
      </c>
      <c r="AR58" s="19">
        <v>2846.61</v>
      </c>
      <c r="AS58" s="19">
        <v>687.07</v>
      </c>
      <c r="AT58" s="19">
        <v>1181.08</v>
      </c>
      <c r="AU58" s="19">
        <v>576.14</v>
      </c>
      <c r="AV58" s="19">
        <v>1462.09</v>
      </c>
      <c r="AW58" s="19">
        <v>2239.94</v>
      </c>
      <c r="AX58" s="19">
        <v>798.01</v>
      </c>
      <c r="AY58" s="19">
        <v>1880.79</v>
      </c>
      <c r="AZ58" s="19">
        <v>759.17</v>
      </c>
      <c r="BA58" s="19">
        <v>405.67</v>
      </c>
      <c r="BB58" s="19">
        <v>1139.53</v>
      </c>
      <c r="BC58" s="19">
        <v>1175.0999999999999</v>
      </c>
      <c r="BD58" s="19">
        <v>735.48</v>
      </c>
      <c r="BE58" s="19">
        <v>891.94</v>
      </c>
      <c r="BF58" s="19">
        <v>827.62</v>
      </c>
      <c r="BG58" s="19">
        <v>846.82</v>
      </c>
      <c r="BH58" s="19">
        <v>589.13</v>
      </c>
      <c r="BI58" s="19">
        <v>425.16</v>
      </c>
      <c r="BJ58" s="20">
        <f t="shared" si="1"/>
        <v>1319.9020000000003</v>
      </c>
      <c r="BK58" s="19">
        <f t="shared" si="2"/>
        <v>1473.674074074074</v>
      </c>
      <c r="BL58" s="19">
        <f t="shared" si="3"/>
        <v>147.65404750083442</v>
      </c>
      <c r="BM58" s="19">
        <f t="shared" si="4"/>
        <v>1374.3173913043479</v>
      </c>
      <c r="BN58" s="19">
        <f t="shared" si="5"/>
        <v>124.55618824817959</v>
      </c>
      <c r="BO58" s="19">
        <f t="shared" si="6"/>
        <v>779.5619999999999</v>
      </c>
      <c r="BP58" s="19">
        <f t="shared" si="7"/>
        <v>82.294100204355232</v>
      </c>
      <c r="BQ58" s="32">
        <f>RSQ(B58:BI58,B4:BI4)</f>
        <v>8.1879897482491873E-2</v>
      </c>
      <c r="BR58" s="32">
        <f>SLOPE(B58:BI58,B4:BI4)</f>
        <v>-5.8789226572036819</v>
      </c>
      <c r="BS58" s="32">
        <v>3.4200000000000001E-2</v>
      </c>
    </row>
    <row r="59" spans="1:71" x14ac:dyDescent="0.3">
      <c r="A59" s="42" t="s">
        <v>23</v>
      </c>
      <c r="B59" s="19">
        <v>41.24</v>
      </c>
      <c r="C59" s="19">
        <v>25</v>
      </c>
      <c r="D59" s="19">
        <v>38.96</v>
      </c>
      <c r="E59" s="19">
        <v>25.38</v>
      </c>
      <c r="F59" s="19">
        <v>35.67</v>
      </c>
      <c r="G59" s="19">
        <v>30.77</v>
      </c>
      <c r="H59" s="19">
        <v>56.42</v>
      </c>
      <c r="I59" s="19">
        <v>20.18</v>
      </c>
      <c r="J59" s="19">
        <v>30.02</v>
      </c>
      <c r="K59" s="19">
        <v>36.07</v>
      </c>
      <c r="L59" s="19">
        <v>46.36</v>
      </c>
      <c r="M59" s="19">
        <v>22.43</v>
      </c>
      <c r="N59" s="19">
        <v>42.86</v>
      </c>
      <c r="O59" s="19">
        <v>31.12</v>
      </c>
      <c r="P59" s="19">
        <v>43.13</v>
      </c>
      <c r="Q59" s="19">
        <v>7.63</v>
      </c>
      <c r="R59" s="19">
        <v>24.35</v>
      </c>
      <c r="S59" s="19">
        <v>32.299999999999997</v>
      </c>
      <c r="T59" s="19">
        <v>42.7</v>
      </c>
      <c r="U59" s="19">
        <v>44.29</v>
      </c>
      <c r="V59" s="19">
        <v>39.01</v>
      </c>
      <c r="W59" s="19">
        <v>13.54</v>
      </c>
      <c r="X59" s="19">
        <v>8.82</v>
      </c>
      <c r="Y59" s="19">
        <v>16.47</v>
      </c>
      <c r="Z59" s="19">
        <v>59.24</v>
      </c>
      <c r="AA59" s="19">
        <v>34.950000000000003</v>
      </c>
      <c r="AB59" s="19">
        <v>58.55</v>
      </c>
      <c r="AC59" s="19">
        <v>32.85</v>
      </c>
      <c r="AD59" s="19">
        <v>27.52</v>
      </c>
      <c r="AE59" s="19">
        <v>38.56</v>
      </c>
      <c r="AF59" s="19">
        <v>16.3</v>
      </c>
      <c r="AG59" s="19">
        <v>19.920000000000002</v>
      </c>
      <c r="AH59" s="19">
        <v>14.13</v>
      </c>
      <c r="AI59" s="19">
        <v>20.11</v>
      </c>
      <c r="AJ59" s="19">
        <v>22.54</v>
      </c>
      <c r="AK59" s="19">
        <v>56.08</v>
      </c>
      <c r="AL59" s="19">
        <v>45.3</v>
      </c>
      <c r="AM59" s="19">
        <v>25.04</v>
      </c>
      <c r="AN59" s="19">
        <v>27.67</v>
      </c>
      <c r="AO59" s="19">
        <v>28.19</v>
      </c>
      <c r="AP59" s="19">
        <v>23.92</v>
      </c>
      <c r="AQ59" s="19">
        <v>17.61</v>
      </c>
      <c r="AR59" s="19">
        <v>30.87</v>
      </c>
      <c r="AS59" s="19">
        <v>52.7</v>
      </c>
      <c r="AT59" s="19">
        <v>32.82</v>
      </c>
      <c r="AU59" s="19">
        <v>36.61</v>
      </c>
      <c r="AV59" s="19">
        <v>38.119999999999997</v>
      </c>
      <c r="AW59" s="19">
        <v>36.130000000000003</v>
      </c>
      <c r="AX59" s="19">
        <v>44.14</v>
      </c>
      <c r="AY59" s="19">
        <v>22.91</v>
      </c>
      <c r="AZ59" s="19">
        <v>27.15</v>
      </c>
      <c r="BA59" s="19">
        <v>55.06</v>
      </c>
      <c r="BB59" s="19">
        <v>33.39</v>
      </c>
      <c r="BC59" s="19">
        <v>28.43</v>
      </c>
      <c r="BD59" s="19">
        <v>34.69</v>
      </c>
      <c r="BE59" s="19">
        <v>19.43</v>
      </c>
      <c r="BF59" s="19">
        <v>34.32</v>
      </c>
      <c r="BG59" s="19">
        <v>40.78</v>
      </c>
      <c r="BH59" s="19">
        <v>49.72</v>
      </c>
      <c r="BI59" s="19">
        <v>36.03</v>
      </c>
      <c r="BJ59" s="20">
        <f t="shared" si="1"/>
        <v>32.94166666666667</v>
      </c>
      <c r="BK59" s="19">
        <f t="shared" si="2"/>
        <v>33.60962962962963</v>
      </c>
      <c r="BL59" s="19">
        <f t="shared" si="3"/>
        <v>2.6716463911170041</v>
      </c>
      <c r="BM59" s="19">
        <f t="shared" si="4"/>
        <v>30.87130434782609</v>
      </c>
      <c r="BN59" s="19">
        <f t="shared" si="5"/>
        <v>2.3624844817733019</v>
      </c>
      <c r="BO59" s="19">
        <f t="shared" si="6"/>
        <v>35.9</v>
      </c>
      <c r="BP59" s="19">
        <f t="shared" si="7"/>
        <v>3.326349684296924</v>
      </c>
      <c r="BQ59" s="32">
        <f>RSQ(B59:BI59,B4:BI4)</f>
        <v>5.9047202421890974E-3</v>
      </c>
      <c r="BR59" s="32">
        <f>SLOPE(B59:BI59,B4:BI4)</f>
        <v>2.8662988923613957E-2</v>
      </c>
      <c r="BS59" s="32">
        <v>0.60429999999999995</v>
      </c>
    </row>
    <row r="60" spans="1:71" x14ac:dyDescent="0.3">
      <c r="A60" s="42" t="s">
        <v>33</v>
      </c>
      <c r="B60" s="19">
        <v>249.6</v>
      </c>
      <c r="C60" s="19">
        <v>360.66</v>
      </c>
      <c r="D60" s="19">
        <v>212.01</v>
      </c>
      <c r="E60" s="19">
        <v>240.78</v>
      </c>
      <c r="F60" s="19">
        <v>228.07</v>
      </c>
      <c r="G60" s="19">
        <v>358.26</v>
      </c>
      <c r="H60" s="19">
        <v>148.1</v>
      </c>
      <c r="I60" s="19">
        <v>321.17</v>
      </c>
      <c r="J60" s="19">
        <v>341.08</v>
      </c>
      <c r="K60" s="19">
        <v>204.13</v>
      </c>
      <c r="L60" s="19">
        <v>162.72999999999999</v>
      </c>
      <c r="M60" s="19">
        <v>273.64999999999998</v>
      </c>
      <c r="N60" s="19">
        <v>207.14</v>
      </c>
      <c r="O60" s="19">
        <v>284.26</v>
      </c>
      <c r="P60" s="19">
        <v>319.58</v>
      </c>
      <c r="Q60" s="19">
        <v>206</v>
      </c>
      <c r="R60" s="19">
        <v>236.55</v>
      </c>
      <c r="S60" s="19">
        <v>206.75</v>
      </c>
      <c r="T60" s="19">
        <v>445.97</v>
      </c>
      <c r="U60" s="19">
        <v>548.09</v>
      </c>
      <c r="V60" s="19">
        <v>229.44</v>
      </c>
      <c r="W60" s="19">
        <v>101.04</v>
      </c>
      <c r="X60" s="19">
        <v>218</v>
      </c>
      <c r="Y60" s="19">
        <v>375.71</v>
      </c>
      <c r="Z60" s="19">
        <v>144.63</v>
      </c>
      <c r="AA60" s="19">
        <v>318.76</v>
      </c>
      <c r="AB60" s="19">
        <v>209.96</v>
      </c>
      <c r="AC60" s="19">
        <v>209.35</v>
      </c>
      <c r="AD60" s="19">
        <v>300.89999999999998</v>
      </c>
      <c r="AE60" s="19">
        <v>401.04</v>
      </c>
      <c r="AF60" s="19">
        <v>194.29</v>
      </c>
      <c r="AG60" s="19">
        <v>207.54</v>
      </c>
      <c r="AH60" s="19">
        <v>167.25</v>
      </c>
      <c r="AI60" s="19">
        <v>380.97</v>
      </c>
      <c r="AJ60" s="19">
        <v>221.37</v>
      </c>
      <c r="AK60" s="19">
        <v>310.27999999999997</v>
      </c>
      <c r="AL60" s="19">
        <v>250.13</v>
      </c>
      <c r="AM60" s="19">
        <v>262.57</v>
      </c>
      <c r="AN60" s="19">
        <v>254.06</v>
      </c>
      <c r="AO60" s="19">
        <v>178.26</v>
      </c>
      <c r="AP60" s="19">
        <v>500.08</v>
      </c>
      <c r="AQ60" s="19">
        <v>245.95</v>
      </c>
      <c r="AR60" s="19">
        <v>511.02</v>
      </c>
      <c r="AS60" s="19">
        <v>183.03</v>
      </c>
      <c r="AT60" s="19">
        <v>305.97000000000003</v>
      </c>
      <c r="AU60" s="19">
        <v>218.04</v>
      </c>
      <c r="AV60" s="19">
        <v>269.55</v>
      </c>
      <c r="AW60" s="19">
        <v>349.24</v>
      </c>
      <c r="AX60" s="19">
        <v>172.24</v>
      </c>
      <c r="AY60" s="19">
        <v>300.04000000000002</v>
      </c>
      <c r="AZ60" s="19">
        <v>190.04</v>
      </c>
      <c r="BA60" s="19">
        <v>142.72</v>
      </c>
      <c r="BB60" s="19">
        <v>242.42</v>
      </c>
      <c r="BC60" s="19">
        <v>217.4</v>
      </c>
      <c r="BD60" s="19">
        <v>166.52</v>
      </c>
      <c r="BE60" s="19">
        <v>176.13</v>
      </c>
      <c r="BF60" s="19">
        <v>201.92</v>
      </c>
      <c r="BG60" s="19">
        <v>171.92</v>
      </c>
      <c r="BH60" s="19">
        <v>151.63</v>
      </c>
      <c r="BI60" s="19">
        <v>137.72</v>
      </c>
      <c r="BJ60" s="20">
        <f t="shared" si="1"/>
        <v>255.72850000000003</v>
      </c>
      <c r="BK60" s="19">
        <f t="shared" si="2"/>
        <v>264.89333333333332</v>
      </c>
      <c r="BL60" s="19">
        <f t="shared" si="3"/>
        <v>18.870691334791918</v>
      </c>
      <c r="BM60" s="19">
        <f t="shared" si="4"/>
        <v>277.96391304347821</v>
      </c>
      <c r="BN60" s="19">
        <f t="shared" si="5"/>
        <v>20.170259656247566</v>
      </c>
      <c r="BO60" s="19">
        <f t="shared" si="6"/>
        <v>179.84200000000004</v>
      </c>
      <c r="BP60" s="19">
        <f t="shared" si="7"/>
        <v>10.604130306420872</v>
      </c>
      <c r="BQ60" s="32">
        <f>RSQ(B60:BI60,B4:BI4)</f>
        <v>4.4856791649757824E-2</v>
      </c>
      <c r="BR60" s="32">
        <f>SLOPE(B60:BI60,B4:BI4)</f>
        <v>-0.60937723231978469</v>
      </c>
      <c r="BS60" s="32">
        <v>0.1525</v>
      </c>
    </row>
    <row r="61" spans="1:71" x14ac:dyDescent="0.3">
      <c r="A61" s="42" t="s">
        <v>13</v>
      </c>
      <c r="B61" s="19">
        <v>221.38</v>
      </c>
      <c r="C61" s="19">
        <v>51.25</v>
      </c>
      <c r="D61" s="19">
        <v>195.97</v>
      </c>
      <c r="E61" s="19">
        <v>40.229999999999997</v>
      </c>
      <c r="F61" s="19">
        <v>73.5</v>
      </c>
      <c r="G61" s="19">
        <v>129.9</v>
      </c>
      <c r="H61" s="19">
        <v>91.68</v>
      </c>
      <c r="I61" s="19">
        <v>52.35</v>
      </c>
      <c r="J61" s="19">
        <v>106.89</v>
      </c>
      <c r="K61" s="19">
        <v>133.74</v>
      </c>
      <c r="L61" s="19">
        <v>175.97</v>
      </c>
      <c r="M61" s="19">
        <v>39.479999999999997</v>
      </c>
      <c r="N61" s="19">
        <v>161.43</v>
      </c>
      <c r="O61" s="19">
        <v>105.82</v>
      </c>
      <c r="P61" s="19">
        <v>101.95</v>
      </c>
      <c r="Q61" s="19">
        <v>82.02</v>
      </c>
      <c r="R61" s="19">
        <v>55.66</v>
      </c>
      <c r="S61" s="19">
        <v>51.69</v>
      </c>
      <c r="T61" s="19">
        <v>120.98</v>
      </c>
      <c r="U61" s="19">
        <v>182.7</v>
      </c>
      <c r="V61" s="19">
        <v>172.08</v>
      </c>
      <c r="W61" s="19">
        <v>41.67</v>
      </c>
      <c r="X61" s="19">
        <v>127.16</v>
      </c>
      <c r="Y61" s="19">
        <v>76.34</v>
      </c>
      <c r="Z61" s="19">
        <v>136.79</v>
      </c>
      <c r="AA61" s="19">
        <v>108.02</v>
      </c>
      <c r="AB61" s="19">
        <v>139.30000000000001</v>
      </c>
      <c r="AC61" s="19">
        <v>87.6</v>
      </c>
      <c r="AD61" s="19">
        <v>108.25</v>
      </c>
      <c r="AE61" s="19">
        <v>140.11000000000001</v>
      </c>
      <c r="AF61" s="19">
        <v>45.54</v>
      </c>
      <c r="AG61" s="19">
        <v>102.11</v>
      </c>
      <c r="AH61" s="19">
        <v>58.89</v>
      </c>
      <c r="AI61" s="19">
        <v>70.900000000000006</v>
      </c>
      <c r="AJ61" s="19">
        <v>88.55</v>
      </c>
      <c r="AK61" s="19">
        <v>153.27000000000001</v>
      </c>
      <c r="AL61" s="19">
        <v>135.9</v>
      </c>
      <c r="AM61" s="19">
        <v>163.92</v>
      </c>
      <c r="AN61" s="19">
        <v>147.57</v>
      </c>
      <c r="AO61" s="19">
        <v>115.79</v>
      </c>
      <c r="AP61" s="19">
        <v>42.15</v>
      </c>
      <c r="AQ61" s="19">
        <v>48.93</v>
      </c>
      <c r="AR61" s="19">
        <v>85.74</v>
      </c>
      <c r="AS61" s="19">
        <v>201.23</v>
      </c>
      <c r="AT61" s="19">
        <v>39.270000000000003</v>
      </c>
      <c r="AU61" s="19">
        <v>106.63</v>
      </c>
      <c r="AV61" s="19">
        <v>98.02</v>
      </c>
      <c r="AW61" s="19">
        <v>24.09</v>
      </c>
      <c r="AX61" s="19">
        <v>154.06</v>
      </c>
      <c r="AY61" s="19">
        <v>63.56</v>
      </c>
      <c r="AZ61" s="19">
        <v>110.61</v>
      </c>
      <c r="BA61" s="19">
        <v>147.21</v>
      </c>
      <c r="BB61" s="19">
        <v>103.07</v>
      </c>
      <c r="BC61" s="19">
        <v>53.52</v>
      </c>
      <c r="BD61" s="19">
        <v>180.4</v>
      </c>
      <c r="BE61" s="19">
        <v>57.04</v>
      </c>
      <c r="BF61" s="19">
        <v>89.39</v>
      </c>
      <c r="BG61" s="19">
        <v>176.72</v>
      </c>
      <c r="BH61" s="19">
        <v>146.66</v>
      </c>
      <c r="BI61" s="19">
        <v>136.91999999999999</v>
      </c>
      <c r="BJ61" s="20">
        <f t="shared" si="1"/>
        <v>107.65950000000002</v>
      </c>
      <c r="BK61" s="19">
        <f t="shared" si="2"/>
        <v>110.22037037037038</v>
      </c>
      <c r="BL61" s="19">
        <f t="shared" si="3"/>
        <v>9.9999756905898494</v>
      </c>
      <c r="BM61" s="19">
        <f t="shared" si="4"/>
        <v>99.220869565217384</v>
      </c>
      <c r="BN61" s="19">
        <f t="shared" si="5"/>
        <v>9.7735003684348349</v>
      </c>
      <c r="BO61" s="19">
        <f t="shared" si="6"/>
        <v>120.154</v>
      </c>
      <c r="BP61" s="19">
        <f t="shared" si="7"/>
        <v>14.258653684303052</v>
      </c>
      <c r="BQ61" s="32">
        <f>RSQ(B61:BI61,B4:BI4)</f>
        <v>2.7343807665423811E-4</v>
      </c>
      <c r="BR61" s="32">
        <f>SLOPE(B61:BI61,B4:BI4)</f>
        <v>2.4306479265784046E-2</v>
      </c>
      <c r="BS61" s="32">
        <v>0.98009999999999997</v>
      </c>
    </row>
    <row r="62" spans="1:71" x14ac:dyDescent="0.3">
      <c r="A62" s="42" t="s">
        <v>11</v>
      </c>
      <c r="B62" s="19">
        <v>134.57</v>
      </c>
      <c r="C62" s="19">
        <v>191.89</v>
      </c>
      <c r="D62" s="19">
        <v>425.17</v>
      </c>
      <c r="E62" s="19">
        <v>461.14</v>
      </c>
      <c r="F62" s="19">
        <v>251.85</v>
      </c>
      <c r="G62" s="19">
        <v>262.54000000000002</v>
      </c>
      <c r="H62" s="19">
        <v>363.2</v>
      </c>
      <c r="I62" s="19">
        <v>296.08999999999997</v>
      </c>
      <c r="J62" s="19">
        <v>605.29999999999995</v>
      </c>
      <c r="K62" s="19">
        <v>403.86</v>
      </c>
      <c r="L62" s="19">
        <v>367.08</v>
      </c>
      <c r="M62" s="19">
        <v>281.72000000000003</v>
      </c>
      <c r="N62" s="19">
        <v>474.29</v>
      </c>
      <c r="O62" s="19">
        <v>366.22</v>
      </c>
      <c r="P62" s="19">
        <v>341.15</v>
      </c>
      <c r="Q62" s="19">
        <v>326.16000000000003</v>
      </c>
      <c r="R62" s="19">
        <v>533.98</v>
      </c>
      <c r="S62" s="19">
        <v>368.27</v>
      </c>
      <c r="T62" s="19">
        <v>291.77999999999997</v>
      </c>
      <c r="U62" s="19">
        <v>315.57</v>
      </c>
      <c r="V62" s="19">
        <v>344.16</v>
      </c>
      <c r="W62" s="19">
        <v>320.83999999999997</v>
      </c>
      <c r="X62" s="19">
        <v>299.74</v>
      </c>
      <c r="Y62" s="19">
        <v>106.28</v>
      </c>
      <c r="Z62" s="19">
        <v>339.79</v>
      </c>
      <c r="AA62" s="19">
        <v>243.57</v>
      </c>
      <c r="AB62" s="19">
        <v>286.67</v>
      </c>
      <c r="AC62" s="19">
        <v>264.75</v>
      </c>
      <c r="AD62" s="19">
        <v>324.76</v>
      </c>
      <c r="AE62" s="19">
        <v>403.62</v>
      </c>
      <c r="AF62" s="19">
        <v>197.21</v>
      </c>
      <c r="AG62" s="19">
        <v>313.8</v>
      </c>
      <c r="AH62" s="19">
        <v>155.47</v>
      </c>
      <c r="AI62" s="19">
        <v>195.78</v>
      </c>
      <c r="AJ62" s="19">
        <v>247.94</v>
      </c>
      <c r="AK62" s="19">
        <v>370.1</v>
      </c>
      <c r="AL62" s="19">
        <v>466.78</v>
      </c>
      <c r="AM62" s="19">
        <v>459.11</v>
      </c>
      <c r="AN62" s="19">
        <v>286.76</v>
      </c>
      <c r="AO62" s="19">
        <v>354.23</v>
      </c>
      <c r="AP62" s="19">
        <v>197.07</v>
      </c>
      <c r="AQ62" s="19">
        <v>362.08</v>
      </c>
      <c r="AR62" s="19">
        <v>312.10000000000002</v>
      </c>
      <c r="AS62" s="19">
        <v>573.03</v>
      </c>
      <c r="AT62" s="19">
        <v>349.93</v>
      </c>
      <c r="AU62" s="19">
        <v>463.14</v>
      </c>
      <c r="AV62" s="19">
        <v>304.94</v>
      </c>
      <c r="AW62" s="19">
        <v>184.65</v>
      </c>
      <c r="AX62" s="19">
        <v>281.29000000000002</v>
      </c>
      <c r="AY62" s="19">
        <v>345.12</v>
      </c>
      <c r="AZ62" s="19">
        <v>458.52</v>
      </c>
      <c r="BA62" s="19">
        <v>495.57</v>
      </c>
      <c r="BB62" s="19">
        <v>378.87</v>
      </c>
      <c r="BC62" s="19">
        <v>280.39999999999998</v>
      </c>
      <c r="BD62" s="19">
        <v>423.25</v>
      </c>
      <c r="BE62" s="19">
        <v>460.07</v>
      </c>
      <c r="BF62" s="19">
        <v>387.87</v>
      </c>
      <c r="BG62" s="19">
        <v>410.21</v>
      </c>
      <c r="BH62" s="19">
        <v>393.58</v>
      </c>
      <c r="BI62" s="19">
        <v>405.15</v>
      </c>
      <c r="BJ62" s="20">
        <f t="shared" si="1"/>
        <v>341.83383333333336</v>
      </c>
      <c r="BK62" s="19">
        <f t="shared" si="2"/>
        <v>333.44</v>
      </c>
      <c r="BL62" s="19">
        <f t="shared" si="3"/>
        <v>20.972463196668457</v>
      </c>
      <c r="BM62" s="19">
        <f t="shared" si="4"/>
        <v>322.33304347826089</v>
      </c>
      <c r="BN62" s="19">
        <f t="shared" si="5"/>
        <v>21.844942373155284</v>
      </c>
      <c r="BO62" s="19">
        <f t="shared" si="6"/>
        <v>409.34900000000005</v>
      </c>
      <c r="BP62" s="19">
        <f t="shared" si="7"/>
        <v>18.530126068408421</v>
      </c>
      <c r="BQ62" s="32">
        <f>RSQ(B62:BI62,B4:BI4)</f>
        <v>3.6489667054541701E-2</v>
      </c>
      <c r="BR62" s="32">
        <f>SLOPE(B62:BI62,B4:BI4)</f>
        <v>0.59867035117489398</v>
      </c>
      <c r="BS62" s="32">
        <v>0.28960000000000002</v>
      </c>
    </row>
    <row r="63" spans="1:71" x14ac:dyDescent="0.3">
      <c r="A63" s="42" t="s">
        <v>32</v>
      </c>
      <c r="B63" s="19">
        <v>88.99</v>
      </c>
      <c r="C63" s="19">
        <v>36.880000000000003</v>
      </c>
      <c r="D63" s="19">
        <v>81.37</v>
      </c>
      <c r="E63" s="19">
        <v>21.66</v>
      </c>
      <c r="F63" s="19">
        <v>23.78</v>
      </c>
      <c r="G63" s="19">
        <v>46.49</v>
      </c>
      <c r="H63" s="19">
        <v>63.47</v>
      </c>
      <c r="I63" s="19">
        <v>40.9</v>
      </c>
      <c r="J63" s="19">
        <v>63.65</v>
      </c>
      <c r="K63" s="19">
        <v>40.47</v>
      </c>
      <c r="L63" s="19">
        <v>89.88</v>
      </c>
      <c r="M63" s="19">
        <v>15.25</v>
      </c>
      <c r="N63" s="19">
        <v>80</v>
      </c>
      <c r="O63" s="19">
        <v>62.25</v>
      </c>
      <c r="P63" s="19">
        <v>47.05</v>
      </c>
      <c r="Q63" s="19">
        <v>28.61</v>
      </c>
      <c r="R63" s="19">
        <v>26.09</v>
      </c>
      <c r="S63" s="19">
        <v>38.770000000000003</v>
      </c>
      <c r="T63" s="19">
        <v>45.07</v>
      </c>
      <c r="U63" s="19">
        <v>83.04</v>
      </c>
      <c r="V63" s="19">
        <v>59.65</v>
      </c>
      <c r="W63" s="19">
        <v>27.08</v>
      </c>
      <c r="X63" s="19">
        <v>81.75</v>
      </c>
      <c r="Y63" s="19">
        <v>40.409999999999997</v>
      </c>
      <c r="Z63" s="19">
        <v>74.06</v>
      </c>
      <c r="AA63" s="19">
        <v>65.66</v>
      </c>
      <c r="AB63" s="19">
        <v>44.41</v>
      </c>
      <c r="AC63" s="19">
        <v>34.14</v>
      </c>
      <c r="AD63" s="19">
        <v>56.88</v>
      </c>
      <c r="AE63" s="19">
        <v>35.99</v>
      </c>
      <c r="AF63" s="19">
        <v>22.98</v>
      </c>
      <c r="AG63" s="19">
        <v>34.04</v>
      </c>
      <c r="AH63" s="19">
        <v>18.850000000000001</v>
      </c>
      <c r="AI63" s="19">
        <v>24.34</v>
      </c>
      <c r="AJ63" s="19">
        <v>37.83</v>
      </c>
      <c r="AK63" s="19">
        <v>71.03</v>
      </c>
      <c r="AL63" s="19">
        <v>70.900000000000006</v>
      </c>
      <c r="AM63" s="19">
        <v>75.89</v>
      </c>
      <c r="AN63" s="19">
        <v>41.92</v>
      </c>
      <c r="AO63" s="19">
        <v>41.14</v>
      </c>
      <c r="AP63" s="19">
        <v>39.869999999999997</v>
      </c>
      <c r="AQ63" s="19">
        <v>26.1</v>
      </c>
      <c r="AR63" s="19">
        <v>13.72</v>
      </c>
      <c r="AS63" s="19">
        <v>69.95</v>
      </c>
      <c r="AT63" s="19">
        <v>18.32</v>
      </c>
      <c r="AU63" s="19">
        <v>39.79</v>
      </c>
      <c r="AV63" s="19">
        <v>103.46</v>
      </c>
      <c r="AW63" s="19">
        <v>1.49</v>
      </c>
      <c r="AX63" s="19">
        <v>67.510000000000005</v>
      </c>
      <c r="AY63" s="19">
        <v>43.6</v>
      </c>
      <c r="AZ63" s="19">
        <v>61.34</v>
      </c>
      <c r="BA63" s="19">
        <v>101.14</v>
      </c>
      <c r="BB63" s="19">
        <v>59.52</v>
      </c>
      <c r="BC63" s="19">
        <v>31.22</v>
      </c>
      <c r="BD63" s="19">
        <v>76.319999999999993</v>
      </c>
      <c r="BE63" s="19">
        <v>31.34</v>
      </c>
      <c r="BF63" s="19">
        <v>57.46</v>
      </c>
      <c r="BG63" s="19">
        <v>80.760000000000005</v>
      </c>
      <c r="BH63" s="19">
        <v>48.89</v>
      </c>
      <c r="BI63" s="19">
        <v>68.86</v>
      </c>
      <c r="BJ63" s="20">
        <f t="shared" si="1"/>
        <v>50.388000000000005</v>
      </c>
      <c r="BK63" s="19">
        <f t="shared" si="2"/>
        <v>52.47</v>
      </c>
      <c r="BL63" s="19">
        <f t="shared" si="3"/>
        <v>4.3457963118449978</v>
      </c>
      <c r="BM63" s="19">
        <f t="shared" si="4"/>
        <v>43.032173913043486</v>
      </c>
      <c r="BN63" s="19">
        <f t="shared" si="5"/>
        <v>5.046815297476865</v>
      </c>
      <c r="BO63" s="19">
        <f t="shared" si="6"/>
        <v>61.685000000000002</v>
      </c>
      <c r="BP63" s="19">
        <f t="shared" si="7"/>
        <v>6.8487798183326039</v>
      </c>
      <c r="BQ63" s="32">
        <f>RSQ(B63:BI63,B4:BI4)</f>
        <v>5.1676602712250053E-3</v>
      </c>
      <c r="BR63" s="32">
        <f>SLOPE(B63:BI63,B4:BI4)</f>
        <v>5.1267882704479156E-2</v>
      </c>
      <c r="BS63" s="32">
        <v>0.9647</v>
      </c>
    </row>
    <row r="64" spans="1:71" x14ac:dyDescent="0.3">
      <c r="A64" s="42" t="s">
        <v>27</v>
      </c>
      <c r="B64" s="19">
        <v>6.12</v>
      </c>
      <c r="C64" s="19">
        <v>26.25</v>
      </c>
      <c r="D64" s="19">
        <v>37.82</v>
      </c>
      <c r="E64" s="19">
        <v>45.8</v>
      </c>
      <c r="F64" s="19">
        <v>30.27</v>
      </c>
      <c r="G64" s="19">
        <v>27.35</v>
      </c>
      <c r="H64" s="19">
        <v>42.31</v>
      </c>
      <c r="I64" s="19">
        <v>26.72</v>
      </c>
      <c r="J64" s="19">
        <v>60.05</v>
      </c>
      <c r="K64" s="19">
        <v>51.91</v>
      </c>
      <c r="L64" s="19">
        <v>73.8</v>
      </c>
      <c r="M64" s="19">
        <v>31.4</v>
      </c>
      <c r="N64" s="19">
        <v>81.430000000000007</v>
      </c>
      <c r="O64" s="19">
        <v>32.159999999999997</v>
      </c>
      <c r="P64" s="19">
        <v>68.62</v>
      </c>
      <c r="Q64" s="19">
        <v>43.87</v>
      </c>
      <c r="R64" s="19">
        <v>38.270000000000003</v>
      </c>
      <c r="S64" s="19">
        <v>58.15</v>
      </c>
      <c r="T64" s="19">
        <v>56.93</v>
      </c>
      <c r="U64" s="19">
        <v>38.75</v>
      </c>
      <c r="V64" s="19">
        <v>78.010000000000005</v>
      </c>
      <c r="W64" s="19">
        <v>30.21</v>
      </c>
      <c r="X64" s="19">
        <v>8.82</v>
      </c>
      <c r="Y64" s="19">
        <v>22.45</v>
      </c>
      <c r="Z64" s="19">
        <v>43.56</v>
      </c>
      <c r="AA64" s="19">
        <v>33.89</v>
      </c>
      <c r="AB64" s="19">
        <v>70.66</v>
      </c>
      <c r="AC64" s="19">
        <v>47.67</v>
      </c>
      <c r="AD64" s="19">
        <v>54.13</v>
      </c>
      <c r="AE64" s="19">
        <v>50.13</v>
      </c>
      <c r="AF64" s="19">
        <v>37.19</v>
      </c>
      <c r="AG64" s="19">
        <v>64.75</v>
      </c>
      <c r="AH64" s="19">
        <v>30.62</v>
      </c>
      <c r="AI64" s="19">
        <v>42.33</v>
      </c>
      <c r="AJ64" s="19">
        <v>49.1</v>
      </c>
      <c r="AK64" s="19">
        <v>121.5</v>
      </c>
      <c r="AL64" s="19">
        <v>39.39</v>
      </c>
      <c r="AM64" s="19">
        <v>61.47</v>
      </c>
      <c r="AN64" s="19">
        <v>51.99</v>
      </c>
      <c r="AO64" s="19">
        <v>57.89</v>
      </c>
      <c r="AP64" s="19">
        <v>44.43</v>
      </c>
      <c r="AQ64" s="19">
        <v>41.75</v>
      </c>
      <c r="AR64" s="19">
        <v>51.44</v>
      </c>
      <c r="AS64" s="19">
        <v>88.16</v>
      </c>
      <c r="AT64" s="19">
        <v>35.75</v>
      </c>
      <c r="AU64" s="19">
        <v>74.8</v>
      </c>
      <c r="AV64" s="19">
        <v>57.18</v>
      </c>
      <c r="AW64" s="19">
        <v>60.21</v>
      </c>
      <c r="AX64" s="19">
        <v>42.41</v>
      </c>
      <c r="AY64" s="19">
        <v>50.25</v>
      </c>
      <c r="AZ64" s="19">
        <v>58.32</v>
      </c>
      <c r="BA64" s="19">
        <v>77.540000000000006</v>
      </c>
      <c r="BB64" s="19">
        <v>60.97</v>
      </c>
      <c r="BC64" s="19">
        <v>31.22</v>
      </c>
      <c r="BD64" s="19">
        <v>62.45</v>
      </c>
      <c r="BE64" s="19">
        <v>42</v>
      </c>
      <c r="BF64" s="19">
        <v>77.42</v>
      </c>
      <c r="BG64" s="19">
        <v>61.57</v>
      </c>
      <c r="BH64" s="19">
        <v>48.06</v>
      </c>
      <c r="BI64" s="19">
        <v>73.66</v>
      </c>
      <c r="BJ64" s="20">
        <f t="shared" si="1"/>
        <v>50.222166666666666</v>
      </c>
      <c r="BK64" s="19">
        <f t="shared" si="2"/>
        <v>43.169629629629632</v>
      </c>
      <c r="BL64" s="19">
        <f t="shared" si="3"/>
        <v>3.8386488408682253</v>
      </c>
      <c r="BM64" s="19">
        <f t="shared" si="4"/>
        <v>54.545217391304355</v>
      </c>
      <c r="BN64" s="19">
        <f t="shared" si="5"/>
        <v>4.0685186274567382</v>
      </c>
      <c r="BO64" s="19">
        <f t="shared" si="6"/>
        <v>59.320999999999991</v>
      </c>
      <c r="BP64" s="19">
        <f t="shared" si="7"/>
        <v>4.8306612038795196</v>
      </c>
      <c r="BQ64" s="32">
        <f>RSQ(B64:BI64,B4:BI4)</f>
        <v>0.1059780808547324</v>
      </c>
      <c r="BR64" s="32">
        <f>SLOPE(B64:BI64,B4:BI4)</f>
        <v>0.19557586325341575</v>
      </c>
      <c r="BS64" s="32">
        <v>3.5999999999999999E-3</v>
      </c>
    </row>
    <row r="65" spans="1:71" x14ac:dyDescent="0.3">
      <c r="A65" s="42" t="s">
        <v>29</v>
      </c>
      <c r="B65" s="19">
        <v>108.52</v>
      </c>
      <c r="C65" s="19">
        <v>85.01</v>
      </c>
      <c r="D65" s="19">
        <v>155.86000000000001</v>
      </c>
      <c r="E65" s="19">
        <v>138.03</v>
      </c>
      <c r="F65" s="19">
        <v>90.8</v>
      </c>
      <c r="G65" s="19">
        <v>90.93</v>
      </c>
      <c r="H65" s="19">
        <v>232.73</v>
      </c>
      <c r="I65" s="19">
        <v>148.32</v>
      </c>
      <c r="J65" s="19">
        <v>410.74</v>
      </c>
      <c r="K65" s="19">
        <v>161.9</v>
      </c>
      <c r="L65" s="19">
        <v>279.10000000000002</v>
      </c>
      <c r="M65" s="19">
        <v>139.07</v>
      </c>
      <c r="N65" s="19">
        <v>181.43</v>
      </c>
      <c r="O65" s="19">
        <v>200.23</v>
      </c>
      <c r="P65" s="19">
        <v>164.69</v>
      </c>
      <c r="Q65" s="19">
        <v>242.24</v>
      </c>
      <c r="R65" s="19">
        <v>240.03</v>
      </c>
      <c r="S65" s="19">
        <v>180.9</v>
      </c>
      <c r="T65" s="19">
        <v>327.36</v>
      </c>
      <c r="U65" s="19">
        <v>232.52</v>
      </c>
      <c r="V65" s="19">
        <v>222.56</v>
      </c>
      <c r="W65" s="19">
        <v>185.42</v>
      </c>
      <c r="X65" s="19">
        <v>263.41000000000003</v>
      </c>
      <c r="Y65" s="19">
        <v>109.27</v>
      </c>
      <c r="Z65" s="19">
        <v>235.24</v>
      </c>
      <c r="AA65" s="19">
        <v>150.38</v>
      </c>
      <c r="AB65" s="19">
        <v>244.28</v>
      </c>
      <c r="AC65" s="19">
        <v>161.68</v>
      </c>
      <c r="AD65" s="19">
        <v>201.83</v>
      </c>
      <c r="AE65" s="19">
        <v>246.8</v>
      </c>
      <c r="AF65" s="19">
        <v>142.06</v>
      </c>
      <c r="AG65" s="19">
        <v>163.54</v>
      </c>
      <c r="AH65" s="19">
        <v>106</v>
      </c>
      <c r="AI65" s="19">
        <v>110.06</v>
      </c>
      <c r="AJ65" s="19">
        <v>120.75</v>
      </c>
      <c r="AK65" s="19">
        <v>196.26</v>
      </c>
      <c r="AL65" s="19">
        <v>177.26</v>
      </c>
      <c r="AM65" s="19">
        <v>265.60000000000002</v>
      </c>
      <c r="AN65" s="19">
        <v>172.73</v>
      </c>
      <c r="AO65" s="19">
        <v>207.96</v>
      </c>
      <c r="AP65" s="19">
        <v>83.16</v>
      </c>
      <c r="AQ65" s="19">
        <v>134.38999999999999</v>
      </c>
      <c r="AR65" s="19">
        <v>284.66000000000003</v>
      </c>
      <c r="AS65" s="19">
        <v>224.23</v>
      </c>
      <c r="AT65" s="19">
        <v>118.4</v>
      </c>
      <c r="AU65" s="19">
        <v>230.78</v>
      </c>
      <c r="AV65" s="19">
        <v>201.48</v>
      </c>
      <c r="AW65" s="19">
        <v>84.3</v>
      </c>
      <c r="AX65" s="19">
        <v>182.62</v>
      </c>
      <c r="AY65" s="19">
        <v>240.18</v>
      </c>
      <c r="AZ65" s="19">
        <v>219.2</v>
      </c>
      <c r="BA65" s="19">
        <v>250.6</v>
      </c>
      <c r="BB65" s="19">
        <v>164.03</v>
      </c>
      <c r="BC65" s="19">
        <v>149.94999999999999</v>
      </c>
      <c r="BD65" s="19">
        <v>228.97</v>
      </c>
      <c r="BE65" s="19">
        <v>247.59</v>
      </c>
      <c r="BF65" s="19">
        <v>223.47</v>
      </c>
      <c r="BG65" s="19">
        <v>179.92</v>
      </c>
      <c r="BH65" s="19">
        <v>182.29</v>
      </c>
      <c r="BI65" s="19">
        <v>223.39</v>
      </c>
      <c r="BJ65" s="20">
        <f t="shared" si="1"/>
        <v>189.11850000000007</v>
      </c>
      <c r="BK65" s="19">
        <f t="shared" si="2"/>
        <v>193.36925925925928</v>
      </c>
      <c r="BL65" s="19">
        <f t="shared" si="3"/>
        <v>14.658908009278207</v>
      </c>
      <c r="BM65" s="19">
        <f t="shared" si="4"/>
        <v>176.37956521739127</v>
      </c>
      <c r="BN65" s="19">
        <f t="shared" si="5"/>
        <v>12.009972840096957</v>
      </c>
      <c r="BO65" s="19">
        <f t="shared" si="6"/>
        <v>206.94099999999997</v>
      </c>
      <c r="BP65" s="19">
        <f t="shared" si="7"/>
        <v>11.137983604664624</v>
      </c>
      <c r="BQ65" s="32">
        <f>RSQ(B65:BI65,B4:BI4)</f>
        <v>3.2896952992371026E-3</v>
      </c>
      <c r="BR65" s="32">
        <f>SLOPE(B65:BI65,B4:BI4)</f>
        <v>0.11085288100852383</v>
      </c>
      <c r="BS65" s="32">
        <v>0.49349999999999999</v>
      </c>
    </row>
    <row r="66" spans="1:71" x14ac:dyDescent="0.3">
      <c r="A66" s="42" t="s">
        <v>4</v>
      </c>
      <c r="B66" s="19">
        <v>230.07</v>
      </c>
      <c r="C66" s="19">
        <v>137.51</v>
      </c>
      <c r="D66" s="19">
        <v>417.15</v>
      </c>
      <c r="E66" s="19">
        <v>333.63</v>
      </c>
      <c r="F66" s="19">
        <v>194.56</v>
      </c>
      <c r="G66" s="19">
        <v>232.46</v>
      </c>
      <c r="H66" s="19">
        <v>257.41000000000003</v>
      </c>
      <c r="I66" s="19">
        <v>244.83</v>
      </c>
      <c r="J66" s="19">
        <v>210.17</v>
      </c>
      <c r="K66" s="19">
        <v>319.39</v>
      </c>
      <c r="L66" s="19">
        <v>315.05</v>
      </c>
      <c r="M66" s="19">
        <v>167.78</v>
      </c>
      <c r="N66" s="19">
        <v>448.57</v>
      </c>
      <c r="O66" s="19">
        <v>273.89</v>
      </c>
      <c r="P66" s="19">
        <v>221.55</v>
      </c>
      <c r="Q66" s="19">
        <v>329.98</v>
      </c>
      <c r="R66" s="19">
        <v>274.82</v>
      </c>
      <c r="S66" s="19">
        <v>348.89</v>
      </c>
      <c r="T66" s="19">
        <v>313.13</v>
      </c>
      <c r="U66" s="19">
        <v>343.25</v>
      </c>
      <c r="V66" s="19">
        <v>321.22000000000003</v>
      </c>
      <c r="W66" s="19">
        <v>243.76</v>
      </c>
      <c r="X66" s="19">
        <v>263.41000000000003</v>
      </c>
      <c r="Y66" s="19">
        <v>145.19</v>
      </c>
      <c r="Z66" s="19">
        <v>265.73</v>
      </c>
      <c r="AA66" s="19">
        <v>159.91</v>
      </c>
      <c r="AB66" s="19">
        <v>341.18</v>
      </c>
      <c r="AC66" s="19">
        <v>316.27999999999997</v>
      </c>
      <c r="AD66" s="19">
        <v>270.63</v>
      </c>
      <c r="AE66" s="19">
        <v>380.48</v>
      </c>
      <c r="AF66" s="19">
        <v>169.22</v>
      </c>
      <c r="AG66" s="19">
        <v>306.33</v>
      </c>
      <c r="AH66" s="19">
        <v>216.72</v>
      </c>
      <c r="AI66" s="19">
        <v>156.62</v>
      </c>
      <c r="AJ66" s="19">
        <v>238.28</v>
      </c>
      <c r="AK66" s="19">
        <v>355.14</v>
      </c>
      <c r="AL66" s="19">
        <v>384.06</v>
      </c>
      <c r="AM66" s="19">
        <v>371.09</v>
      </c>
      <c r="AN66" s="19">
        <v>228.9</v>
      </c>
      <c r="AO66" s="19">
        <v>236.91</v>
      </c>
      <c r="AP66" s="19">
        <v>274.52999999999997</v>
      </c>
      <c r="AQ66" s="19">
        <v>218.55</v>
      </c>
      <c r="AR66" s="19">
        <v>476.72</v>
      </c>
      <c r="AS66" s="19">
        <v>413.96</v>
      </c>
      <c r="AT66" s="19">
        <v>344.65</v>
      </c>
      <c r="AU66" s="19">
        <v>413.8</v>
      </c>
      <c r="AV66" s="19">
        <v>231.43</v>
      </c>
      <c r="AW66" s="19">
        <v>156.55000000000001</v>
      </c>
      <c r="AX66" s="19">
        <v>255.33</v>
      </c>
      <c r="AY66" s="19">
        <v>331.82</v>
      </c>
      <c r="AZ66" s="19">
        <v>298.64</v>
      </c>
      <c r="BA66" s="19">
        <v>324.76</v>
      </c>
      <c r="BB66" s="19">
        <v>322.26</v>
      </c>
      <c r="BC66" s="19">
        <v>217.4</v>
      </c>
      <c r="BD66" s="19">
        <v>298.36</v>
      </c>
      <c r="BE66" s="19">
        <v>269.52</v>
      </c>
      <c r="BF66" s="19">
        <v>270.55</v>
      </c>
      <c r="BG66" s="19">
        <v>262.27999999999997</v>
      </c>
      <c r="BH66" s="19">
        <v>284.20999999999998</v>
      </c>
      <c r="BI66" s="19">
        <v>285.04000000000002</v>
      </c>
      <c r="BJ66" s="20">
        <f t="shared" si="1"/>
        <v>282.25849999999991</v>
      </c>
      <c r="BK66" s="19">
        <f t="shared" si="2"/>
        <v>272.38851851851854</v>
      </c>
      <c r="BL66" s="19">
        <f t="shared" si="3"/>
        <v>15.028150713767129</v>
      </c>
      <c r="BM66" s="19">
        <f t="shared" si="4"/>
        <v>293.39130434782606</v>
      </c>
      <c r="BN66" s="19">
        <f t="shared" si="5"/>
        <v>18.542420463414029</v>
      </c>
      <c r="BO66" s="19">
        <f t="shared" si="6"/>
        <v>283.30200000000002</v>
      </c>
      <c r="BP66" s="19">
        <f t="shared" si="7"/>
        <v>9.910650477586687</v>
      </c>
      <c r="BQ66" s="32">
        <f>RSQ(B66:BI66,B4:BI4)</f>
        <v>8.671262205031673E-3</v>
      </c>
      <c r="BR66" s="32">
        <f>SLOPE(B66:BI66,B4:BI4)</f>
        <v>0.21528729650549527</v>
      </c>
      <c r="BS66" s="32">
        <v>0.37509999999999999</v>
      </c>
    </row>
    <row r="67" spans="1:71" x14ac:dyDescent="0.3">
      <c r="A67" s="42" t="s">
        <v>31</v>
      </c>
      <c r="B67" s="19">
        <v>108.52</v>
      </c>
      <c r="C67" s="19">
        <v>38.130000000000003</v>
      </c>
      <c r="D67" s="19">
        <v>134.08000000000001</v>
      </c>
      <c r="E67" s="19">
        <v>48.9</v>
      </c>
      <c r="F67" s="19">
        <v>62.69</v>
      </c>
      <c r="G67" s="19">
        <v>103.24</v>
      </c>
      <c r="H67" s="19">
        <v>95.21</v>
      </c>
      <c r="I67" s="19">
        <v>65.430000000000007</v>
      </c>
      <c r="J67" s="19">
        <v>88.87</v>
      </c>
      <c r="K67" s="19">
        <v>94.15</v>
      </c>
      <c r="L67" s="19">
        <v>93.66</v>
      </c>
      <c r="M67" s="19">
        <v>31.4</v>
      </c>
      <c r="N67" s="19">
        <v>134.29</v>
      </c>
      <c r="O67" s="19">
        <v>68.47</v>
      </c>
      <c r="P67" s="19">
        <v>60.78</v>
      </c>
      <c r="Q67" s="19">
        <v>91.55</v>
      </c>
      <c r="R67" s="19">
        <v>40.01</v>
      </c>
      <c r="S67" s="19">
        <v>71.069999999999993</v>
      </c>
      <c r="T67" s="19">
        <v>75.91</v>
      </c>
      <c r="U67" s="19">
        <v>88.58</v>
      </c>
      <c r="V67" s="19">
        <v>91.78</v>
      </c>
      <c r="W67" s="19">
        <v>58.33</v>
      </c>
      <c r="X67" s="19">
        <v>99.91</v>
      </c>
      <c r="Y67" s="19">
        <v>46.4</v>
      </c>
      <c r="Z67" s="19">
        <v>106.29</v>
      </c>
      <c r="AA67" s="19">
        <v>78.37</v>
      </c>
      <c r="AB67" s="19">
        <v>90.85</v>
      </c>
      <c r="AC67" s="19">
        <v>74.08</v>
      </c>
      <c r="AD67" s="19">
        <v>102.75</v>
      </c>
      <c r="AE67" s="19">
        <v>80.98</v>
      </c>
      <c r="AF67" s="19">
        <v>46.38</v>
      </c>
      <c r="AG67" s="19">
        <v>64.75</v>
      </c>
      <c r="AH67" s="19">
        <v>54.18</v>
      </c>
      <c r="AI67" s="19">
        <v>34.92</v>
      </c>
      <c r="AJ67" s="19">
        <v>62.79</v>
      </c>
      <c r="AK67" s="19">
        <v>91.59</v>
      </c>
      <c r="AL67" s="19">
        <v>64.989999999999995</v>
      </c>
      <c r="AM67" s="19">
        <v>65.260000000000005</v>
      </c>
      <c r="AN67" s="19">
        <v>47.79</v>
      </c>
      <c r="AO67" s="19">
        <v>70.849999999999994</v>
      </c>
      <c r="AP67" s="19">
        <v>48.98</v>
      </c>
      <c r="AQ67" s="19">
        <v>48.28</v>
      </c>
      <c r="AR67" s="19">
        <v>65.16</v>
      </c>
      <c r="AS67" s="19">
        <v>90.08</v>
      </c>
      <c r="AT67" s="19">
        <v>71.510000000000005</v>
      </c>
      <c r="AU67" s="19">
        <v>70.03</v>
      </c>
      <c r="AV67" s="19">
        <v>70.790000000000006</v>
      </c>
      <c r="AW67" s="19">
        <v>1.49</v>
      </c>
      <c r="AX67" s="19">
        <v>87.42</v>
      </c>
      <c r="AY67" s="19">
        <v>53.21</v>
      </c>
      <c r="AZ67" s="19">
        <v>67.37</v>
      </c>
      <c r="BA67" s="19">
        <v>119.12</v>
      </c>
      <c r="BB67" s="19">
        <v>72.58</v>
      </c>
      <c r="BC67" s="19">
        <v>50.73</v>
      </c>
      <c r="BD67" s="19">
        <v>90.2</v>
      </c>
      <c r="BE67" s="19">
        <v>55.79</v>
      </c>
      <c r="BF67" s="19">
        <v>81.41</v>
      </c>
      <c r="BG67" s="19">
        <v>59.97</v>
      </c>
      <c r="BH67" s="19">
        <v>64.63</v>
      </c>
      <c r="BI67" s="19">
        <v>108.09</v>
      </c>
      <c r="BJ67" s="20">
        <f t="shared" si="1"/>
        <v>73.417000000000002</v>
      </c>
      <c r="BK67" s="19">
        <f t="shared" si="2"/>
        <v>80.254444444444445</v>
      </c>
      <c r="BL67" s="19">
        <f t="shared" si="3"/>
        <v>5.1839561374077912</v>
      </c>
      <c r="BM67" s="19">
        <f t="shared" si="4"/>
        <v>63.837391304347825</v>
      </c>
      <c r="BN67" s="19">
        <f t="shared" si="5"/>
        <v>4.4642696208876895</v>
      </c>
      <c r="BO67" s="19">
        <f t="shared" si="6"/>
        <v>76.989000000000004</v>
      </c>
      <c r="BP67" s="19">
        <f t="shared" si="7"/>
        <v>7.1722129623832043</v>
      </c>
      <c r="BQ67" s="32">
        <f>RSQ(B67:BI67,B4:BI4)</f>
        <v>2.8243316426754449E-2</v>
      </c>
      <c r="BR67" s="32">
        <f>SLOPE(B67:BI67,B4:BI4)</f>
        <v>-0.1270379685712644</v>
      </c>
      <c r="BS67" s="32">
        <v>0.1358</v>
      </c>
    </row>
    <row r="68" spans="1:71" x14ac:dyDescent="0.3">
      <c r="A68" s="42" t="s">
        <v>44</v>
      </c>
      <c r="B68" s="19">
        <v>26.05</v>
      </c>
      <c r="C68" s="19">
        <v>63.76</v>
      </c>
      <c r="D68" s="19">
        <v>17.89</v>
      </c>
      <c r="E68" s="19">
        <v>72.42</v>
      </c>
      <c r="F68" s="19">
        <v>42.15</v>
      </c>
      <c r="G68" s="19">
        <v>19.14</v>
      </c>
      <c r="H68" s="19">
        <v>81.099999999999994</v>
      </c>
      <c r="I68" s="19">
        <v>46.89</v>
      </c>
      <c r="J68" s="19">
        <v>58.85</v>
      </c>
      <c r="K68" s="19">
        <v>18.059999999999999</v>
      </c>
      <c r="L68" s="19">
        <v>28.38</v>
      </c>
      <c r="M68" s="19">
        <v>52.94</v>
      </c>
      <c r="N68" s="19">
        <v>51.43</v>
      </c>
      <c r="O68" s="19">
        <v>48.76</v>
      </c>
      <c r="P68" s="19">
        <v>62.74</v>
      </c>
      <c r="Q68" s="19">
        <v>49.59</v>
      </c>
      <c r="R68" s="19">
        <v>74.790000000000006</v>
      </c>
      <c r="S68" s="19">
        <v>122.76</v>
      </c>
      <c r="T68" s="19">
        <v>61.68</v>
      </c>
      <c r="U68" s="19">
        <v>83.04</v>
      </c>
      <c r="V68" s="19">
        <v>41.3</v>
      </c>
      <c r="W68" s="19">
        <v>42.71</v>
      </c>
      <c r="X68" s="19">
        <v>118.08</v>
      </c>
      <c r="Y68" s="19">
        <v>35.92</v>
      </c>
      <c r="Z68" s="19">
        <v>41.82</v>
      </c>
      <c r="AA68" s="19">
        <v>68.83</v>
      </c>
      <c r="AB68" s="19">
        <v>54.51</v>
      </c>
      <c r="AC68" s="19">
        <v>56.04</v>
      </c>
      <c r="AD68" s="19">
        <v>39.450000000000003</v>
      </c>
      <c r="AE68" s="19">
        <v>92.55</v>
      </c>
      <c r="AF68" s="19">
        <v>26.74</v>
      </c>
      <c r="AG68" s="19">
        <v>78.040000000000006</v>
      </c>
      <c r="AH68" s="19">
        <v>54.18</v>
      </c>
      <c r="AI68" s="19">
        <v>42.33</v>
      </c>
      <c r="AJ68" s="19">
        <v>52.32</v>
      </c>
      <c r="AK68" s="19">
        <v>85.98</v>
      </c>
      <c r="AL68" s="19">
        <v>53.18</v>
      </c>
      <c r="AM68" s="19">
        <v>69.819999999999993</v>
      </c>
      <c r="AN68" s="19">
        <v>73.790000000000006</v>
      </c>
      <c r="AO68" s="19">
        <v>39.61</v>
      </c>
      <c r="AP68" s="19">
        <v>54.68</v>
      </c>
      <c r="AQ68" s="19">
        <v>51.54</v>
      </c>
      <c r="AR68" s="19">
        <v>92.6</v>
      </c>
      <c r="AS68" s="19">
        <v>73.790000000000006</v>
      </c>
      <c r="AT68" s="19">
        <v>86.75</v>
      </c>
      <c r="AU68" s="19">
        <v>124.14</v>
      </c>
      <c r="AV68" s="19">
        <v>51.73</v>
      </c>
      <c r="AW68" s="19">
        <v>56.2</v>
      </c>
      <c r="AX68" s="19">
        <v>47.6</v>
      </c>
      <c r="AY68" s="19">
        <v>63.56</v>
      </c>
      <c r="AZ68" s="19">
        <v>83.46</v>
      </c>
      <c r="BA68" s="19">
        <v>64.05</v>
      </c>
      <c r="BB68" s="19">
        <v>53.71</v>
      </c>
      <c r="BC68" s="19">
        <v>46.83</v>
      </c>
      <c r="BD68" s="19">
        <v>97.14</v>
      </c>
      <c r="BE68" s="19">
        <v>47.01</v>
      </c>
      <c r="BF68" s="19">
        <v>51.88</v>
      </c>
      <c r="BG68" s="19">
        <v>75.97</v>
      </c>
      <c r="BH68" s="19">
        <v>71.260000000000005</v>
      </c>
      <c r="BI68" s="19">
        <v>62.45</v>
      </c>
      <c r="BJ68" s="20">
        <f t="shared" si="1"/>
        <v>60.099499999999992</v>
      </c>
      <c r="BK68" s="19">
        <f t="shared" si="2"/>
        <v>55.021851851851842</v>
      </c>
      <c r="BL68" s="19">
        <f t="shared" si="3"/>
        <v>5.0478629659859475</v>
      </c>
      <c r="BM68" s="19">
        <f t="shared" si="4"/>
        <v>63.766086956521733</v>
      </c>
      <c r="BN68" s="19">
        <f t="shared" si="5"/>
        <v>4.633485517316525</v>
      </c>
      <c r="BO68" s="19">
        <f t="shared" si="6"/>
        <v>65.376000000000005</v>
      </c>
      <c r="BP68" s="19">
        <f t="shared" si="7"/>
        <v>5.2627183934625341</v>
      </c>
      <c r="BQ68" s="32">
        <f>RSQ(B68:BI68,B4:BI4)</f>
        <v>5.7477252252034157E-2</v>
      </c>
      <c r="BR68" s="32">
        <f>SLOPE(B68:BI68,B4:BI4)</f>
        <v>0.1697383918562155</v>
      </c>
      <c r="BS68" s="32">
        <v>5.4999999999999997E-3</v>
      </c>
    </row>
    <row r="69" spans="1:71" x14ac:dyDescent="0.3">
      <c r="A69" s="42" t="s">
        <v>16</v>
      </c>
      <c r="B69" s="19">
        <v>71.62</v>
      </c>
      <c r="C69" s="19">
        <v>61.26</v>
      </c>
      <c r="D69" s="19">
        <v>127.21</v>
      </c>
      <c r="E69" s="19">
        <v>92.85</v>
      </c>
      <c r="F69" s="19">
        <v>62.69</v>
      </c>
      <c r="G69" s="19">
        <v>99.82</v>
      </c>
      <c r="H69" s="19">
        <v>81.099999999999994</v>
      </c>
      <c r="I69" s="19">
        <v>88.34</v>
      </c>
      <c r="J69" s="19">
        <v>86.47</v>
      </c>
      <c r="K69" s="19">
        <v>105.58</v>
      </c>
      <c r="L69" s="19">
        <v>149.47999999999999</v>
      </c>
      <c r="M69" s="19">
        <v>51.14</v>
      </c>
      <c r="N69" s="19">
        <v>171.43</v>
      </c>
      <c r="O69" s="19">
        <v>100.63</v>
      </c>
      <c r="P69" s="19">
        <v>90.19</v>
      </c>
      <c r="Q69" s="19">
        <v>61.04</v>
      </c>
      <c r="R69" s="19">
        <v>102.62</v>
      </c>
      <c r="S69" s="19">
        <v>96.91</v>
      </c>
      <c r="T69" s="19">
        <v>97.26</v>
      </c>
      <c r="U69" s="19">
        <v>265.74</v>
      </c>
      <c r="V69" s="19">
        <v>114.72</v>
      </c>
      <c r="W69" s="19">
        <v>73.959999999999994</v>
      </c>
      <c r="X69" s="19">
        <v>8.82</v>
      </c>
      <c r="Y69" s="19">
        <v>44.91</v>
      </c>
      <c r="Z69" s="19">
        <v>101.06</v>
      </c>
      <c r="AA69" s="19">
        <v>87.9</v>
      </c>
      <c r="AB69" s="19">
        <v>117.09</v>
      </c>
      <c r="AC69" s="19">
        <v>54.11</v>
      </c>
      <c r="AD69" s="19">
        <v>75.23</v>
      </c>
      <c r="AE69" s="19">
        <v>75.84</v>
      </c>
      <c r="AF69" s="19">
        <v>63.09</v>
      </c>
      <c r="AG69" s="19">
        <v>84.68</v>
      </c>
      <c r="AH69" s="19">
        <v>58.89</v>
      </c>
      <c r="AI69" s="19">
        <v>55.03</v>
      </c>
      <c r="AJ69" s="19">
        <v>75.67</v>
      </c>
      <c r="AK69" s="19">
        <v>74.77</v>
      </c>
      <c r="AL69" s="19">
        <v>167.41</v>
      </c>
      <c r="AM69" s="19">
        <v>94.86</v>
      </c>
      <c r="AN69" s="19">
        <v>77.14</v>
      </c>
      <c r="AO69" s="19">
        <v>112.74</v>
      </c>
      <c r="AP69" s="19">
        <v>43.29</v>
      </c>
      <c r="AQ69" s="19">
        <v>63.28</v>
      </c>
      <c r="AR69" s="19">
        <v>78.88</v>
      </c>
      <c r="AS69" s="19">
        <v>111.16</v>
      </c>
      <c r="AT69" s="19">
        <v>77.959999999999994</v>
      </c>
      <c r="AU69" s="19">
        <v>62.07</v>
      </c>
      <c r="AV69" s="19">
        <v>122.52</v>
      </c>
      <c r="AW69" s="19">
        <v>56.2</v>
      </c>
      <c r="AX69" s="19">
        <v>90.88</v>
      </c>
      <c r="AY69" s="19">
        <v>57.64</v>
      </c>
      <c r="AZ69" s="19">
        <v>60.33</v>
      </c>
      <c r="BA69" s="19">
        <v>130.35</v>
      </c>
      <c r="BB69" s="19">
        <v>82.74</v>
      </c>
      <c r="BC69" s="19">
        <v>71.91</v>
      </c>
      <c r="BD69" s="19">
        <v>41.63</v>
      </c>
      <c r="BE69" s="19">
        <v>77.72</v>
      </c>
      <c r="BF69" s="19">
        <v>59.86</v>
      </c>
      <c r="BG69" s="19">
        <v>58.37</v>
      </c>
      <c r="BH69" s="19">
        <v>58</v>
      </c>
      <c r="BI69" s="19">
        <v>113.7</v>
      </c>
      <c r="BJ69" s="20">
        <f t="shared" si="1"/>
        <v>86.663166666666683</v>
      </c>
      <c r="BK69" s="19">
        <f t="shared" si="2"/>
        <v>96.734814814814825</v>
      </c>
      <c r="BL69" s="19">
        <f t="shared" si="3"/>
        <v>8.9822831850609983</v>
      </c>
      <c r="BM69" s="19">
        <f t="shared" si="4"/>
        <v>79.710434782608687</v>
      </c>
      <c r="BN69" s="19">
        <f t="shared" si="5"/>
        <v>5.794689830229192</v>
      </c>
      <c r="BO69" s="19">
        <f t="shared" si="6"/>
        <v>75.461000000000013</v>
      </c>
      <c r="BP69" s="19">
        <f t="shared" si="7"/>
        <v>8.6663997971732343</v>
      </c>
      <c r="BQ69" s="32">
        <f>RSQ(B69:BI69,B4:BI4)</f>
        <v>4.5404833723170369E-2</v>
      </c>
      <c r="BR69" s="32">
        <f>SLOPE(B69:BI69,B4:BI4)</f>
        <v>-0.24458314516246912</v>
      </c>
      <c r="BS69" s="32">
        <v>0.19389999999999999</v>
      </c>
    </row>
    <row r="70" spans="1:71" x14ac:dyDescent="0.3">
      <c r="A70" s="42" t="s">
        <v>12</v>
      </c>
      <c r="B70" s="19">
        <v>2094.4699999999998</v>
      </c>
      <c r="C70" s="19">
        <v>1380.74</v>
      </c>
      <c r="D70" s="19">
        <v>2995.68</v>
      </c>
      <c r="E70" s="19">
        <v>1965.26</v>
      </c>
      <c r="F70" s="19">
        <v>1767.27</v>
      </c>
      <c r="G70" s="19">
        <v>1795.42</v>
      </c>
      <c r="H70" s="19">
        <v>2334.34</v>
      </c>
      <c r="I70" s="19">
        <v>2015.89</v>
      </c>
      <c r="J70" s="19">
        <v>2236.2399999999998</v>
      </c>
      <c r="K70" s="19">
        <v>1871.49</v>
      </c>
      <c r="L70" s="19">
        <v>2359.56</v>
      </c>
      <c r="M70" s="19">
        <v>1930.79</v>
      </c>
      <c r="N70" s="19">
        <v>2980.01</v>
      </c>
      <c r="O70" s="19">
        <v>2464.9899999999998</v>
      </c>
      <c r="P70" s="19">
        <v>2364.5100000000002</v>
      </c>
      <c r="Q70" s="19">
        <v>2611.21</v>
      </c>
      <c r="R70" s="19">
        <v>2188.12</v>
      </c>
      <c r="S70" s="19">
        <v>2364.6799999999998</v>
      </c>
      <c r="T70" s="19">
        <v>2711.43</v>
      </c>
      <c r="U70" s="19">
        <v>3659.48</v>
      </c>
      <c r="V70" s="19">
        <v>2363.25</v>
      </c>
      <c r="W70" s="19">
        <v>1838.59</v>
      </c>
      <c r="X70" s="19">
        <v>2361.62</v>
      </c>
      <c r="Y70" s="19">
        <v>1136.0999999999999</v>
      </c>
      <c r="Z70" s="19">
        <v>2164.1799999999998</v>
      </c>
      <c r="AA70" s="19">
        <v>1501.64</v>
      </c>
      <c r="AB70" s="19">
        <v>2588.13</v>
      </c>
      <c r="AC70" s="19">
        <v>2003.31</v>
      </c>
      <c r="AD70" s="19">
        <v>2000.83</v>
      </c>
      <c r="AE70" s="19">
        <v>2095.1999999999998</v>
      </c>
      <c r="AF70" s="19">
        <v>1568.51</v>
      </c>
      <c r="AG70" s="19">
        <v>2247.27</v>
      </c>
      <c r="AH70" s="19">
        <v>2621.82</v>
      </c>
      <c r="AI70" s="19">
        <v>1083.6500000000001</v>
      </c>
      <c r="AJ70" s="19">
        <v>2031.01</v>
      </c>
      <c r="AK70" s="19">
        <v>1891.61</v>
      </c>
      <c r="AL70" s="19">
        <v>3131.56</v>
      </c>
      <c r="AM70" s="19">
        <v>3369.37</v>
      </c>
      <c r="AN70" s="19">
        <v>1806.07</v>
      </c>
      <c r="AO70" s="19">
        <v>2046.89</v>
      </c>
      <c r="AP70" s="19">
        <v>1615.28</v>
      </c>
      <c r="AQ70" s="19">
        <v>1636.84</v>
      </c>
      <c r="AR70" s="19">
        <v>2973.51</v>
      </c>
      <c r="AS70" s="19">
        <v>2212.6</v>
      </c>
      <c r="AT70" s="19">
        <v>2387.36</v>
      </c>
      <c r="AU70" s="19">
        <v>3152.87</v>
      </c>
      <c r="AV70" s="19">
        <v>1802.43</v>
      </c>
      <c r="AW70" s="19">
        <v>1573.58</v>
      </c>
      <c r="AX70" s="19">
        <v>1537.17</v>
      </c>
      <c r="AY70" s="19">
        <v>2272.4699999999998</v>
      </c>
      <c r="AZ70" s="19">
        <v>2205.11</v>
      </c>
      <c r="BA70" s="19">
        <v>3150.99</v>
      </c>
      <c r="BB70" s="19">
        <v>2502.6</v>
      </c>
      <c r="BC70" s="19">
        <v>1607.12</v>
      </c>
      <c r="BD70" s="19">
        <v>2275.83</v>
      </c>
      <c r="BE70" s="19">
        <v>2126.11</v>
      </c>
      <c r="BF70" s="19">
        <v>1872.33</v>
      </c>
      <c r="BG70" s="19">
        <v>2391.7199999999998</v>
      </c>
      <c r="BH70" s="19">
        <v>2081.42</v>
      </c>
      <c r="BI70" s="19">
        <v>2435.6799999999998</v>
      </c>
      <c r="BJ70" s="20">
        <f t="shared" si="1"/>
        <v>2195.9201666666663</v>
      </c>
      <c r="BK70" s="19">
        <f t="shared" si="2"/>
        <v>2223.8922222222222</v>
      </c>
      <c r="BL70" s="19">
        <f t="shared" si="3"/>
        <v>101.37074951422129</v>
      </c>
      <c r="BM70" s="19">
        <f t="shared" si="4"/>
        <v>2133.0960869565215</v>
      </c>
      <c r="BN70" s="19">
        <f t="shared" si="5"/>
        <v>122.10873193558555</v>
      </c>
      <c r="BO70" s="19">
        <f t="shared" si="6"/>
        <v>2264.8910000000005</v>
      </c>
      <c r="BP70" s="19">
        <f t="shared" si="7"/>
        <v>130.3974060277946</v>
      </c>
      <c r="BQ70" s="32">
        <f>RSQ(B70:BI70,B4:BI4)</f>
        <v>5.2317890319600143E-5</v>
      </c>
      <c r="BR70" s="32">
        <f>SLOPE(B70:BI70,B4:BI4)</f>
        <v>-0.11515764632735473</v>
      </c>
      <c r="BS70" s="32">
        <v>0.95799999999999996</v>
      </c>
    </row>
    <row r="71" spans="1:71" x14ac:dyDescent="0.3">
      <c r="A71" s="42" t="s">
        <v>9</v>
      </c>
      <c r="B71" s="19">
        <v>162.78</v>
      </c>
      <c r="C71" s="19">
        <v>138.13999999999999</v>
      </c>
      <c r="D71" s="19">
        <v>210.87</v>
      </c>
      <c r="E71" s="19">
        <v>190.03</v>
      </c>
      <c r="F71" s="19">
        <v>140.52000000000001</v>
      </c>
      <c r="G71" s="19">
        <v>120.33</v>
      </c>
      <c r="H71" s="19">
        <v>239.78</v>
      </c>
      <c r="I71" s="19">
        <v>161.4</v>
      </c>
      <c r="J71" s="19">
        <v>348.29</v>
      </c>
      <c r="K71" s="19">
        <v>173.34</v>
      </c>
      <c r="L71" s="19">
        <v>285.72000000000003</v>
      </c>
      <c r="M71" s="19">
        <v>149.83000000000001</v>
      </c>
      <c r="N71" s="19">
        <v>244.29</v>
      </c>
      <c r="O71" s="19">
        <v>210.6</v>
      </c>
      <c r="P71" s="19">
        <v>178.42</v>
      </c>
      <c r="Q71" s="19">
        <v>288.01</v>
      </c>
      <c r="R71" s="19">
        <v>208.72</v>
      </c>
      <c r="S71" s="19">
        <v>219.67</v>
      </c>
      <c r="T71" s="19">
        <v>151.82</v>
      </c>
      <c r="U71" s="19">
        <v>226.99</v>
      </c>
      <c r="V71" s="19">
        <v>199.61</v>
      </c>
      <c r="W71" s="19">
        <v>182.3</v>
      </c>
      <c r="X71" s="19">
        <v>136.25</v>
      </c>
      <c r="Y71" s="19">
        <v>160.16</v>
      </c>
      <c r="Z71" s="19">
        <v>232.62</v>
      </c>
      <c r="AA71" s="19">
        <v>262.63</v>
      </c>
      <c r="AB71" s="19">
        <v>171.6</v>
      </c>
      <c r="AC71" s="19">
        <v>179.07</v>
      </c>
      <c r="AD71" s="19">
        <v>277.97000000000003</v>
      </c>
      <c r="AE71" s="19">
        <v>277.64999999999998</v>
      </c>
      <c r="AF71" s="19">
        <v>210.58</v>
      </c>
      <c r="AG71" s="19">
        <v>250.71</v>
      </c>
      <c r="AH71" s="19">
        <v>106</v>
      </c>
      <c r="AI71" s="19">
        <v>141.81</v>
      </c>
      <c r="AJ71" s="19">
        <v>243.91</v>
      </c>
      <c r="AK71" s="19">
        <v>239.25</v>
      </c>
      <c r="AL71" s="19">
        <v>165.44</v>
      </c>
      <c r="AM71" s="19">
        <v>333.14</v>
      </c>
      <c r="AN71" s="19">
        <v>244.83</v>
      </c>
      <c r="AO71" s="19">
        <v>218.63</v>
      </c>
      <c r="AP71" s="19">
        <v>108.22</v>
      </c>
      <c r="AQ71" s="19">
        <v>193.76</v>
      </c>
      <c r="AR71" s="19">
        <v>164.62</v>
      </c>
      <c r="AS71" s="19">
        <v>375.63</v>
      </c>
      <c r="AT71" s="19">
        <v>287.8</v>
      </c>
      <c r="AU71" s="19">
        <v>230.78</v>
      </c>
      <c r="AV71" s="19">
        <v>225.98</v>
      </c>
      <c r="AW71" s="19">
        <v>48.17</v>
      </c>
      <c r="AX71" s="19">
        <v>281.29000000000002</v>
      </c>
      <c r="AY71" s="19">
        <v>257.92</v>
      </c>
      <c r="AZ71" s="19">
        <v>270.49</v>
      </c>
      <c r="BA71" s="19">
        <v>344.99</v>
      </c>
      <c r="BB71" s="19">
        <v>285.97000000000003</v>
      </c>
      <c r="BC71" s="19">
        <v>221.31</v>
      </c>
      <c r="BD71" s="19">
        <v>319.17</v>
      </c>
      <c r="BE71" s="19">
        <v>245.71</v>
      </c>
      <c r="BF71" s="19">
        <v>264.97000000000003</v>
      </c>
      <c r="BG71" s="19">
        <v>331.05</v>
      </c>
      <c r="BH71" s="19">
        <v>303.26</v>
      </c>
      <c r="BI71" s="19">
        <v>334.69</v>
      </c>
      <c r="BJ71" s="20">
        <f t="shared" si="1"/>
        <v>222.99149999999995</v>
      </c>
      <c r="BK71" s="19">
        <f t="shared" si="2"/>
        <v>199.80444444444441</v>
      </c>
      <c r="BL71" s="19">
        <f t="shared" si="3"/>
        <v>10.43960652637117</v>
      </c>
      <c r="BM71" s="19">
        <f t="shared" si="4"/>
        <v>220.13739130434777</v>
      </c>
      <c r="BN71" s="19">
        <f t="shared" si="5"/>
        <v>15.766214180077988</v>
      </c>
      <c r="BO71" s="19">
        <f t="shared" si="6"/>
        <v>292.161</v>
      </c>
      <c r="BP71" s="19">
        <f t="shared" si="7"/>
        <v>13.076492092470547</v>
      </c>
      <c r="BQ71" s="32">
        <f>RSQ(B71:BI71,B4:BI4)</f>
        <v>0.17805964424586038</v>
      </c>
      <c r="BR71" s="32">
        <f>SLOPE(B71:BI71,B4:BI4)</f>
        <v>0.87688389942626488</v>
      </c>
      <c r="BS71" s="32">
        <v>6.3E-3</v>
      </c>
    </row>
    <row r="72" spans="1:71" x14ac:dyDescent="0.3">
      <c r="A72" s="42" t="s">
        <v>18</v>
      </c>
      <c r="B72" s="19">
        <v>360.29</v>
      </c>
      <c r="C72" s="19">
        <v>143.76</v>
      </c>
      <c r="D72" s="19">
        <v>336.93</v>
      </c>
      <c r="E72" s="19">
        <v>224.07</v>
      </c>
      <c r="F72" s="19">
        <v>164.3</v>
      </c>
      <c r="G72" s="19">
        <v>250.24</v>
      </c>
      <c r="H72" s="19">
        <v>310.31</v>
      </c>
      <c r="I72" s="19">
        <v>203.39</v>
      </c>
      <c r="J72" s="19">
        <v>206.57</v>
      </c>
      <c r="K72" s="19">
        <v>253.4</v>
      </c>
      <c r="L72" s="19">
        <v>264.91000000000003</v>
      </c>
      <c r="M72" s="19">
        <v>124.71</v>
      </c>
      <c r="N72" s="19">
        <v>500</v>
      </c>
      <c r="O72" s="19">
        <v>214.75</v>
      </c>
      <c r="P72" s="19">
        <v>145.09</v>
      </c>
      <c r="Q72" s="19">
        <v>228.89</v>
      </c>
      <c r="R72" s="19">
        <v>200.03</v>
      </c>
      <c r="S72" s="19">
        <v>232.59</v>
      </c>
      <c r="T72" s="19">
        <v>192.15</v>
      </c>
      <c r="U72" s="19">
        <v>348.79</v>
      </c>
      <c r="V72" s="19">
        <v>302.86</v>
      </c>
      <c r="W72" s="19">
        <v>267.72000000000003</v>
      </c>
      <c r="X72" s="19">
        <v>208.91</v>
      </c>
      <c r="Y72" s="19">
        <v>169.14</v>
      </c>
      <c r="Z72" s="19">
        <v>267.47000000000003</v>
      </c>
      <c r="AA72" s="19">
        <v>176.85</v>
      </c>
      <c r="AB72" s="19">
        <v>226.11</v>
      </c>
      <c r="AC72" s="19">
        <v>287.94</v>
      </c>
      <c r="AD72" s="19">
        <v>285.31</v>
      </c>
      <c r="AE72" s="19">
        <v>206.95</v>
      </c>
      <c r="AF72" s="19">
        <v>167.55</v>
      </c>
      <c r="AG72" s="19">
        <v>243.24</v>
      </c>
      <c r="AH72" s="19">
        <v>209.65</v>
      </c>
      <c r="AI72" s="19">
        <v>85.72</v>
      </c>
      <c r="AJ72" s="19">
        <v>199.64</v>
      </c>
      <c r="AK72" s="19">
        <v>314.02</v>
      </c>
      <c r="AL72" s="19">
        <v>194.98</v>
      </c>
      <c r="AM72" s="19">
        <v>229.94</v>
      </c>
      <c r="AN72" s="19">
        <v>189.5</v>
      </c>
      <c r="AO72" s="19">
        <v>256.72000000000003</v>
      </c>
      <c r="AP72" s="19">
        <v>172.01</v>
      </c>
      <c r="AQ72" s="19">
        <v>180.06</v>
      </c>
      <c r="AR72" s="19">
        <v>212.64</v>
      </c>
      <c r="AS72" s="19">
        <v>323.89</v>
      </c>
      <c r="AT72" s="19">
        <v>173.5</v>
      </c>
      <c r="AU72" s="19">
        <v>280.11</v>
      </c>
      <c r="AV72" s="19">
        <v>196.03</v>
      </c>
      <c r="AW72" s="19">
        <v>92.33</v>
      </c>
      <c r="AX72" s="19">
        <v>295.14</v>
      </c>
      <c r="AY72" s="19">
        <v>180.32</v>
      </c>
      <c r="AZ72" s="19">
        <v>262.44</v>
      </c>
      <c r="BA72" s="19">
        <v>430.4</v>
      </c>
      <c r="BB72" s="19">
        <v>177.1</v>
      </c>
      <c r="BC72" s="19">
        <v>165</v>
      </c>
      <c r="BD72" s="19">
        <v>596.71</v>
      </c>
      <c r="BE72" s="19">
        <v>220.63</v>
      </c>
      <c r="BF72" s="19">
        <v>210.7</v>
      </c>
      <c r="BG72" s="19">
        <v>213.5</v>
      </c>
      <c r="BH72" s="19">
        <v>261.01</v>
      </c>
      <c r="BI72" s="19">
        <v>372.32</v>
      </c>
      <c r="BJ72" s="20">
        <f t="shared" si="1"/>
        <v>240.18716666666666</v>
      </c>
      <c r="BK72" s="19">
        <f t="shared" si="2"/>
        <v>241.63814814814816</v>
      </c>
      <c r="BL72" s="19">
        <f t="shared" si="3"/>
        <v>15.535382307151483</v>
      </c>
      <c r="BM72" s="19">
        <f t="shared" si="4"/>
        <v>216.39956521739128</v>
      </c>
      <c r="BN72" s="19">
        <f t="shared" si="5"/>
        <v>13.116696725752282</v>
      </c>
      <c r="BO72" s="19">
        <f t="shared" si="6"/>
        <v>290.98099999999999</v>
      </c>
      <c r="BP72" s="19">
        <f t="shared" si="7"/>
        <v>43.137308354962414</v>
      </c>
      <c r="BQ72" s="32">
        <f>RSQ(B72:BI72,B4:BI4)</f>
        <v>6.7983047881932752E-3</v>
      </c>
      <c r="BR72" s="32">
        <f>SLOPE(B72:BI72,B4:BI4)</f>
        <v>0.22020015084798178</v>
      </c>
      <c r="BS72" s="32">
        <v>0.98899999999999999</v>
      </c>
    </row>
    <row r="85" spans="2:11" x14ac:dyDescent="0.3">
      <c r="B85" s="54"/>
      <c r="C85" s="54"/>
      <c r="D85" s="54"/>
      <c r="E85" s="54"/>
      <c r="F85" s="54"/>
      <c r="G85" s="54"/>
      <c r="H85" s="54"/>
      <c r="I85" s="54"/>
      <c r="J85" s="54"/>
      <c r="K85" s="54"/>
    </row>
    <row r="86" spans="2:11" x14ac:dyDescent="0.3">
      <c r="B86" s="54"/>
      <c r="C86" s="54"/>
      <c r="D86" s="54"/>
      <c r="E86" s="54"/>
      <c r="F86" s="54"/>
      <c r="G86" s="54"/>
      <c r="H86" s="54"/>
      <c r="I86" s="54"/>
      <c r="J86" s="54"/>
      <c r="K86" s="54"/>
    </row>
    <row r="87" spans="2:11" x14ac:dyDescent="0.3">
      <c r="B87" s="54"/>
      <c r="C87" s="54"/>
      <c r="D87" s="54"/>
      <c r="E87" s="54"/>
      <c r="F87" s="54"/>
      <c r="G87" s="54"/>
      <c r="H87" s="54"/>
      <c r="I87" s="54"/>
      <c r="J87" s="54"/>
      <c r="K87" s="54"/>
    </row>
    <row r="88" spans="2:11" x14ac:dyDescent="0.3">
      <c r="B88" s="54"/>
      <c r="C88" s="54"/>
      <c r="D88" s="54"/>
      <c r="E88" s="54"/>
      <c r="F88" s="54"/>
      <c r="G88" s="54"/>
      <c r="H88" s="54"/>
      <c r="I88" s="54"/>
      <c r="J88" s="54"/>
      <c r="K88" s="54"/>
    </row>
    <row r="89" spans="2:11" x14ac:dyDescent="0.3">
      <c r="B89" s="54"/>
      <c r="C89" s="54"/>
      <c r="D89" s="54"/>
      <c r="E89" s="54"/>
      <c r="F89" s="54"/>
      <c r="G89" s="54"/>
      <c r="H89" s="54"/>
      <c r="I89" s="54"/>
      <c r="J89" s="54"/>
      <c r="K89" s="54"/>
    </row>
    <row r="90" spans="2:11" x14ac:dyDescent="0.3">
      <c r="B90" s="54"/>
      <c r="C90" s="54"/>
      <c r="D90" s="54"/>
      <c r="E90" s="54"/>
      <c r="F90" s="54"/>
      <c r="G90" s="54"/>
      <c r="H90" s="54"/>
      <c r="I90" s="54"/>
      <c r="J90" s="54"/>
      <c r="K90" s="54"/>
    </row>
  </sheetData>
  <pageMargins left="0.7" right="0.7" top="0.75" bottom="0.75" header="0.3" footer="0.3"/>
  <pageSetup scale="12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Table S1</vt:lpstr>
      <vt:lpstr>Table S2</vt:lpstr>
      <vt:lpstr>Table S3A</vt:lpstr>
      <vt:lpstr>Table S3B</vt:lpstr>
      <vt:lpstr>Table S4A</vt:lpstr>
      <vt:lpstr>Table S4B</vt:lpstr>
      <vt:lpstr>Table S4C</vt:lpstr>
      <vt:lpstr>Table S4D</vt:lpstr>
      <vt:lpstr>Table S5A </vt:lpstr>
      <vt:lpstr>Table S5B </vt:lpstr>
      <vt:lpstr>Table S5C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Birkett</dc:creator>
  <cp:lastModifiedBy>Weber, Greg</cp:lastModifiedBy>
  <cp:lastPrinted>2020-09-13T18:48:16Z</cp:lastPrinted>
  <dcterms:created xsi:type="dcterms:W3CDTF">2020-03-20T13:24:56Z</dcterms:created>
  <dcterms:modified xsi:type="dcterms:W3CDTF">2020-09-13T18:49:44Z</dcterms:modified>
</cp:coreProperties>
</file>