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hercheurs\Dieude_Melanie\Labo\Collaborations\Bollée\Xanthinurie\Papier\Case study - BMC nephrology\"/>
    </mc:Choice>
  </mc:AlternateContent>
  <xr:revisionPtr revIDLastSave="0" documentId="13_ncr:1_{CA793FA0-6113-4FC3-BF3A-7FAAE0FF1104}" xr6:coauthVersionLast="36" xr6:coauthVersionMax="36" xr10:uidLastSave="{00000000-0000-0000-0000-000000000000}"/>
  <bookViews>
    <workbookView xWindow="0" yWindow="0" windowWidth="15375" windowHeight="6338" xr2:uid="{471E8910-8BAD-4623-AAD4-C11682C4D53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" l="1"/>
  <c r="Q14" i="1"/>
  <c r="S10" i="1"/>
  <c r="Q10" i="1"/>
  <c r="S6" i="1"/>
  <c r="Q6" i="1"/>
  <c r="S3" i="1"/>
  <c r="Q3" i="1"/>
  <c r="F117" i="1"/>
  <c r="F84" i="1"/>
  <c r="K85" i="1" s="1"/>
  <c r="H14" i="1"/>
  <c r="I6" i="1"/>
  <c r="F6" i="1"/>
  <c r="K6" i="1" s="1"/>
  <c r="J171" i="1"/>
  <c r="H171" i="1"/>
  <c r="E171" i="1"/>
  <c r="J170" i="1"/>
  <c r="H170" i="1"/>
  <c r="E170" i="1"/>
  <c r="J169" i="1"/>
  <c r="H169" i="1"/>
  <c r="E169" i="1"/>
  <c r="J168" i="1"/>
  <c r="H168" i="1"/>
  <c r="E168" i="1"/>
  <c r="J167" i="1"/>
  <c r="H167" i="1"/>
  <c r="E167" i="1"/>
  <c r="J166" i="1"/>
  <c r="H166" i="1"/>
  <c r="E166" i="1"/>
  <c r="J165" i="1"/>
  <c r="I165" i="1"/>
  <c r="H165" i="1"/>
  <c r="F165" i="1"/>
  <c r="E165" i="1"/>
  <c r="J164" i="1"/>
  <c r="H164" i="1"/>
  <c r="E164" i="1"/>
  <c r="J163" i="1"/>
  <c r="H163" i="1"/>
  <c r="E163" i="1"/>
  <c r="J162" i="1"/>
  <c r="H162" i="1"/>
  <c r="E162" i="1"/>
  <c r="F162" i="1" s="1"/>
  <c r="J161" i="1"/>
  <c r="H161" i="1"/>
  <c r="E161" i="1"/>
  <c r="J160" i="1"/>
  <c r="H160" i="1"/>
  <c r="E160" i="1"/>
  <c r="J159" i="1"/>
  <c r="H159" i="1"/>
  <c r="E159" i="1"/>
  <c r="J158" i="1"/>
  <c r="H158" i="1"/>
  <c r="E158" i="1"/>
  <c r="J157" i="1"/>
  <c r="H157" i="1"/>
  <c r="E157" i="1"/>
  <c r="J156" i="1"/>
  <c r="I156" i="1"/>
  <c r="H156" i="1"/>
  <c r="F156" i="1"/>
  <c r="E156" i="1"/>
  <c r="J155" i="1"/>
  <c r="H155" i="1"/>
  <c r="E155" i="1"/>
  <c r="J154" i="1"/>
  <c r="H154" i="1"/>
  <c r="E154" i="1"/>
  <c r="J153" i="1"/>
  <c r="H153" i="1"/>
  <c r="E153" i="1"/>
  <c r="J152" i="1"/>
  <c r="H152" i="1"/>
  <c r="E152" i="1"/>
  <c r="J148" i="1"/>
  <c r="H148" i="1"/>
  <c r="E148" i="1"/>
  <c r="J147" i="1"/>
  <c r="H147" i="1"/>
  <c r="E147" i="1"/>
  <c r="J146" i="1"/>
  <c r="H146" i="1"/>
  <c r="E146" i="1"/>
  <c r="J145" i="1"/>
  <c r="I145" i="1"/>
  <c r="H145" i="1"/>
  <c r="F145" i="1"/>
  <c r="E145" i="1"/>
  <c r="J144" i="1"/>
  <c r="H144" i="1"/>
  <c r="I142" i="1" s="1"/>
  <c r="E144" i="1"/>
  <c r="J143" i="1"/>
  <c r="H143" i="1"/>
  <c r="E143" i="1"/>
  <c r="J142" i="1"/>
  <c r="H142" i="1"/>
  <c r="E142" i="1"/>
  <c r="J141" i="1"/>
  <c r="H141" i="1"/>
  <c r="E141" i="1"/>
  <c r="J140" i="1"/>
  <c r="H140" i="1"/>
  <c r="E140" i="1"/>
  <c r="J139" i="1"/>
  <c r="H139" i="1"/>
  <c r="E139" i="1"/>
  <c r="J138" i="1"/>
  <c r="H138" i="1"/>
  <c r="E138" i="1"/>
  <c r="J137" i="1"/>
  <c r="H137" i="1"/>
  <c r="E137" i="1"/>
  <c r="J136" i="1"/>
  <c r="H136" i="1"/>
  <c r="F136" i="1"/>
  <c r="E136" i="1"/>
  <c r="J135" i="1"/>
  <c r="I135" i="1"/>
  <c r="K135" i="1" s="1"/>
  <c r="H135" i="1"/>
  <c r="E135" i="1"/>
  <c r="J134" i="1"/>
  <c r="H134" i="1"/>
  <c r="E134" i="1"/>
  <c r="J133" i="1"/>
  <c r="H133" i="1"/>
  <c r="E133" i="1"/>
  <c r="J132" i="1"/>
  <c r="H132" i="1"/>
  <c r="I132" i="1" s="1"/>
  <c r="E132" i="1"/>
  <c r="J130" i="1"/>
  <c r="H130" i="1"/>
  <c r="E130" i="1"/>
  <c r="J129" i="1"/>
  <c r="H129" i="1"/>
  <c r="E129" i="1"/>
  <c r="J128" i="1"/>
  <c r="H128" i="1"/>
  <c r="E128" i="1"/>
  <c r="J127" i="1"/>
  <c r="F127" i="1"/>
  <c r="J126" i="1"/>
  <c r="I126" i="1"/>
  <c r="J125" i="1"/>
  <c r="H125" i="1"/>
  <c r="E125" i="1"/>
  <c r="J123" i="1"/>
  <c r="K122" i="1" s="1"/>
  <c r="H123" i="1"/>
  <c r="E123" i="1"/>
  <c r="J122" i="1"/>
  <c r="H122" i="1"/>
  <c r="E122" i="1"/>
  <c r="J120" i="1"/>
  <c r="H120" i="1"/>
  <c r="E120" i="1"/>
  <c r="J119" i="1"/>
  <c r="H119" i="1"/>
  <c r="E119" i="1"/>
  <c r="J118" i="1"/>
  <c r="H118" i="1"/>
  <c r="E118" i="1"/>
  <c r="J117" i="1"/>
  <c r="I117" i="1"/>
  <c r="H117" i="1"/>
  <c r="K117" i="1"/>
  <c r="E117" i="1"/>
  <c r="J116" i="1"/>
  <c r="H116" i="1"/>
  <c r="E116" i="1"/>
  <c r="J113" i="1"/>
  <c r="H113" i="1"/>
  <c r="E113" i="1"/>
  <c r="J112" i="1"/>
  <c r="H112" i="1"/>
  <c r="E112" i="1"/>
  <c r="J111" i="1"/>
  <c r="H111" i="1"/>
  <c r="E111" i="1"/>
  <c r="J110" i="1"/>
  <c r="H110" i="1"/>
  <c r="E110" i="1"/>
  <c r="J109" i="1"/>
  <c r="H109" i="1"/>
  <c r="E109" i="1"/>
  <c r="J108" i="1"/>
  <c r="H108" i="1"/>
  <c r="E108" i="1"/>
  <c r="J107" i="1"/>
  <c r="H107" i="1"/>
  <c r="E107" i="1"/>
  <c r="J106" i="1"/>
  <c r="H106" i="1"/>
  <c r="E106" i="1"/>
  <c r="J105" i="1"/>
  <c r="I105" i="1"/>
  <c r="H105" i="1"/>
  <c r="F105" i="1"/>
  <c r="E105" i="1"/>
  <c r="J104" i="1"/>
  <c r="H104" i="1"/>
  <c r="E104" i="1"/>
  <c r="J103" i="1"/>
  <c r="H103" i="1"/>
  <c r="E103" i="1"/>
  <c r="J102" i="1"/>
  <c r="H102" i="1"/>
  <c r="E102" i="1"/>
  <c r="F102" i="1" s="1"/>
  <c r="J97" i="1"/>
  <c r="H97" i="1"/>
  <c r="E97" i="1"/>
  <c r="J96" i="1"/>
  <c r="H96" i="1"/>
  <c r="E96" i="1"/>
  <c r="J95" i="1"/>
  <c r="H95" i="1"/>
  <c r="E95" i="1"/>
  <c r="J94" i="1"/>
  <c r="H94" i="1"/>
  <c r="E94" i="1"/>
  <c r="J93" i="1"/>
  <c r="H93" i="1"/>
  <c r="E93" i="1"/>
  <c r="J92" i="1"/>
  <c r="H92" i="1"/>
  <c r="E92" i="1"/>
  <c r="J88" i="1"/>
  <c r="H88" i="1"/>
  <c r="E88" i="1"/>
  <c r="J87" i="1"/>
  <c r="H87" i="1"/>
  <c r="E87" i="1"/>
  <c r="J86" i="1"/>
  <c r="H86" i="1"/>
  <c r="E86" i="1"/>
  <c r="J85" i="1"/>
  <c r="I85" i="1"/>
  <c r="H85" i="1"/>
  <c r="E85" i="1"/>
  <c r="J84" i="1"/>
  <c r="H84" i="1"/>
  <c r="E84" i="1"/>
  <c r="J83" i="1"/>
  <c r="H83" i="1"/>
  <c r="E83" i="1"/>
  <c r="J82" i="1"/>
  <c r="H82" i="1"/>
  <c r="E82" i="1"/>
  <c r="J79" i="1"/>
  <c r="H79" i="1"/>
  <c r="E79" i="1"/>
  <c r="J78" i="1"/>
  <c r="H78" i="1"/>
  <c r="E78" i="1"/>
  <c r="J77" i="1"/>
  <c r="H77" i="1"/>
  <c r="E77" i="1"/>
  <c r="J76" i="1"/>
  <c r="H76" i="1"/>
  <c r="F76" i="1"/>
  <c r="E76" i="1"/>
  <c r="J75" i="1"/>
  <c r="I75" i="1"/>
  <c r="H75" i="1"/>
  <c r="E75" i="1"/>
  <c r="J74" i="1"/>
  <c r="H74" i="1"/>
  <c r="E74" i="1"/>
  <c r="J73" i="1"/>
  <c r="H73" i="1"/>
  <c r="E73" i="1"/>
  <c r="J72" i="1"/>
  <c r="H72" i="1"/>
  <c r="E72" i="1"/>
  <c r="J71" i="1"/>
  <c r="H71" i="1"/>
  <c r="E71" i="1"/>
  <c r="J70" i="1"/>
  <c r="H70" i="1"/>
  <c r="E70" i="1"/>
  <c r="J69" i="1"/>
  <c r="H69" i="1"/>
  <c r="E69" i="1"/>
  <c r="J68" i="1"/>
  <c r="H68" i="1"/>
  <c r="E68" i="1"/>
  <c r="J67" i="1"/>
  <c r="H67" i="1"/>
  <c r="E67" i="1"/>
  <c r="J66" i="1"/>
  <c r="J65" i="1"/>
  <c r="I65" i="1"/>
  <c r="H65" i="1"/>
  <c r="F65" i="1"/>
  <c r="K65" i="1" s="1"/>
  <c r="E65" i="1"/>
  <c r="J64" i="1"/>
  <c r="H64" i="1"/>
  <c r="E64" i="1"/>
  <c r="J63" i="1"/>
  <c r="H63" i="1"/>
  <c r="E63" i="1"/>
  <c r="J61" i="1"/>
  <c r="H61" i="1"/>
  <c r="E61" i="1"/>
  <c r="J60" i="1"/>
  <c r="H60" i="1"/>
  <c r="E60" i="1"/>
  <c r="J59" i="1"/>
  <c r="H59" i="1"/>
  <c r="E59" i="1"/>
  <c r="J58" i="1"/>
  <c r="H58" i="1"/>
  <c r="E58" i="1"/>
  <c r="J57" i="1"/>
  <c r="H57" i="1"/>
  <c r="E57" i="1"/>
  <c r="J56" i="1"/>
  <c r="H56" i="1"/>
  <c r="F56" i="1"/>
  <c r="K55" i="1" s="1"/>
  <c r="E56" i="1"/>
  <c r="J55" i="1"/>
  <c r="I55" i="1"/>
  <c r="H55" i="1"/>
  <c r="E55" i="1"/>
  <c r="J54" i="1"/>
  <c r="H54" i="1"/>
  <c r="E54" i="1"/>
  <c r="J53" i="1"/>
  <c r="H53" i="1"/>
  <c r="E53" i="1"/>
  <c r="J52" i="1"/>
  <c r="H52" i="1"/>
  <c r="E52" i="1"/>
  <c r="J51" i="1"/>
  <c r="H51" i="1"/>
  <c r="E51" i="1"/>
  <c r="J50" i="1"/>
  <c r="H50" i="1"/>
  <c r="E50" i="1"/>
  <c r="J49" i="1"/>
  <c r="H49" i="1"/>
  <c r="E49" i="1"/>
  <c r="J48" i="1"/>
  <c r="H48" i="1"/>
  <c r="E48" i="1"/>
  <c r="J47" i="1"/>
  <c r="H47" i="1"/>
  <c r="E47" i="1"/>
  <c r="J46" i="1"/>
  <c r="H46" i="1"/>
  <c r="E46" i="1"/>
  <c r="J45" i="1"/>
  <c r="I45" i="1"/>
  <c r="H45" i="1"/>
  <c r="F45" i="1"/>
  <c r="K45" i="1" s="1"/>
  <c r="E45" i="1"/>
  <c r="J44" i="1"/>
  <c r="H44" i="1"/>
  <c r="E44" i="1"/>
  <c r="J42" i="1"/>
  <c r="K42" i="1" s="1"/>
  <c r="H42" i="1"/>
  <c r="E42" i="1"/>
  <c r="J41" i="1"/>
  <c r="H41" i="1"/>
  <c r="E41" i="1"/>
  <c r="J40" i="1"/>
  <c r="H40" i="1"/>
  <c r="E40" i="1"/>
  <c r="J39" i="1"/>
  <c r="H39" i="1"/>
  <c r="E39" i="1"/>
  <c r="J38" i="1"/>
  <c r="H38" i="1"/>
  <c r="E38" i="1"/>
  <c r="J37" i="1"/>
  <c r="H37" i="1"/>
  <c r="E37" i="1"/>
  <c r="J36" i="1"/>
  <c r="H36" i="1"/>
  <c r="F36" i="1"/>
  <c r="K35" i="1" s="1"/>
  <c r="E36" i="1"/>
  <c r="J35" i="1"/>
  <c r="I35" i="1"/>
  <c r="H35" i="1"/>
  <c r="E35" i="1"/>
  <c r="J34" i="1"/>
  <c r="H34" i="1"/>
  <c r="E34" i="1"/>
  <c r="J33" i="1"/>
  <c r="H33" i="1"/>
  <c r="E33" i="1"/>
  <c r="J32" i="1"/>
  <c r="K32" i="1" s="1"/>
  <c r="H32" i="1"/>
  <c r="E32" i="1"/>
  <c r="J29" i="1"/>
  <c r="H29" i="1"/>
  <c r="E29" i="1"/>
  <c r="J28" i="1"/>
  <c r="H28" i="1"/>
  <c r="E28" i="1"/>
  <c r="J27" i="1"/>
  <c r="H27" i="1"/>
  <c r="E27" i="1"/>
  <c r="J26" i="1"/>
  <c r="H26" i="1"/>
  <c r="E26" i="1"/>
  <c r="J25" i="1"/>
  <c r="I25" i="1"/>
  <c r="H25" i="1"/>
  <c r="F25" i="1"/>
  <c r="K25" i="1" s="1"/>
  <c r="E25" i="1"/>
  <c r="J24" i="1"/>
  <c r="H24" i="1"/>
  <c r="E24" i="1"/>
  <c r="J23" i="1"/>
  <c r="H23" i="1"/>
  <c r="E23" i="1"/>
  <c r="J22" i="1"/>
  <c r="H22" i="1"/>
  <c r="E22" i="1"/>
  <c r="J21" i="1"/>
  <c r="H21" i="1"/>
  <c r="E21" i="1"/>
  <c r="J20" i="1"/>
  <c r="H20" i="1"/>
  <c r="E20" i="1"/>
  <c r="J19" i="1"/>
  <c r="H19" i="1"/>
  <c r="E19" i="1"/>
  <c r="J18" i="1"/>
  <c r="H18" i="1"/>
  <c r="E18" i="1"/>
  <c r="J17" i="1"/>
  <c r="H17" i="1"/>
  <c r="E17" i="1"/>
  <c r="J16" i="1"/>
  <c r="H16" i="1"/>
  <c r="E16" i="1"/>
  <c r="J15" i="1"/>
  <c r="I15" i="1"/>
  <c r="H15" i="1"/>
  <c r="F15" i="1"/>
  <c r="E15" i="1"/>
  <c r="J14" i="1"/>
  <c r="E14" i="1"/>
  <c r="J13" i="1"/>
  <c r="H13" i="1"/>
  <c r="E13" i="1"/>
  <c r="J12" i="1"/>
  <c r="H12" i="1"/>
  <c r="E12" i="1"/>
  <c r="J11" i="1"/>
  <c r="H11" i="1"/>
  <c r="E11" i="1"/>
  <c r="J10" i="1"/>
  <c r="H10" i="1"/>
  <c r="E10" i="1"/>
  <c r="J9" i="1"/>
  <c r="H9" i="1"/>
  <c r="E9" i="1"/>
  <c r="J8" i="1"/>
  <c r="H8" i="1"/>
  <c r="E8" i="1"/>
  <c r="J7" i="1"/>
  <c r="H7" i="1"/>
  <c r="E7" i="1"/>
  <c r="J6" i="1"/>
  <c r="H6" i="1"/>
  <c r="E6" i="1"/>
  <c r="J5" i="1"/>
  <c r="H5" i="1"/>
  <c r="E5" i="1"/>
  <c r="J4" i="1"/>
  <c r="H4" i="1"/>
  <c r="E4" i="1"/>
  <c r="J3" i="1"/>
  <c r="H3" i="1"/>
  <c r="E3" i="1"/>
  <c r="J2" i="1"/>
  <c r="H2" i="1"/>
  <c r="E2" i="1"/>
  <c r="F2" i="1" s="1"/>
  <c r="F42" i="1" l="1"/>
  <c r="F52" i="1"/>
  <c r="I72" i="1"/>
  <c r="K72" i="1"/>
  <c r="F72" i="1"/>
  <c r="I82" i="1"/>
  <c r="I12" i="1"/>
  <c r="I32" i="1"/>
  <c r="K82" i="1"/>
  <c r="I112" i="1"/>
  <c r="K132" i="1"/>
  <c r="I62" i="1"/>
  <c r="J62" i="1" s="1"/>
  <c r="K62" i="1" s="1"/>
  <c r="F92" i="1"/>
  <c r="F132" i="1"/>
  <c r="K152" i="1"/>
  <c r="I52" i="1"/>
  <c r="F82" i="1"/>
  <c r="I92" i="1"/>
  <c r="F122" i="1"/>
  <c r="K142" i="1"/>
  <c r="F12" i="1"/>
  <c r="F62" i="1"/>
  <c r="K92" i="1"/>
  <c r="F112" i="1"/>
  <c r="I122" i="1"/>
  <c r="K105" i="1"/>
  <c r="K112" i="1"/>
  <c r="K166" i="1"/>
  <c r="K52" i="1"/>
  <c r="I102" i="1"/>
  <c r="I162" i="1"/>
  <c r="K102" i="1"/>
  <c r="K162" i="1"/>
  <c r="I2" i="1"/>
  <c r="F22" i="1"/>
  <c r="K2" i="1"/>
  <c r="I22" i="1"/>
  <c r="K75" i="1"/>
  <c r="F142" i="1"/>
  <c r="F152" i="1"/>
  <c r="K22" i="1"/>
  <c r="F32" i="1"/>
  <c r="I42" i="1"/>
  <c r="K126" i="1"/>
  <c r="K145" i="1"/>
  <c r="I152" i="1"/>
  <c r="K156" i="1"/>
  <c r="K15" i="1"/>
  <c r="K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p0101462</author>
  </authors>
  <commentList>
    <comment ref="D19" authorId="0" shapeId="0" xr:uid="{8913052A-D0E5-44B1-A5C8-039D8B1D6833}">
      <text>
        <r>
          <rPr>
            <b/>
            <sz val="9"/>
            <color indexed="81"/>
            <rFont val="Tahoma"/>
            <charset val="1"/>
          </rPr>
          <t>p0101462:</t>
        </r>
        <r>
          <rPr>
            <sz val="9"/>
            <color indexed="81"/>
            <rFont val="Tahoma"/>
            <charset val="1"/>
          </rPr>
          <t xml:space="preserve">
2 marqués mais c'est du background parce que ça marque exactement comme caspase 3</t>
        </r>
      </text>
    </comment>
  </commentList>
</comments>
</file>

<file path=xl/sharedStrings.xml><?xml version="1.0" encoding="utf-8"?>
<sst xmlns="http://schemas.openxmlformats.org/spreadsheetml/2006/main" count="52" uniqueCount="25">
  <si>
    <t xml:space="preserve">#image 20X </t>
  </si>
  <si>
    <t>#total tubules</t>
  </si>
  <si>
    <t>Diagnostic</t>
  </si>
  <si>
    <t>FSGS</t>
  </si>
  <si>
    <t>normal</t>
  </si>
  <si>
    <t>#Tissu bank</t>
  </si>
  <si>
    <t>#COX2+ distal tubules</t>
  </si>
  <si>
    <t>%COX2+ distal tubules</t>
  </si>
  <si>
    <t>Mean %COX2+ distal tubules</t>
  </si>
  <si>
    <t>#COX2+ proximal tubules</t>
  </si>
  <si>
    <t>%COX2+ proximal tubules</t>
  </si>
  <si>
    <t>Mean %COX2+ proximal tubules</t>
  </si>
  <si>
    <t>Mean #COX2+ distal tubules</t>
  </si>
  <si>
    <t>Mean #COX2+ proximal tubules</t>
  </si>
  <si>
    <t>%COX2+ tubules</t>
  </si>
  <si>
    <t>Mean #COX2+ tubules</t>
  </si>
  <si>
    <t>Mean %COX2+ tubules</t>
  </si>
  <si>
    <t>IFTA</t>
  </si>
  <si>
    <t>IFTA FSGS</t>
  </si>
  <si>
    <t>Glomerulosclerosis IFTA</t>
  </si>
  <si>
    <t>Glomerulosclerosis</t>
  </si>
  <si>
    <t>xanthinuria</t>
  </si>
  <si>
    <t>Diabetic nephropathy</t>
  </si>
  <si>
    <t>Mean %COX2+ distal tubules per group</t>
  </si>
  <si>
    <t>Mean %COX2+ proximal tubules per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</si>
</sst>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" xfId="0" applyBorder="1"/>
    <xf numFmtId="0" fontId="0" fillId="0" borderId="0" xfId="0" applyFill="1"/>
    <xf numFmtId="0" fontId="0" fillId="0" borderId="2" xfId="0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4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" xfId="0" applyFill="1" applyBorder="1"/>
    <xf numFmtId="0" fontId="0" fillId="5" borderId="0" xfId="0" applyFill="1"/>
    <xf numFmtId="0" fontId="0" fillId="5" borderId="2" xfId="0" applyFill="1" applyBorder="1" applyAlignment="1">
      <alignment horizontal="center"/>
    </xf>
    <xf numFmtId="0" fontId="0" fillId="5" borderId="0" xfId="0" applyFill="1" applyBorder="1"/>
    <xf numFmtId="2" fontId="0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7075-7B67-44B1-A520-A498D9EEA769}">
  <dimension ref="A1:S171"/>
  <sheetViews>
    <sheetView tabSelected="1" topLeftCell="G1" workbookViewId="0">
      <pane ySplit="1" topLeftCell="A2" activePane="bottomLeft" state="frozen"/>
      <selection pane="bottomLeft" activeCell="S15" sqref="S15"/>
    </sheetView>
  </sheetViews>
  <sheetFormatPr baseColWidth="10" defaultRowHeight="14.25" x14ac:dyDescent="0.45"/>
  <cols>
    <col min="3" max="3" width="11.6640625" bestFit="1" customWidth="1"/>
    <col min="4" max="4" width="15.53125" bestFit="1" customWidth="1"/>
    <col min="6" max="6" width="10.6640625" style="26"/>
    <col min="9" max="9" width="10.6640625" style="26"/>
    <col min="14" max="14" width="15.46484375" bestFit="1" customWidth="1"/>
    <col min="15" max="15" width="19.19921875" bestFit="1" customWidth="1"/>
  </cols>
  <sheetData>
    <row r="1" spans="1:19" s="16" customFormat="1" ht="71.650000000000006" thickBot="1" x14ac:dyDescent="0.5">
      <c r="A1" s="16" t="s">
        <v>5</v>
      </c>
      <c r="B1" s="16" t="s">
        <v>0</v>
      </c>
      <c r="C1" s="16" t="s">
        <v>1</v>
      </c>
      <c r="D1" s="17" t="s">
        <v>6</v>
      </c>
      <c r="E1" s="17" t="s">
        <v>7</v>
      </c>
      <c r="F1" s="21" t="s">
        <v>8</v>
      </c>
      <c r="G1" s="17" t="s">
        <v>9</v>
      </c>
      <c r="H1" s="17" t="s">
        <v>10</v>
      </c>
      <c r="I1" s="21" t="s">
        <v>11</v>
      </c>
      <c r="J1" s="17" t="s">
        <v>14</v>
      </c>
      <c r="K1" s="17" t="s">
        <v>16</v>
      </c>
      <c r="N1" s="18" t="s">
        <v>5</v>
      </c>
      <c r="O1" s="19" t="s">
        <v>2</v>
      </c>
      <c r="P1" s="17" t="s">
        <v>8</v>
      </c>
      <c r="Q1" s="17" t="s">
        <v>23</v>
      </c>
      <c r="R1" s="17" t="s">
        <v>11</v>
      </c>
      <c r="S1" s="17" t="s">
        <v>24</v>
      </c>
    </row>
    <row r="2" spans="1:19" x14ac:dyDescent="0.45">
      <c r="A2">
        <v>14</v>
      </c>
      <c r="B2">
        <v>1</v>
      </c>
      <c r="C2">
        <v>38</v>
      </c>
      <c r="D2" s="1">
        <v>1</v>
      </c>
      <c r="E2" s="1">
        <f>D2/C2*100</f>
        <v>2.6315789473684208</v>
      </c>
      <c r="F2" s="22">
        <f>AVERAGE(E2:E11)</f>
        <v>13.92207339246813</v>
      </c>
      <c r="G2" s="1">
        <v>19</v>
      </c>
      <c r="H2" s="1">
        <f>G2/C2*100</f>
        <v>50</v>
      </c>
      <c r="I2" s="22">
        <f>AVERAGE(H2:H11)</f>
        <v>40.670059936507307</v>
      </c>
      <c r="J2" s="1">
        <f>(G2+D2)/C2*100</f>
        <v>52.631578947368418</v>
      </c>
      <c r="K2" s="1">
        <f>AVERAGE(J2:J11)</f>
        <v>54.592133328975436</v>
      </c>
      <c r="N2" s="14">
        <v>179</v>
      </c>
      <c r="O2" s="14" t="s">
        <v>17</v>
      </c>
      <c r="P2" s="14"/>
      <c r="Q2" s="14"/>
      <c r="R2" s="14"/>
      <c r="S2" s="14"/>
    </row>
    <row r="3" spans="1:19" x14ac:dyDescent="0.45">
      <c r="B3">
        <v>2</v>
      </c>
      <c r="C3">
        <v>44</v>
      </c>
      <c r="D3" s="1">
        <v>1</v>
      </c>
      <c r="E3" s="1">
        <f t="shared" ref="E3:E29" si="0">D3/C3*100</f>
        <v>2.2727272727272729</v>
      </c>
      <c r="F3" s="22"/>
      <c r="G3" s="1">
        <v>16</v>
      </c>
      <c r="H3" s="1">
        <f t="shared" ref="H3:H29" si="1">G3/C3*100</f>
        <v>36.363636363636367</v>
      </c>
      <c r="I3" s="22"/>
      <c r="J3" s="1">
        <f t="shared" ref="J3:J29" si="2">(G3+D3)/C3*100</f>
        <v>38.636363636363633</v>
      </c>
      <c r="K3" s="1"/>
      <c r="N3" s="15">
        <v>136</v>
      </c>
      <c r="O3" s="15" t="s">
        <v>18</v>
      </c>
      <c r="P3" s="29">
        <v>3.0350378787878789</v>
      </c>
      <c r="Q3" s="29">
        <f>AVERAGE(P3:P5)</f>
        <v>7.8787669449544611</v>
      </c>
      <c r="R3" s="29">
        <v>28.245853763095141</v>
      </c>
      <c r="S3" s="29">
        <f>AVERAGE(R3:R5)</f>
        <v>30.561701014002022</v>
      </c>
    </row>
    <row r="4" spans="1:19" x14ac:dyDescent="0.45">
      <c r="B4">
        <v>3</v>
      </c>
      <c r="C4">
        <v>28</v>
      </c>
      <c r="D4" s="1">
        <v>3</v>
      </c>
      <c r="E4" s="1">
        <f t="shared" si="0"/>
        <v>10.714285714285714</v>
      </c>
      <c r="F4" s="22"/>
      <c r="G4" s="1">
        <v>13</v>
      </c>
      <c r="H4" s="1">
        <f t="shared" si="1"/>
        <v>46.428571428571431</v>
      </c>
      <c r="I4" s="22"/>
      <c r="J4" s="1">
        <f t="shared" si="2"/>
        <v>57.142857142857139</v>
      </c>
      <c r="K4" s="1"/>
      <c r="N4" s="14">
        <v>14</v>
      </c>
      <c r="O4" s="14" t="s">
        <v>3</v>
      </c>
      <c r="P4" s="20">
        <v>13.92207339246813</v>
      </c>
      <c r="Q4" s="20"/>
      <c r="R4" s="20">
        <v>40.670059936507307</v>
      </c>
      <c r="S4" s="20"/>
    </row>
    <row r="5" spans="1:19" x14ac:dyDescent="0.45">
      <c r="B5">
        <v>4</v>
      </c>
      <c r="C5">
        <v>22</v>
      </c>
      <c r="D5" s="1">
        <v>4</v>
      </c>
      <c r="E5" s="1">
        <f t="shared" si="0"/>
        <v>18.181818181818183</v>
      </c>
      <c r="F5" s="22" t="s">
        <v>12</v>
      </c>
      <c r="G5" s="1">
        <v>8</v>
      </c>
      <c r="H5" s="1">
        <f>G5/C5*100</f>
        <v>36.363636363636367</v>
      </c>
      <c r="I5" s="22" t="s">
        <v>13</v>
      </c>
      <c r="J5" s="1">
        <f t="shared" si="2"/>
        <v>54.54545454545454</v>
      </c>
      <c r="K5" s="1" t="s">
        <v>15</v>
      </c>
      <c r="N5" s="15">
        <v>62</v>
      </c>
      <c r="O5" s="15" t="s">
        <v>3</v>
      </c>
      <c r="P5" s="29">
        <v>6.6791895636073715</v>
      </c>
      <c r="Q5" s="29"/>
      <c r="R5" s="29">
        <v>22.769189342403628</v>
      </c>
      <c r="S5" s="29"/>
    </row>
    <row r="6" spans="1:19" x14ac:dyDescent="0.45">
      <c r="B6">
        <v>5</v>
      </c>
      <c r="C6">
        <v>19</v>
      </c>
      <c r="D6" s="1">
        <v>2</v>
      </c>
      <c r="E6" s="1">
        <f t="shared" si="0"/>
        <v>10.526315789473683</v>
      </c>
      <c r="F6" s="22">
        <f>AVERAGE(D2:D11)</f>
        <v>4.0999999999999996</v>
      </c>
      <c r="G6" s="1">
        <v>6</v>
      </c>
      <c r="H6" s="1">
        <f t="shared" si="1"/>
        <v>31.578947368421051</v>
      </c>
      <c r="I6" s="22">
        <f>AVERAGE(G2:G11)</f>
        <v>12.6</v>
      </c>
      <c r="J6" s="1">
        <f t="shared" si="2"/>
        <v>42.105263157894733</v>
      </c>
      <c r="K6" s="1">
        <f>F6+I6</f>
        <v>16.7</v>
      </c>
      <c r="N6" s="15">
        <v>124</v>
      </c>
      <c r="O6" s="15" t="s">
        <v>22</v>
      </c>
      <c r="P6" s="29">
        <v>3.5822382926183964</v>
      </c>
      <c r="Q6" s="29">
        <f>AVERAGE(P6:P9)</f>
        <v>5.2564018806742618</v>
      </c>
      <c r="R6" s="29">
        <v>10.346855983772819</v>
      </c>
      <c r="S6" s="29">
        <f>AVERAGE(R6:R9)</f>
        <v>13.704967821212731</v>
      </c>
    </row>
    <row r="7" spans="1:19" x14ac:dyDescent="0.45">
      <c r="B7">
        <v>6</v>
      </c>
      <c r="C7">
        <v>37</v>
      </c>
      <c r="D7" s="1">
        <v>5</v>
      </c>
      <c r="E7" s="1">
        <f t="shared" si="0"/>
        <v>13.513513513513514</v>
      </c>
      <c r="F7" s="22"/>
      <c r="G7" s="1">
        <v>9</v>
      </c>
      <c r="H7" s="1">
        <f t="shared" si="1"/>
        <v>24.324324324324326</v>
      </c>
      <c r="I7" s="22"/>
      <c r="J7" s="1">
        <f t="shared" si="2"/>
        <v>37.837837837837839</v>
      </c>
      <c r="K7" s="1"/>
      <c r="N7" s="14">
        <v>164</v>
      </c>
      <c r="O7" s="14" t="s">
        <v>22</v>
      </c>
      <c r="P7" s="20">
        <v>8.8667806712919504</v>
      </c>
      <c r="Q7" s="20"/>
      <c r="R7" s="20">
        <v>13.570765074524473</v>
      </c>
      <c r="S7" s="20"/>
    </row>
    <row r="8" spans="1:19" x14ac:dyDescent="0.45">
      <c r="B8">
        <v>7</v>
      </c>
      <c r="C8">
        <v>26</v>
      </c>
      <c r="D8" s="1">
        <v>6</v>
      </c>
      <c r="E8" s="1">
        <f t="shared" si="0"/>
        <v>23.076923076923077</v>
      </c>
      <c r="F8" s="22"/>
      <c r="G8" s="1">
        <v>18</v>
      </c>
      <c r="H8" s="1">
        <f t="shared" si="1"/>
        <v>69.230769230769226</v>
      </c>
      <c r="I8" s="22"/>
      <c r="J8" s="1">
        <f t="shared" si="2"/>
        <v>92.307692307692307</v>
      </c>
      <c r="K8" s="1"/>
      <c r="N8" s="15">
        <v>214</v>
      </c>
      <c r="O8" s="15" t="s">
        <v>22</v>
      </c>
      <c r="P8" s="29">
        <v>6.4024298714701189</v>
      </c>
      <c r="Q8" s="29"/>
      <c r="R8" s="29">
        <v>10.965403018034598</v>
      </c>
      <c r="S8" s="29"/>
    </row>
    <row r="9" spans="1:19" x14ac:dyDescent="0.45">
      <c r="B9">
        <v>8</v>
      </c>
      <c r="C9">
        <v>32</v>
      </c>
      <c r="D9" s="1">
        <v>10</v>
      </c>
      <c r="E9" s="1">
        <f t="shared" si="0"/>
        <v>31.25</v>
      </c>
      <c r="F9" s="22"/>
      <c r="G9" s="1">
        <v>10</v>
      </c>
      <c r="H9" s="1">
        <f t="shared" si="1"/>
        <v>31.25</v>
      </c>
      <c r="I9" s="22"/>
      <c r="J9" s="1">
        <f t="shared" si="2"/>
        <v>62.5</v>
      </c>
      <c r="K9" s="1"/>
      <c r="N9" s="14">
        <v>225</v>
      </c>
      <c r="O9" s="14" t="s">
        <v>22</v>
      </c>
      <c r="P9" s="20">
        <v>2.1741586873165817</v>
      </c>
      <c r="Q9" s="20"/>
      <c r="R9" s="20">
        <v>19.936847208519033</v>
      </c>
      <c r="S9" s="20"/>
    </row>
    <row r="10" spans="1:19" x14ac:dyDescent="0.45">
      <c r="B10">
        <v>9</v>
      </c>
      <c r="C10">
        <v>32</v>
      </c>
      <c r="D10" s="1">
        <v>5</v>
      </c>
      <c r="E10" s="1">
        <f t="shared" si="0"/>
        <v>15.625</v>
      </c>
      <c r="F10" s="22"/>
      <c r="G10" s="1">
        <v>15</v>
      </c>
      <c r="H10" s="1">
        <f t="shared" si="1"/>
        <v>46.875</v>
      </c>
      <c r="I10" s="22"/>
      <c r="J10" s="1">
        <f t="shared" si="2"/>
        <v>62.5</v>
      </c>
      <c r="K10" s="1"/>
      <c r="N10" s="14">
        <v>196</v>
      </c>
      <c r="O10" s="14" t="s">
        <v>19</v>
      </c>
      <c r="P10" s="20">
        <v>6.6650853889943074</v>
      </c>
      <c r="Q10" s="20">
        <f>AVERAGE(P10:P13)</f>
        <v>6.842329626633469</v>
      </c>
      <c r="R10" s="20">
        <v>46.032348423240258</v>
      </c>
      <c r="S10" s="20">
        <f>AVERAGE(R10:R13)</f>
        <v>40.357886450671863</v>
      </c>
    </row>
    <row r="11" spans="1:19" x14ac:dyDescent="0.45">
      <c r="A11" s="2"/>
      <c r="B11" s="2">
        <v>10</v>
      </c>
      <c r="C11" s="2">
        <v>35</v>
      </c>
      <c r="D11" s="3">
        <v>4</v>
      </c>
      <c r="E11" s="3">
        <f t="shared" si="0"/>
        <v>11.428571428571429</v>
      </c>
      <c r="F11" s="23"/>
      <c r="G11" s="3">
        <v>12</v>
      </c>
      <c r="H11" s="3">
        <f t="shared" si="1"/>
        <v>34.285714285714285</v>
      </c>
      <c r="I11" s="23"/>
      <c r="J11" s="3">
        <f t="shared" si="2"/>
        <v>45.714285714285715</v>
      </c>
      <c r="K11" s="3"/>
      <c r="N11" s="15">
        <v>68</v>
      </c>
      <c r="O11" s="15" t="s">
        <v>20</v>
      </c>
      <c r="P11" s="29">
        <v>6.9830418237676311</v>
      </c>
      <c r="Q11" s="29"/>
      <c r="R11" s="29">
        <v>26.405180840664713</v>
      </c>
      <c r="S11" s="29"/>
    </row>
    <row r="12" spans="1:19" x14ac:dyDescent="0.45">
      <c r="A12">
        <v>62</v>
      </c>
      <c r="B12">
        <v>1</v>
      </c>
      <c r="C12" s="4">
        <v>25</v>
      </c>
      <c r="D12" s="5">
        <v>0</v>
      </c>
      <c r="E12" s="5">
        <f t="shared" si="0"/>
        <v>0</v>
      </c>
      <c r="F12" s="22">
        <f>AVERAGE(E12:E21)</f>
        <v>6.6791895636073715</v>
      </c>
      <c r="G12" s="5">
        <v>11</v>
      </c>
      <c r="H12" s="5">
        <f t="shared" si="1"/>
        <v>44</v>
      </c>
      <c r="I12" s="22">
        <f>AVERAGE(H12:H21)</f>
        <v>22.769189342403628</v>
      </c>
      <c r="J12" s="5">
        <f t="shared" si="2"/>
        <v>44</v>
      </c>
      <c r="K12" s="1">
        <f>AVERAGE(J12:J21)</f>
        <v>29.448378906010998</v>
      </c>
      <c r="N12" s="14">
        <v>122</v>
      </c>
      <c r="O12" s="14" t="s">
        <v>20</v>
      </c>
      <c r="P12" s="20">
        <v>10.161736411736412</v>
      </c>
      <c r="Q12" s="20"/>
      <c r="R12" s="20">
        <v>63.840535372398115</v>
      </c>
      <c r="S12" s="20"/>
    </row>
    <row r="13" spans="1:19" x14ac:dyDescent="0.45">
      <c r="B13">
        <v>2</v>
      </c>
      <c r="C13" s="4">
        <v>27</v>
      </c>
      <c r="D13" s="5">
        <v>2</v>
      </c>
      <c r="E13" s="5">
        <f t="shared" si="0"/>
        <v>7.4074074074074066</v>
      </c>
      <c r="F13" s="24"/>
      <c r="G13" s="5">
        <v>21</v>
      </c>
      <c r="H13" s="5">
        <f t="shared" si="1"/>
        <v>77.777777777777786</v>
      </c>
      <c r="I13" s="24"/>
      <c r="J13" s="5">
        <f t="shared" si="2"/>
        <v>85.18518518518519</v>
      </c>
      <c r="N13" s="15">
        <v>260</v>
      </c>
      <c r="O13" s="15" t="s">
        <v>20</v>
      </c>
      <c r="P13" s="29">
        <v>3.559454882035527</v>
      </c>
      <c r="Q13" s="29"/>
      <c r="R13" s="29">
        <v>25.153481166384388</v>
      </c>
      <c r="S13" s="29"/>
    </row>
    <row r="14" spans="1:19" x14ac:dyDescent="0.45">
      <c r="B14">
        <v>3</v>
      </c>
      <c r="C14" s="4">
        <v>22</v>
      </c>
      <c r="D14" s="5">
        <v>2</v>
      </c>
      <c r="E14" s="5">
        <f t="shared" si="0"/>
        <v>9.0909090909090917</v>
      </c>
      <c r="F14" s="22" t="s">
        <v>12</v>
      </c>
      <c r="G14" s="5">
        <v>11</v>
      </c>
      <c r="H14" s="5">
        <f t="shared" si="1"/>
        <v>50</v>
      </c>
      <c r="I14" s="24"/>
      <c r="J14" s="5">
        <f t="shared" si="2"/>
        <v>59.090909090909093</v>
      </c>
      <c r="N14" s="14">
        <v>130</v>
      </c>
      <c r="O14" s="14" t="s">
        <v>4</v>
      </c>
      <c r="P14" s="20">
        <v>9.7292335697508108</v>
      </c>
      <c r="Q14" s="20">
        <f>AVERAGE(P14:P17)</f>
        <v>8.3892981229730683</v>
      </c>
      <c r="R14" s="20">
        <v>33.840522504315608</v>
      </c>
      <c r="S14" s="20">
        <f>AVERAGE(R14:R17)</f>
        <v>28.303654555882471</v>
      </c>
    </row>
    <row r="15" spans="1:19" x14ac:dyDescent="0.45">
      <c r="B15">
        <v>4</v>
      </c>
      <c r="C15" s="4">
        <v>22</v>
      </c>
      <c r="D15" s="5">
        <v>1</v>
      </c>
      <c r="E15" s="5">
        <f t="shared" si="0"/>
        <v>4.5454545454545459</v>
      </c>
      <c r="F15" s="22">
        <f>AVERAGE(D12:D21)</f>
        <v>2.2999999999999998</v>
      </c>
      <c r="G15" s="5">
        <v>0</v>
      </c>
      <c r="H15" s="5">
        <f t="shared" si="1"/>
        <v>0</v>
      </c>
      <c r="I15" s="22">
        <f>AVERAGE(G12:G21)</f>
        <v>6.1</v>
      </c>
      <c r="J15" s="5">
        <f t="shared" si="2"/>
        <v>4.5454545454545459</v>
      </c>
      <c r="K15">
        <f>F15+I15</f>
        <v>8.3999999999999986</v>
      </c>
      <c r="N15" s="15">
        <v>155</v>
      </c>
      <c r="O15" s="15" t="s">
        <v>4</v>
      </c>
      <c r="P15" s="29">
        <v>17.859678344069142</v>
      </c>
      <c r="Q15" s="29"/>
      <c r="R15" s="29">
        <v>43.286887110193476</v>
      </c>
      <c r="S15" s="29"/>
    </row>
    <row r="16" spans="1:19" x14ac:dyDescent="0.45">
      <c r="B16">
        <v>5</v>
      </c>
      <c r="C16" s="4">
        <v>32</v>
      </c>
      <c r="D16" s="5">
        <v>3</v>
      </c>
      <c r="E16" s="5">
        <f t="shared" si="0"/>
        <v>9.375</v>
      </c>
      <c r="F16" s="24"/>
      <c r="G16" s="5">
        <v>1</v>
      </c>
      <c r="H16" s="5">
        <f t="shared" si="1"/>
        <v>3.125</v>
      </c>
      <c r="I16" s="24"/>
      <c r="J16" s="5">
        <f t="shared" si="2"/>
        <v>12.5</v>
      </c>
      <c r="N16" s="14">
        <v>180</v>
      </c>
      <c r="O16" s="14" t="s">
        <v>4</v>
      </c>
      <c r="P16" s="20">
        <v>0.74646074646074645</v>
      </c>
      <c r="Q16" s="20"/>
      <c r="R16" s="20">
        <v>20.725932325932327</v>
      </c>
      <c r="S16" s="20"/>
    </row>
    <row r="17" spans="1:19" x14ac:dyDescent="0.45">
      <c r="B17">
        <v>6</v>
      </c>
      <c r="C17" s="4">
        <v>35</v>
      </c>
      <c r="D17" s="5">
        <v>8</v>
      </c>
      <c r="E17" s="5">
        <f t="shared" si="0"/>
        <v>22.857142857142858</v>
      </c>
      <c r="F17" s="24"/>
      <c r="G17" s="5">
        <v>0</v>
      </c>
      <c r="H17" s="5">
        <f t="shared" si="1"/>
        <v>0</v>
      </c>
      <c r="I17" s="24"/>
      <c r="J17" s="5">
        <f t="shared" si="2"/>
        <v>22.857142857142858</v>
      </c>
      <c r="N17" s="15">
        <v>193</v>
      </c>
      <c r="O17" s="15" t="s">
        <v>4</v>
      </c>
      <c r="P17" s="29">
        <v>5.2218198316115743</v>
      </c>
      <c r="Q17" s="29"/>
      <c r="R17" s="29">
        <v>15.361276283088486</v>
      </c>
      <c r="S17" s="29"/>
    </row>
    <row r="18" spans="1:19" x14ac:dyDescent="0.45">
      <c r="B18">
        <v>7</v>
      </c>
      <c r="C18" s="4">
        <v>73</v>
      </c>
      <c r="D18" s="5">
        <v>5</v>
      </c>
      <c r="E18" s="5">
        <f t="shared" si="0"/>
        <v>6.8493150684931505</v>
      </c>
      <c r="F18" s="24"/>
      <c r="G18" s="5">
        <v>0</v>
      </c>
      <c r="H18" s="5">
        <f t="shared" si="1"/>
        <v>0</v>
      </c>
      <c r="I18" s="24"/>
      <c r="J18" s="5">
        <f t="shared" si="2"/>
        <v>6.8493150684931505</v>
      </c>
      <c r="N18" s="14">
        <v>219</v>
      </c>
      <c r="O18" s="14" t="s">
        <v>21</v>
      </c>
      <c r="P18" s="20">
        <v>8.5169164844621239</v>
      </c>
      <c r="Q18" s="20"/>
      <c r="R18" s="20">
        <v>2.5609792506344227</v>
      </c>
      <c r="S18" s="20"/>
    </row>
    <row r="19" spans="1:19" x14ac:dyDescent="0.45">
      <c r="B19">
        <v>8</v>
      </c>
      <c r="C19" s="4">
        <v>80</v>
      </c>
      <c r="D19" s="5">
        <v>0</v>
      </c>
      <c r="E19" s="5">
        <f t="shared" si="0"/>
        <v>0</v>
      </c>
      <c r="F19" s="24"/>
      <c r="G19" s="5">
        <v>0</v>
      </c>
      <c r="H19" s="5">
        <f t="shared" si="1"/>
        <v>0</v>
      </c>
      <c r="I19" s="24"/>
      <c r="J19" s="5">
        <f t="shared" si="2"/>
        <v>0</v>
      </c>
    </row>
    <row r="20" spans="1:19" x14ac:dyDescent="0.45">
      <c r="B20">
        <v>9</v>
      </c>
      <c r="C20" s="4">
        <v>49</v>
      </c>
      <c r="D20" s="5">
        <v>0</v>
      </c>
      <c r="E20" s="5">
        <f t="shared" si="0"/>
        <v>0</v>
      </c>
      <c r="F20" s="24"/>
      <c r="G20" s="5">
        <v>3</v>
      </c>
      <c r="H20" s="5">
        <f t="shared" si="1"/>
        <v>6.1224489795918364</v>
      </c>
      <c r="I20" s="24"/>
      <c r="J20" s="5">
        <f t="shared" si="2"/>
        <v>6.1224489795918364</v>
      </c>
    </row>
    <row r="21" spans="1:19" x14ac:dyDescent="0.45">
      <c r="A21" s="6"/>
      <c r="B21" s="6">
        <v>10</v>
      </c>
      <c r="C21" s="6">
        <v>30</v>
      </c>
      <c r="D21" s="6">
        <v>2</v>
      </c>
      <c r="E21" s="6">
        <f t="shared" si="0"/>
        <v>6.666666666666667</v>
      </c>
      <c r="F21" s="25"/>
      <c r="G21" s="6">
        <v>14</v>
      </c>
      <c r="H21" s="6">
        <f t="shared" si="1"/>
        <v>46.666666666666664</v>
      </c>
      <c r="I21" s="25"/>
      <c r="J21" s="6">
        <f t="shared" si="2"/>
        <v>53.333333333333336</v>
      </c>
      <c r="K21" s="6"/>
    </row>
    <row r="22" spans="1:19" x14ac:dyDescent="0.45">
      <c r="A22">
        <v>68</v>
      </c>
      <c r="B22">
        <v>1</v>
      </c>
      <c r="C22" s="4">
        <v>56</v>
      </c>
      <c r="D22" s="5">
        <v>4</v>
      </c>
      <c r="E22" s="5">
        <f t="shared" si="0"/>
        <v>7.1428571428571423</v>
      </c>
      <c r="F22" s="22">
        <f>AVERAGE(E22:E29)</f>
        <v>6.9830418237676311</v>
      </c>
      <c r="G22" s="5">
        <v>2</v>
      </c>
      <c r="H22" s="5">
        <f>G22/C22*100</f>
        <v>3.5714285714285712</v>
      </c>
      <c r="I22" s="22">
        <f>AVERAGE(H22:H29)</f>
        <v>26.405180840664713</v>
      </c>
      <c r="J22" s="5">
        <f t="shared" si="2"/>
        <v>10.714285714285714</v>
      </c>
      <c r="K22" s="1">
        <f>AVERAGE(J22:J29)</f>
        <v>33.388222664432341</v>
      </c>
    </row>
    <row r="23" spans="1:19" x14ac:dyDescent="0.45">
      <c r="B23">
        <v>2</v>
      </c>
      <c r="C23" s="4">
        <v>25</v>
      </c>
      <c r="D23" s="5">
        <v>3</v>
      </c>
      <c r="E23" s="5">
        <f t="shared" si="0"/>
        <v>12</v>
      </c>
      <c r="F23" s="24"/>
      <c r="G23" s="5">
        <v>0</v>
      </c>
      <c r="H23" s="5">
        <f t="shared" si="1"/>
        <v>0</v>
      </c>
      <c r="I23" s="24"/>
      <c r="J23" s="5">
        <f t="shared" si="2"/>
        <v>12</v>
      </c>
    </row>
    <row r="24" spans="1:19" x14ac:dyDescent="0.45">
      <c r="B24">
        <v>3</v>
      </c>
      <c r="C24" s="4">
        <v>24</v>
      </c>
      <c r="D24" s="5">
        <v>5</v>
      </c>
      <c r="E24" s="5">
        <f t="shared" si="0"/>
        <v>20.833333333333336</v>
      </c>
      <c r="F24" s="22" t="s">
        <v>12</v>
      </c>
      <c r="G24" s="5">
        <v>10</v>
      </c>
      <c r="H24" s="5">
        <f t="shared" si="1"/>
        <v>41.666666666666671</v>
      </c>
      <c r="I24" s="24"/>
      <c r="J24" s="5">
        <f t="shared" si="2"/>
        <v>62.5</v>
      </c>
    </row>
    <row r="25" spans="1:19" x14ac:dyDescent="0.45">
      <c r="B25">
        <v>4</v>
      </c>
      <c r="C25" s="4">
        <v>39</v>
      </c>
      <c r="D25" s="5">
        <v>0</v>
      </c>
      <c r="E25" s="5">
        <f t="shared" si="0"/>
        <v>0</v>
      </c>
      <c r="F25" s="24">
        <f>AVERAGE(D22:D29)</f>
        <v>2</v>
      </c>
      <c r="G25" s="5">
        <v>0</v>
      </c>
      <c r="H25" s="5">
        <f t="shared" si="1"/>
        <v>0</v>
      </c>
      <c r="I25" s="24">
        <f>AVERAGE(G22:G29)</f>
        <v>7.25</v>
      </c>
      <c r="J25" s="5">
        <f t="shared" si="2"/>
        <v>0</v>
      </c>
      <c r="K25">
        <f>F25+I25</f>
        <v>9.25</v>
      </c>
    </row>
    <row r="26" spans="1:19" x14ac:dyDescent="0.45">
      <c r="B26">
        <v>5</v>
      </c>
      <c r="C26" s="4">
        <v>36</v>
      </c>
      <c r="D26" s="5">
        <v>0</v>
      </c>
      <c r="E26" s="5">
        <f t="shared" si="0"/>
        <v>0</v>
      </c>
      <c r="F26" s="24"/>
      <c r="G26" s="5">
        <v>9</v>
      </c>
      <c r="H26" s="5">
        <f t="shared" si="1"/>
        <v>25</v>
      </c>
      <c r="I26" s="24"/>
      <c r="J26" s="5">
        <f t="shared" si="2"/>
        <v>25</v>
      </c>
    </row>
    <row r="27" spans="1:19" x14ac:dyDescent="0.45">
      <c r="B27">
        <v>6</v>
      </c>
      <c r="C27" s="4">
        <v>28</v>
      </c>
      <c r="D27" s="5">
        <v>1</v>
      </c>
      <c r="E27" s="5">
        <f t="shared" si="0"/>
        <v>3.5714285714285712</v>
      </c>
      <c r="F27" s="24"/>
      <c r="G27" s="5">
        <v>13</v>
      </c>
      <c r="H27" s="5">
        <f t="shared" si="1"/>
        <v>46.428571428571431</v>
      </c>
      <c r="I27" s="24"/>
      <c r="J27" s="5">
        <f t="shared" si="2"/>
        <v>50</v>
      </c>
    </row>
    <row r="28" spans="1:19" x14ac:dyDescent="0.45">
      <c r="B28">
        <v>7</v>
      </c>
      <c r="C28" s="4">
        <v>31</v>
      </c>
      <c r="D28" s="5">
        <v>1</v>
      </c>
      <c r="E28" s="5">
        <f t="shared" si="0"/>
        <v>3.225806451612903</v>
      </c>
      <c r="F28" s="24"/>
      <c r="G28" s="5">
        <v>11</v>
      </c>
      <c r="H28" s="5">
        <f t="shared" si="1"/>
        <v>35.483870967741936</v>
      </c>
      <c r="I28" s="24"/>
      <c r="J28" s="5">
        <f t="shared" si="2"/>
        <v>38.70967741935484</v>
      </c>
    </row>
    <row r="29" spans="1:19" x14ac:dyDescent="0.45">
      <c r="B29">
        <v>8</v>
      </c>
      <c r="C29" s="4">
        <v>22</v>
      </c>
      <c r="D29" s="5">
        <v>2</v>
      </c>
      <c r="E29" s="5">
        <f t="shared" si="0"/>
        <v>9.0909090909090917</v>
      </c>
      <c r="F29" s="24"/>
      <c r="G29" s="5">
        <v>13</v>
      </c>
      <c r="H29" s="5">
        <f t="shared" si="1"/>
        <v>59.090909090909093</v>
      </c>
      <c r="I29" s="24"/>
      <c r="J29" s="5">
        <f t="shared" si="2"/>
        <v>68.181818181818173</v>
      </c>
    </row>
    <row r="31" spans="1:19" x14ac:dyDescent="0.45">
      <c r="A31" s="6"/>
      <c r="B31" s="6"/>
      <c r="C31" s="6"/>
      <c r="D31" s="6"/>
      <c r="E31" s="6"/>
      <c r="F31" s="25"/>
      <c r="G31" s="6"/>
      <c r="H31" s="6"/>
      <c r="I31" s="25"/>
      <c r="J31" s="6"/>
      <c r="K31" s="6"/>
    </row>
    <row r="32" spans="1:19" x14ac:dyDescent="0.45">
      <c r="A32">
        <v>122</v>
      </c>
      <c r="B32">
        <v>1</v>
      </c>
      <c r="C32" s="4">
        <v>48</v>
      </c>
      <c r="D32" s="5">
        <v>2</v>
      </c>
      <c r="E32">
        <f>D32/C32*100</f>
        <v>4.1666666666666661</v>
      </c>
      <c r="F32" s="22">
        <f>AVERAGE(E32:E37)</f>
        <v>10.161736411736412</v>
      </c>
      <c r="G32" s="5">
        <v>13</v>
      </c>
      <c r="H32">
        <f>G32/C32*100</f>
        <v>27.083333333333332</v>
      </c>
      <c r="I32" s="22">
        <f>AVERAGE(H32:H37)</f>
        <v>63.840535372398115</v>
      </c>
      <c r="J32">
        <f>(G32+D32)/C32*100</f>
        <v>31.25</v>
      </c>
      <c r="K32" s="1">
        <f>AVERAGE(J32:J37)</f>
        <v>74.002271784134521</v>
      </c>
    </row>
    <row r="33" spans="1:11" x14ac:dyDescent="0.45">
      <c r="B33">
        <v>2</v>
      </c>
      <c r="C33" s="4">
        <v>27</v>
      </c>
      <c r="D33" s="5">
        <v>3</v>
      </c>
      <c r="E33">
        <f t="shared" ref="E33:E71" si="3">D33/C33*100</f>
        <v>11.111111111111111</v>
      </c>
      <c r="G33" s="5">
        <v>19</v>
      </c>
      <c r="H33">
        <f t="shared" ref="H33:H51" si="4">G33/C33*100</f>
        <v>70.370370370370367</v>
      </c>
      <c r="J33">
        <f t="shared" ref="J33:J51" si="5">(G33+D33)/C33*100</f>
        <v>81.481481481481481</v>
      </c>
    </row>
    <row r="34" spans="1:11" x14ac:dyDescent="0.45">
      <c r="B34">
        <v>3</v>
      </c>
      <c r="C34" s="4">
        <v>35</v>
      </c>
      <c r="D34" s="5">
        <v>3</v>
      </c>
      <c r="E34">
        <f t="shared" si="3"/>
        <v>8.5714285714285712</v>
      </c>
      <c r="G34" s="5">
        <v>23</v>
      </c>
      <c r="H34">
        <f t="shared" si="4"/>
        <v>65.714285714285708</v>
      </c>
      <c r="J34">
        <f t="shared" si="5"/>
        <v>74.285714285714292</v>
      </c>
    </row>
    <row r="35" spans="1:11" x14ac:dyDescent="0.45">
      <c r="B35">
        <v>4</v>
      </c>
      <c r="C35" s="4">
        <v>33</v>
      </c>
      <c r="D35" s="5">
        <v>4</v>
      </c>
      <c r="E35">
        <f t="shared" si="3"/>
        <v>12.121212121212121</v>
      </c>
      <c r="F35" s="22" t="s">
        <v>12</v>
      </c>
      <c r="G35" s="5">
        <v>25</v>
      </c>
      <c r="H35">
        <f t="shared" si="4"/>
        <v>75.757575757575751</v>
      </c>
      <c r="I35" s="26">
        <f>AVERAGE(G32:G37)</f>
        <v>18.666666666666668</v>
      </c>
      <c r="J35">
        <f t="shared" si="5"/>
        <v>87.878787878787875</v>
      </c>
      <c r="K35">
        <f>F36+I35</f>
        <v>22</v>
      </c>
    </row>
    <row r="36" spans="1:11" x14ac:dyDescent="0.45">
      <c r="B36">
        <v>5</v>
      </c>
      <c r="C36" s="4">
        <v>17</v>
      </c>
      <c r="D36" s="5">
        <v>0</v>
      </c>
      <c r="E36">
        <f t="shared" si="3"/>
        <v>0</v>
      </c>
      <c r="F36" s="26">
        <f>AVERAGE(D32:D37)</f>
        <v>3.3333333333333335</v>
      </c>
      <c r="G36" s="5">
        <v>16</v>
      </c>
      <c r="H36">
        <f t="shared" si="4"/>
        <v>94.117647058823522</v>
      </c>
      <c r="J36">
        <f t="shared" si="5"/>
        <v>94.117647058823522</v>
      </c>
    </row>
    <row r="37" spans="1:11" x14ac:dyDescent="0.45">
      <c r="B37">
        <v>6</v>
      </c>
      <c r="C37" s="4">
        <v>32</v>
      </c>
      <c r="D37" s="5">
        <v>8</v>
      </c>
      <c r="E37">
        <f t="shared" si="3"/>
        <v>25</v>
      </c>
      <c r="G37" s="5">
        <v>16</v>
      </c>
      <c r="H37">
        <f t="shared" si="4"/>
        <v>50</v>
      </c>
      <c r="J37">
        <f t="shared" si="5"/>
        <v>75</v>
      </c>
    </row>
    <row r="38" spans="1:11" x14ac:dyDescent="0.45">
      <c r="E38" t="e">
        <f t="shared" si="3"/>
        <v>#DIV/0!</v>
      </c>
      <c r="H38" t="e">
        <f t="shared" si="4"/>
        <v>#DIV/0!</v>
      </c>
      <c r="J38" t="e">
        <f t="shared" si="5"/>
        <v>#DIV/0!</v>
      </c>
    </row>
    <row r="39" spans="1:11" x14ac:dyDescent="0.45">
      <c r="E39" t="e">
        <f t="shared" si="3"/>
        <v>#DIV/0!</v>
      </c>
      <c r="H39" t="e">
        <f t="shared" si="4"/>
        <v>#DIV/0!</v>
      </c>
      <c r="J39" t="e">
        <f t="shared" si="5"/>
        <v>#DIV/0!</v>
      </c>
    </row>
    <row r="40" spans="1:11" x14ac:dyDescent="0.45">
      <c r="E40" t="e">
        <f t="shared" si="3"/>
        <v>#DIV/0!</v>
      </c>
      <c r="H40" t="e">
        <f t="shared" si="4"/>
        <v>#DIV/0!</v>
      </c>
      <c r="J40" t="e">
        <f t="shared" si="5"/>
        <v>#DIV/0!</v>
      </c>
    </row>
    <row r="41" spans="1:11" x14ac:dyDescent="0.45">
      <c r="A41" s="6"/>
      <c r="B41" s="6"/>
      <c r="C41" s="6"/>
      <c r="D41" s="6"/>
      <c r="E41" s="6" t="e">
        <f t="shared" si="3"/>
        <v>#DIV/0!</v>
      </c>
      <c r="F41" s="25"/>
      <c r="G41" s="6"/>
      <c r="H41" s="6" t="e">
        <f t="shared" si="4"/>
        <v>#DIV/0!</v>
      </c>
      <c r="I41" s="25"/>
      <c r="J41" s="6" t="e">
        <f t="shared" si="5"/>
        <v>#DIV/0!</v>
      </c>
      <c r="K41" s="6"/>
    </row>
    <row r="42" spans="1:11" x14ac:dyDescent="0.45">
      <c r="A42">
        <v>124</v>
      </c>
      <c r="B42">
        <v>1</v>
      </c>
      <c r="C42">
        <v>46</v>
      </c>
      <c r="D42">
        <v>3</v>
      </c>
      <c r="E42">
        <f t="shared" si="3"/>
        <v>6.5217391304347823</v>
      </c>
      <c r="F42" s="22">
        <f>AVERAGE(E42:E46)</f>
        <v>3.5822382926183964</v>
      </c>
      <c r="G42">
        <v>0</v>
      </c>
      <c r="H42">
        <f t="shared" si="4"/>
        <v>0</v>
      </c>
      <c r="I42" s="22">
        <f>AVERAGE(H42:H46)</f>
        <v>10.346855983772819</v>
      </c>
      <c r="J42">
        <f t="shared" si="5"/>
        <v>6.5217391304347823</v>
      </c>
      <c r="K42" s="1">
        <f>AVERAGE(J42:J46)</f>
        <v>13.929094276391217</v>
      </c>
    </row>
    <row r="43" spans="1:11" x14ac:dyDescent="0.45">
      <c r="B43">
        <v>2</v>
      </c>
      <c r="D43">
        <v>0</v>
      </c>
      <c r="E43">
        <v>0</v>
      </c>
      <c r="G43">
        <v>0</v>
      </c>
      <c r="H43">
        <v>0</v>
      </c>
      <c r="J43">
        <v>0</v>
      </c>
    </row>
    <row r="44" spans="1:11" x14ac:dyDescent="0.45">
      <c r="B44">
        <v>3</v>
      </c>
      <c r="C44">
        <v>34</v>
      </c>
      <c r="D44">
        <v>1</v>
      </c>
      <c r="E44">
        <f t="shared" si="3"/>
        <v>2.9411764705882351</v>
      </c>
      <c r="F44" s="22" t="s">
        <v>12</v>
      </c>
      <c r="G44">
        <v>1</v>
      </c>
      <c r="H44">
        <f t="shared" si="4"/>
        <v>2.9411764705882351</v>
      </c>
      <c r="J44">
        <f t="shared" si="5"/>
        <v>5.8823529411764701</v>
      </c>
    </row>
    <row r="45" spans="1:11" x14ac:dyDescent="0.45">
      <c r="B45">
        <v>4</v>
      </c>
      <c r="C45">
        <v>29</v>
      </c>
      <c r="D45">
        <v>1</v>
      </c>
      <c r="E45">
        <f t="shared" si="3"/>
        <v>3.4482758620689653</v>
      </c>
      <c r="F45" s="26">
        <f>AVERAGE(D42:D46)</f>
        <v>1.2</v>
      </c>
      <c r="G45">
        <v>4</v>
      </c>
      <c r="H45">
        <f t="shared" si="4"/>
        <v>13.793103448275861</v>
      </c>
      <c r="I45" s="26">
        <f>AVERAGE(G42:G46)</f>
        <v>2.4</v>
      </c>
      <c r="J45">
        <f t="shared" si="5"/>
        <v>17.241379310344829</v>
      </c>
      <c r="K45">
        <f>F45+I45</f>
        <v>3.5999999999999996</v>
      </c>
    </row>
    <row r="46" spans="1:11" x14ac:dyDescent="0.45">
      <c r="B46">
        <v>5</v>
      </c>
      <c r="C46">
        <v>20</v>
      </c>
      <c r="D46">
        <v>1</v>
      </c>
      <c r="E46">
        <f t="shared" si="3"/>
        <v>5</v>
      </c>
      <c r="G46">
        <v>7</v>
      </c>
      <c r="H46">
        <f t="shared" si="4"/>
        <v>35</v>
      </c>
      <c r="J46">
        <f t="shared" si="5"/>
        <v>40</v>
      </c>
    </row>
    <row r="47" spans="1:11" x14ac:dyDescent="0.45">
      <c r="E47" t="e">
        <f t="shared" si="3"/>
        <v>#DIV/0!</v>
      </c>
      <c r="H47" t="e">
        <f t="shared" si="4"/>
        <v>#DIV/0!</v>
      </c>
      <c r="J47" t="e">
        <f t="shared" si="5"/>
        <v>#DIV/0!</v>
      </c>
    </row>
    <row r="48" spans="1:11" x14ac:dyDescent="0.45">
      <c r="E48" t="e">
        <f t="shared" si="3"/>
        <v>#DIV/0!</v>
      </c>
      <c r="H48" t="e">
        <f t="shared" si="4"/>
        <v>#DIV/0!</v>
      </c>
      <c r="J48" t="e">
        <f t="shared" si="5"/>
        <v>#DIV/0!</v>
      </c>
    </row>
    <row r="49" spans="1:11" x14ac:dyDescent="0.45">
      <c r="E49" t="e">
        <f t="shared" si="3"/>
        <v>#DIV/0!</v>
      </c>
      <c r="H49" t="e">
        <f t="shared" si="4"/>
        <v>#DIV/0!</v>
      </c>
      <c r="J49" t="e">
        <f t="shared" si="5"/>
        <v>#DIV/0!</v>
      </c>
    </row>
    <row r="50" spans="1:11" x14ac:dyDescent="0.45">
      <c r="E50" t="e">
        <f t="shared" si="3"/>
        <v>#DIV/0!</v>
      </c>
      <c r="H50" t="e">
        <f t="shared" si="4"/>
        <v>#DIV/0!</v>
      </c>
      <c r="J50" t="e">
        <f t="shared" si="5"/>
        <v>#DIV/0!</v>
      </c>
    </row>
    <row r="51" spans="1:11" x14ac:dyDescent="0.45">
      <c r="A51" s="6"/>
      <c r="B51" s="6"/>
      <c r="C51" s="6"/>
      <c r="D51" s="6"/>
      <c r="E51" s="6" t="e">
        <f t="shared" si="3"/>
        <v>#DIV/0!</v>
      </c>
      <c r="F51" s="25"/>
      <c r="G51" s="6"/>
      <c r="H51" s="6" t="e">
        <f t="shared" si="4"/>
        <v>#DIV/0!</v>
      </c>
      <c r="I51" s="25"/>
      <c r="J51" s="6" t="e">
        <f t="shared" si="5"/>
        <v>#DIV/0!</v>
      </c>
      <c r="K51" s="6"/>
    </row>
    <row r="52" spans="1:11" x14ac:dyDescent="0.45">
      <c r="A52">
        <v>130</v>
      </c>
      <c r="B52">
        <v>1</v>
      </c>
      <c r="C52">
        <v>48</v>
      </c>
      <c r="D52">
        <v>3</v>
      </c>
      <c r="E52">
        <f t="shared" si="3"/>
        <v>6.25</v>
      </c>
      <c r="F52" s="22">
        <f>AVERAGE(E52:E61)</f>
        <v>9.7292335697508108</v>
      </c>
      <c r="G52">
        <v>16</v>
      </c>
      <c r="H52">
        <f>G52/C52*100</f>
        <v>33.333333333333329</v>
      </c>
      <c r="I52" s="22">
        <f>AVERAGE(H52:H61)</f>
        <v>33.840522504315608</v>
      </c>
      <c r="J52">
        <f>(G52+D52)/C52*100</f>
        <v>39.583333333333329</v>
      </c>
      <c r="K52" s="1">
        <f>AVERAGE(J52:J61)</f>
        <v>43.569756074066412</v>
      </c>
    </row>
    <row r="53" spans="1:11" x14ac:dyDescent="0.45">
      <c r="B53">
        <v>2</v>
      </c>
      <c r="C53">
        <v>40</v>
      </c>
      <c r="D53">
        <v>9</v>
      </c>
      <c r="E53">
        <f t="shared" si="3"/>
        <v>22.5</v>
      </c>
      <c r="G53">
        <v>11</v>
      </c>
      <c r="H53">
        <f t="shared" ref="H53:H61" si="6">G53/C53*100</f>
        <v>27.500000000000004</v>
      </c>
      <c r="J53">
        <f t="shared" ref="J53:J61" si="7">(G53+D53)/C53*100</f>
        <v>50</v>
      </c>
    </row>
    <row r="54" spans="1:11" x14ac:dyDescent="0.45">
      <c r="B54">
        <v>3</v>
      </c>
      <c r="C54">
        <v>40</v>
      </c>
      <c r="D54">
        <v>3</v>
      </c>
      <c r="E54">
        <f t="shared" si="3"/>
        <v>7.5</v>
      </c>
      <c r="G54">
        <v>6</v>
      </c>
      <c r="H54">
        <f t="shared" si="6"/>
        <v>15</v>
      </c>
      <c r="J54">
        <f t="shared" si="7"/>
        <v>22.5</v>
      </c>
    </row>
    <row r="55" spans="1:11" x14ac:dyDescent="0.45">
      <c r="B55">
        <v>4</v>
      </c>
      <c r="C55">
        <v>27</v>
      </c>
      <c r="D55">
        <v>2</v>
      </c>
      <c r="E55">
        <f t="shared" si="3"/>
        <v>7.4074074074074066</v>
      </c>
      <c r="F55" s="22" t="s">
        <v>12</v>
      </c>
      <c r="G55">
        <v>12</v>
      </c>
      <c r="H55">
        <f t="shared" si="6"/>
        <v>44.444444444444443</v>
      </c>
      <c r="I55" s="26">
        <f>AVERAGE(G52:G61)</f>
        <v>10.8</v>
      </c>
      <c r="J55">
        <f t="shared" si="7"/>
        <v>51.851851851851848</v>
      </c>
      <c r="K55">
        <f>F56+I55</f>
        <v>14.100000000000001</v>
      </c>
    </row>
    <row r="56" spans="1:11" x14ac:dyDescent="0.45">
      <c r="B56">
        <v>5</v>
      </c>
      <c r="C56">
        <v>26</v>
      </c>
      <c r="D56">
        <v>1</v>
      </c>
      <c r="E56">
        <f t="shared" si="3"/>
        <v>3.8461538461538463</v>
      </c>
      <c r="F56" s="26">
        <f>AVERAGE(D52:D61)</f>
        <v>3.3</v>
      </c>
      <c r="G56">
        <v>15</v>
      </c>
      <c r="H56">
        <f t="shared" si="6"/>
        <v>57.692307692307686</v>
      </c>
      <c r="J56">
        <f t="shared" si="7"/>
        <v>61.53846153846154</v>
      </c>
    </row>
    <row r="57" spans="1:11" x14ac:dyDescent="0.45">
      <c r="B57">
        <v>6</v>
      </c>
      <c r="C57">
        <v>30</v>
      </c>
      <c r="D57">
        <v>7</v>
      </c>
      <c r="E57">
        <f t="shared" si="3"/>
        <v>23.333333333333332</v>
      </c>
      <c r="G57">
        <v>16</v>
      </c>
      <c r="H57">
        <f t="shared" si="6"/>
        <v>53.333333333333336</v>
      </c>
      <c r="J57">
        <f t="shared" si="7"/>
        <v>76.666666666666671</v>
      </c>
    </row>
    <row r="58" spans="1:11" x14ac:dyDescent="0.45">
      <c r="B58">
        <v>7</v>
      </c>
      <c r="C58">
        <v>29</v>
      </c>
      <c r="D58">
        <v>4</v>
      </c>
      <c r="E58">
        <f t="shared" si="3"/>
        <v>13.793103448275861</v>
      </c>
      <c r="G58">
        <v>10</v>
      </c>
      <c r="H58">
        <f t="shared" si="6"/>
        <v>34.482758620689658</v>
      </c>
      <c r="J58">
        <f t="shared" si="7"/>
        <v>48.275862068965516</v>
      </c>
    </row>
    <row r="59" spans="1:11" x14ac:dyDescent="0.45">
      <c r="B59">
        <v>8</v>
      </c>
      <c r="C59">
        <v>33</v>
      </c>
      <c r="D59">
        <v>3</v>
      </c>
      <c r="E59">
        <f t="shared" si="3"/>
        <v>9.0909090909090917</v>
      </c>
      <c r="G59">
        <v>8</v>
      </c>
      <c r="H59">
        <f t="shared" si="6"/>
        <v>24.242424242424242</v>
      </c>
      <c r="J59">
        <f t="shared" si="7"/>
        <v>33.333333333333329</v>
      </c>
    </row>
    <row r="60" spans="1:11" x14ac:dyDescent="0.45">
      <c r="B60">
        <v>9</v>
      </c>
      <c r="C60">
        <v>33</v>
      </c>
      <c r="D60">
        <v>0</v>
      </c>
      <c r="E60">
        <f t="shared" si="3"/>
        <v>0</v>
      </c>
      <c r="G60">
        <v>3</v>
      </c>
      <c r="H60">
        <f t="shared" si="6"/>
        <v>9.0909090909090917</v>
      </c>
      <c r="J60">
        <f t="shared" si="7"/>
        <v>9.0909090909090917</v>
      </c>
    </row>
    <row r="61" spans="1:11" x14ac:dyDescent="0.45">
      <c r="A61" s="6"/>
      <c r="B61" s="6">
        <v>10</v>
      </c>
      <c r="C61" s="6">
        <v>28</v>
      </c>
      <c r="D61" s="6">
        <v>1</v>
      </c>
      <c r="E61" s="6">
        <f t="shared" si="3"/>
        <v>3.5714285714285712</v>
      </c>
      <c r="F61" s="25"/>
      <c r="G61" s="6">
        <v>11</v>
      </c>
      <c r="H61" s="6">
        <f t="shared" si="6"/>
        <v>39.285714285714285</v>
      </c>
      <c r="I61" s="25"/>
      <c r="J61" s="6">
        <f t="shared" si="7"/>
        <v>42.857142857142854</v>
      </c>
      <c r="K61" s="6"/>
    </row>
    <row r="62" spans="1:11" x14ac:dyDescent="0.45">
      <c r="A62">
        <v>136</v>
      </c>
      <c r="B62">
        <v>1</v>
      </c>
      <c r="C62" s="4">
        <v>39</v>
      </c>
      <c r="F62" s="22">
        <f>AVERAGE(E62:E71)</f>
        <v>3.0350378787878789</v>
      </c>
      <c r="I62" s="22">
        <f>AVERAGE(H62:H71)</f>
        <v>28.245853763095141</v>
      </c>
      <c r="J62" s="1">
        <f>AVERAGE(I62:I71)</f>
        <v>17.560426881547571</v>
      </c>
      <c r="K62" s="1">
        <f>AVERAGE(J62:J71)</f>
        <v>29.72193247224941</v>
      </c>
    </row>
    <row r="63" spans="1:11" x14ac:dyDescent="0.45">
      <c r="B63" s="7">
        <v>2</v>
      </c>
      <c r="C63" s="7">
        <v>36</v>
      </c>
      <c r="D63" s="7">
        <v>0</v>
      </c>
      <c r="E63" s="7">
        <f t="shared" si="3"/>
        <v>0</v>
      </c>
      <c r="G63" s="7">
        <v>2</v>
      </c>
      <c r="H63" s="7">
        <f>G63/C63*100</f>
        <v>5.5555555555555554</v>
      </c>
      <c r="J63" s="7">
        <f t="shared" ref="J63:J71" si="8">(G63+D63)/C63*100</f>
        <v>5.5555555555555554</v>
      </c>
    </row>
    <row r="64" spans="1:11" x14ac:dyDescent="0.45">
      <c r="B64" s="7">
        <v>3</v>
      </c>
      <c r="C64" s="7">
        <v>29</v>
      </c>
      <c r="D64" s="7">
        <v>0</v>
      </c>
      <c r="E64" s="7">
        <f t="shared" si="3"/>
        <v>0</v>
      </c>
      <c r="F64" s="22" t="s">
        <v>12</v>
      </c>
      <c r="G64" s="7">
        <v>10</v>
      </c>
      <c r="H64" s="7">
        <f t="shared" ref="H64:H71" si="9">G64/C64*100</f>
        <v>34.482758620689658</v>
      </c>
      <c r="J64" s="7">
        <f t="shared" si="8"/>
        <v>34.482758620689658</v>
      </c>
    </row>
    <row r="65" spans="1:11" x14ac:dyDescent="0.45">
      <c r="B65" s="7">
        <v>4</v>
      </c>
      <c r="C65" s="7">
        <v>26</v>
      </c>
      <c r="D65" s="7">
        <v>0</v>
      </c>
      <c r="E65" s="7">
        <f t="shared" si="3"/>
        <v>0</v>
      </c>
      <c r="F65" s="26">
        <f>AVERAGE(D63:D71)</f>
        <v>0.75</v>
      </c>
      <c r="G65" s="7">
        <v>22</v>
      </c>
      <c r="H65" s="7">
        <f t="shared" si="9"/>
        <v>84.615384615384613</v>
      </c>
      <c r="I65" s="26">
        <f>AVERAGE(G63:G71)</f>
        <v>6.875</v>
      </c>
      <c r="J65" s="7">
        <f t="shared" si="8"/>
        <v>84.615384615384613</v>
      </c>
      <c r="K65">
        <f>F65+I65</f>
        <v>7.625</v>
      </c>
    </row>
    <row r="66" spans="1:11" x14ac:dyDescent="0.45">
      <c r="B66" s="7">
        <v>5</v>
      </c>
      <c r="C66" s="7">
        <v>17</v>
      </c>
      <c r="D66" s="7"/>
      <c r="E66" s="7"/>
      <c r="G66" s="7"/>
      <c r="H66" s="7"/>
      <c r="J66" s="7">
        <f>5/C66*100</f>
        <v>29.411764705882355</v>
      </c>
    </row>
    <row r="67" spans="1:11" x14ac:dyDescent="0.45">
      <c r="B67" s="7">
        <v>6</v>
      </c>
      <c r="C67" s="7">
        <v>21</v>
      </c>
      <c r="D67" s="7">
        <v>0</v>
      </c>
      <c r="E67" s="7">
        <f>D67/C67*100</f>
        <v>0</v>
      </c>
      <c r="G67" s="7">
        <v>7</v>
      </c>
      <c r="H67" s="7">
        <f t="shared" si="9"/>
        <v>33.333333333333329</v>
      </c>
      <c r="J67" s="7">
        <f t="shared" si="8"/>
        <v>33.333333333333329</v>
      </c>
    </row>
    <row r="68" spans="1:11" x14ac:dyDescent="0.45">
      <c r="B68" s="7">
        <v>7</v>
      </c>
      <c r="C68" s="7">
        <v>33</v>
      </c>
      <c r="D68" s="7">
        <v>1</v>
      </c>
      <c r="E68" s="7">
        <f t="shared" si="3"/>
        <v>3.0303030303030303</v>
      </c>
      <c r="G68" s="7">
        <v>3</v>
      </c>
      <c r="H68" s="7">
        <f t="shared" si="9"/>
        <v>9.0909090909090917</v>
      </c>
      <c r="J68" s="7">
        <f t="shared" si="8"/>
        <v>12.121212121212121</v>
      </c>
    </row>
    <row r="69" spans="1:11" x14ac:dyDescent="0.45">
      <c r="B69">
        <v>8</v>
      </c>
      <c r="C69">
        <v>32</v>
      </c>
      <c r="D69">
        <v>2</v>
      </c>
      <c r="E69">
        <f t="shared" si="3"/>
        <v>6.25</v>
      </c>
      <c r="G69">
        <v>0</v>
      </c>
      <c r="H69">
        <f t="shared" si="9"/>
        <v>0</v>
      </c>
      <c r="J69">
        <f t="shared" si="8"/>
        <v>6.25</v>
      </c>
    </row>
    <row r="70" spans="1:11" x14ac:dyDescent="0.45">
      <c r="B70">
        <v>9</v>
      </c>
      <c r="C70">
        <v>20</v>
      </c>
      <c r="D70">
        <v>3</v>
      </c>
      <c r="E70">
        <f t="shared" si="3"/>
        <v>15</v>
      </c>
      <c r="G70">
        <v>4</v>
      </c>
      <c r="H70">
        <f t="shared" si="9"/>
        <v>20</v>
      </c>
      <c r="J70">
        <f t="shared" si="8"/>
        <v>35</v>
      </c>
    </row>
    <row r="71" spans="1:11" x14ac:dyDescent="0.45">
      <c r="A71" s="6"/>
      <c r="B71" s="6">
        <v>10</v>
      </c>
      <c r="C71" s="6">
        <v>18</v>
      </c>
      <c r="D71" s="6">
        <v>0</v>
      </c>
      <c r="E71" s="6">
        <f t="shared" si="3"/>
        <v>0</v>
      </c>
      <c r="F71" s="25"/>
      <c r="G71" s="6">
        <v>7</v>
      </c>
      <c r="H71" s="6">
        <f t="shared" si="9"/>
        <v>38.888888888888893</v>
      </c>
      <c r="I71" s="25"/>
      <c r="J71" s="6">
        <f t="shared" si="8"/>
        <v>38.888888888888893</v>
      </c>
      <c r="K71" s="6"/>
    </row>
    <row r="72" spans="1:11" x14ac:dyDescent="0.45">
      <c r="A72">
        <v>155</v>
      </c>
      <c r="B72">
        <v>1</v>
      </c>
      <c r="C72">
        <v>33</v>
      </c>
      <c r="D72">
        <v>4</v>
      </c>
      <c r="E72" s="1">
        <f>D72/C72*100</f>
        <v>12.121212121212121</v>
      </c>
      <c r="F72" s="22">
        <f>AVERAGE(E72:E79)</f>
        <v>17.859678344069142</v>
      </c>
      <c r="G72">
        <v>17</v>
      </c>
      <c r="H72" s="1">
        <f>G72/C72*100</f>
        <v>51.515151515151516</v>
      </c>
      <c r="I72" s="22">
        <f>AVERAGE(H72:H79)</f>
        <v>43.286887110193476</v>
      </c>
      <c r="J72" s="1">
        <f>(G72+D72)/C72*100</f>
        <v>63.636363636363633</v>
      </c>
      <c r="K72" s="1">
        <f>AVERAGE(J72:J79)</f>
        <v>61.146565454262628</v>
      </c>
    </row>
    <row r="73" spans="1:11" x14ac:dyDescent="0.45">
      <c r="B73">
        <v>2</v>
      </c>
      <c r="C73">
        <v>40</v>
      </c>
      <c r="D73">
        <v>13</v>
      </c>
      <c r="E73" s="1">
        <f t="shared" ref="E73:E79" si="10">D73/C73*100</f>
        <v>32.5</v>
      </c>
      <c r="F73" s="22"/>
      <c r="G73">
        <v>16</v>
      </c>
      <c r="H73" s="1">
        <f t="shared" ref="H73:H79" si="11">G73/C73*100</f>
        <v>40</v>
      </c>
      <c r="J73" s="1">
        <f t="shared" ref="J73:J79" si="12">(G73+D73)/C73*100</f>
        <v>72.5</v>
      </c>
    </row>
    <row r="74" spans="1:11" x14ac:dyDescent="0.45">
      <c r="B74">
        <v>3</v>
      </c>
      <c r="C74">
        <v>43</v>
      </c>
      <c r="D74">
        <v>6</v>
      </c>
      <c r="E74" s="1">
        <f t="shared" si="10"/>
        <v>13.953488372093023</v>
      </c>
      <c r="F74" s="22"/>
      <c r="G74">
        <v>19</v>
      </c>
      <c r="H74" s="1">
        <f t="shared" si="11"/>
        <v>44.186046511627907</v>
      </c>
      <c r="J74" s="1">
        <f t="shared" si="12"/>
        <v>58.139534883720934</v>
      </c>
    </row>
    <row r="75" spans="1:11" x14ac:dyDescent="0.45">
      <c r="B75">
        <v>4</v>
      </c>
      <c r="C75">
        <v>46</v>
      </c>
      <c r="D75">
        <v>8</v>
      </c>
      <c r="E75" s="1">
        <f t="shared" si="10"/>
        <v>17.391304347826086</v>
      </c>
      <c r="F75" s="22" t="s">
        <v>12</v>
      </c>
      <c r="G75">
        <v>21</v>
      </c>
      <c r="H75" s="1">
        <f t="shared" si="11"/>
        <v>45.652173913043477</v>
      </c>
      <c r="I75" s="26">
        <f>AVERAGE(G72:G79)</f>
        <v>19</v>
      </c>
      <c r="J75" s="1">
        <f t="shared" si="12"/>
        <v>63.04347826086957</v>
      </c>
      <c r="K75">
        <f>F76+I75</f>
        <v>26.875</v>
      </c>
    </row>
    <row r="76" spans="1:11" x14ac:dyDescent="0.45">
      <c r="B76">
        <v>5</v>
      </c>
      <c r="C76">
        <v>40</v>
      </c>
      <c r="D76">
        <v>13</v>
      </c>
      <c r="E76" s="1">
        <f t="shared" si="10"/>
        <v>32.5</v>
      </c>
      <c r="F76" s="22">
        <f>AVERAGE(D72:D79)</f>
        <v>7.875</v>
      </c>
      <c r="G76">
        <v>15</v>
      </c>
      <c r="H76" s="1">
        <f t="shared" si="11"/>
        <v>37.5</v>
      </c>
      <c r="J76" s="1">
        <f t="shared" si="12"/>
        <v>70</v>
      </c>
    </row>
    <row r="77" spans="1:11" x14ac:dyDescent="0.45">
      <c r="B77">
        <v>6</v>
      </c>
      <c r="C77">
        <v>40</v>
      </c>
      <c r="D77">
        <v>5</v>
      </c>
      <c r="E77" s="1">
        <f t="shared" si="10"/>
        <v>12.5</v>
      </c>
      <c r="F77" s="22"/>
      <c r="G77">
        <v>21</v>
      </c>
      <c r="H77" s="1">
        <f t="shared" si="11"/>
        <v>52.5</v>
      </c>
      <c r="J77" s="1">
        <f t="shared" si="12"/>
        <v>65</v>
      </c>
    </row>
    <row r="78" spans="1:11" x14ac:dyDescent="0.45">
      <c r="B78">
        <v>7</v>
      </c>
      <c r="C78">
        <v>44</v>
      </c>
      <c r="D78">
        <v>4</v>
      </c>
      <c r="E78" s="1">
        <f t="shared" si="10"/>
        <v>9.0909090909090917</v>
      </c>
      <c r="F78" s="22"/>
      <c r="G78">
        <v>20</v>
      </c>
      <c r="H78" s="1">
        <f t="shared" si="11"/>
        <v>45.454545454545453</v>
      </c>
      <c r="J78" s="1">
        <f t="shared" si="12"/>
        <v>54.54545454545454</v>
      </c>
    </row>
    <row r="79" spans="1:11" x14ac:dyDescent="0.45">
      <c r="B79">
        <v>8</v>
      </c>
      <c r="C79">
        <v>78</v>
      </c>
      <c r="D79">
        <v>10</v>
      </c>
      <c r="E79" s="1">
        <f t="shared" si="10"/>
        <v>12.820512820512819</v>
      </c>
      <c r="F79" s="22"/>
      <c r="G79">
        <v>23</v>
      </c>
      <c r="H79" s="1">
        <f t="shared" si="11"/>
        <v>29.487179487179489</v>
      </c>
      <c r="J79" s="1">
        <f t="shared" si="12"/>
        <v>42.307692307692307</v>
      </c>
    </row>
    <row r="81" spans="1:11" x14ac:dyDescent="0.45">
      <c r="A81" s="6"/>
      <c r="B81" s="6"/>
      <c r="C81" s="6"/>
      <c r="D81" s="6"/>
      <c r="E81" s="6"/>
      <c r="F81" s="25"/>
      <c r="G81" s="6"/>
      <c r="H81" s="6"/>
      <c r="I81" s="25"/>
      <c r="J81" s="6"/>
    </row>
    <row r="82" spans="1:11" x14ac:dyDescent="0.45">
      <c r="A82">
        <v>164</v>
      </c>
      <c r="B82">
        <v>1</v>
      </c>
      <c r="C82" s="4">
        <v>22</v>
      </c>
      <c r="D82" s="4">
        <v>3</v>
      </c>
      <c r="E82" s="1">
        <f t="shared" ref="E82:E145" si="13">D82/C82*100</f>
        <v>13.636363636363635</v>
      </c>
      <c r="F82" s="22">
        <f>AVERAGE(E82:E88)</f>
        <v>8.8667806712919504</v>
      </c>
      <c r="G82" s="4">
        <v>0</v>
      </c>
      <c r="H82" s="1">
        <f t="shared" ref="H82:H145" si="14">G82/C82*100</f>
        <v>0</v>
      </c>
      <c r="I82" s="22">
        <f>AVERAGE(H82:H88)</f>
        <v>13.570765074524473</v>
      </c>
      <c r="J82" s="1">
        <f t="shared" ref="J82:J145" si="15">(G82+D82)/C82*100</f>
        <v>13.636363636363635</v>
      </c>
      <c r="K82" s="1">
        <f>AVERAGE(J82:J88)</f>
        <v>22.437545745816426</v>
      </c>
    </row>
    <row r="83" spans="1:11" x14ac:dyDescent="0.45">
      <c r="B83">
        <v>2</v>
      </c>
      <c r="C83" s="4">
        <v>18</v>
      </c>
      <c r="D83" s="4">
        <v>1</v>
      </c>
      <c r="E83" s="1">
        <f t="shared" si="13"/>
        <v>5.5555555555555554</v>
      </c>
      <c r="F83" s="22" t="s">
        <v>12</v>
      </c>
      <c r="G83" s="4">
        <v>3</v>
      </c>
      <c r="H83" s="1">
        <f t="shared" si="14"/>
        <v>16.666666666666664</v>
      </c>
      <c r="I83" s="28"/>
      <c r="J83" s="1">
        <f t="shared" si="15"/>
        <v>22.222222222222221</v>
      </c>
    </row>
    <row r="84" spans="1:11" x14ac:dyDescent="0.45">
      <c r="B84">
        <v>3</v>
      </c>
      <c r="C84" s="4">
        <v>33</v>
      </c>
      <c r="D84" s="4">
        <v>7</v>
      </c>
      <c r="E84" s="1">
        <f t="shared" si="13"/>
        <v>21.212121212121211</v>
      </c>
      <c r="F84" s="22">
        <f>AVERAGE(D82:D88)</f>
        <v>2.2857142857142856</v>
      </c>
      <c r="G84" s="4">
        <v>5</v>
      </c>
      <c r="H84" s="1">
        <f t="shared" si="14"/>
        <v>15.151515151515152</v>
      </c>
      <c r="I84" s="28"/>
      <c r="J84" s="1">
        <f t="shared" si="15"/>
        <v>36.363636363636367</v>
      </c>
    </row>
    <row r="85" spans="1:11" x14ac:dyDescent="0.45">
      <c r="B85">
        <v>4</v>
      </c>
      <c r="C85" s="4">
        <v>21</v>
      </c>
      <c r="D85" s="4">
        <v>2</v>
      </c>
      <c r="E85" s="1">
        <f t="shared" si="13"/>
        <v>9.5238095238095237</v>
      </c>
      <c r="F85" s="22"/>
      <c r="G85" s="4">
        <v>4</v>
      </c>
      <c r="H85" s="1">
        <f t="shared" si="14"/>
        <v>19.047619047619047</v>
      </c>
      <c r="I85" s="28">
        <f>AVERAGE(G82:G88)</f>
        <v>3.1428571428571428</v>
      </c>
      <c r="J85" s="1">
        <f t="shared" si="15"/>
        <v>28.571428571428569</v>
      </c>
      <c r="K85">
        <f>F84+I85</f>
        <v>5.4285714285714288</v>
      </c>
    </row>
    <row r="86" spans="1:11" x14ac:dyDescent="0.45">
      <c r="B86">
        <v>5</v>
      </c>
      <c r="C86" s="4">
        <v>26</v>
      </c>
      <c r="D86" s="4">
        <v>1</v>
      </c>
      <c r="E86" s="1">
        <f t="shared" si="13"/>
        <v>3.8461538461538463</v>
      </c>
      <c r="F86" s="22"/>
      <c r="G86" s="4">
        <v>6</v>
      </c>
      <c r="H86" s="1">
        <f t="shared" si="14"/>
        <v>23.076923076923077</v>
      </c>
      <c r="I86" s="28"/>
      <c r="J86" s="1">
        <f t="shared" si="15"/>
        <v>26.923076923076923</v>
      </c>
    </row>
    <row r="87" spans="1:11" x14ac:dyDescent="0.45">
      <c r="B87">
        <v>6</v>
      </c>
      <c r="C87" s="4">
        <v>19</v>
      </c>
      <c r="D87" s="4">
        <v>1</v>
      </c>
      <c r="E87" s="1">
        <f t="shared" si="13"/>
        <v>5.2631578947368416</v>
      </c>
      <c r="F87" s="22"/>
      <c r="G87" s="4">
        <v>4</v>
      </c>
      <c r="H87" s="1">
        <f t="shared" si="14"/>
        <v>21.052631578947366</v>
      </c>
      <c r="I87" s="28"/>
      <c r="J87" s="1">
        <f t="shared" si="15"/>
        <v>26.315789473684209</v>
      </c>
    </row>
    <row r="88" spans="1:11" x14ac:dyDescent="0.45">
      <c r="B88">
        <v>7</v>
      </c>
      <c r="C88" s="4">
        <v>33</v>
      </c>
      <c r="D88" s="4">
        <v>1</v>
      </c>
      <c r="E88" s="1">
        <f t="shared" si="13"/>
        <v>3.0303030303030303</v>
      </c>
      <c r="F88" s="22"/>
      <c r="G88" s="4">
        <v>0</v>
      </c>
      <c r="H88" s="1">
        <f t="shared" si="14"/>
        <v>0</v>
      </c>
      <c r="I88" s="28"/>
      <c r="J88" s="1">
        <f t="shared" si="15"/>
        <v>3.0303030303030303</v>
      </c>
    </row>
    <row r="89" spans="1:11" x14ac:dyDescent="0.45">
      <c r="E89" s="1"/>
      <c r="F89" s="22"/>
      <c r="H89" s="1"/>
      <c r="J89" s="1"/>
    </row>
    <row r="90" spans="1:11" x14ac:dyDescent="0.45">
      <c r="E90" s="1"/>
      <c r="F90" s="22"/>
      <c r="H90" s="1"/>
      <c r="J90" s="1"/>
    </row>
    <row r="91" spans="1:11" x14ac:dyDescent="0.45">
      <c r="A91" s="6"/>
      <c r="B91" s="6"/>
      <c r="C91" s="6"/>
      <c r="D91" s="6"/>
      <c r="E91" s="8"/>
      <c r="F91" s="27"/>
      <c r="G91" s="6"/>
      <c r="H91" s="8"/>
      <c r="I91" s="25"/>
      <c r="J91" s="8"/>
    </row>
    <row r="92" spans="1:11" x14ac:dyDescent="0.45">
      <c r="A92">
        <v>179</v>
      </c>
      <c r="B92">
        <v>1</v>
      </c>
      <c r="C92">
        <v>43</v>
      </c>
      <c r="D92" s="9"/>
      <c r="E92" s="1">
        <f t="shared" si="13"/>
        <v>0</v>
      </c>
      <c r="F92" s="22">
        <f>AVERAGE(E92:E97)</f>
        <v>0</v>
      </c>
      <c r="G92" s="9"/>
      <c r="H92" s="1">
        <f t="shared" si="14"/>
        <v>0</v>
      </c>
      <c r="I92" s="22">
        <f>AVERAGE(H92:H97)</f>
        <v>0</v>
      </c>
      <c r="J92" s="1">
        <f>24/C92*100</f>
        <v>55.813953488372093</v>
      </c>
      <c r="K92" s="1">
        <f>AVERAGE(J92:J97)</f>
        <v>55.605083829718119</v>
      </c>
    </row>
    <row r="93" spans="1:11" x14ac:dyDescent="0.45">
      <c r="B93">
        <v>2</v>
      </c>
      <c r="C93">
        <v>32</v>
      </c>
      <c r="D93" s="9"/>
      <c r="E93" s="1">
        <f t="shared" si="13"/>
        <v>0</v>
      </c>
      <c r="F93" s="22"/>
      <c r="G93" s="9"/>
      <c r="H93" s="1">
        <f t="shared" si="14"/>
        <v>0</v>
      </c>
      <c r="J93" s="1">
        <f>7/C93*100</f>
        <v>21.875</v>
      </c>
    </row>
    <row r="94" spans="1:11" x14ac:dyDescent="0.45">
      <c r="B94">
        <v>3</v>
      </c>
      <c r="C94">
        <v>26</v>
      </c>
      <c r="D94" s="9"/>
      <c r="E94" s="1">
        <f t="shared" si="13"/>
        <v>0</v>
      </c>
      <c r="F94" s="22"/>
      <c r="G94" s="9"/>
      <c r="H94" s="1">
        <f t="shared" si="14"/>
        <v>0</v>
      </c>
      <c r="J94" s="1">
        <f>22/C94*100</f>
        <v>84.615384615384613</v>
      </c>
    </row>
    <row r="95" spans="1:11" x14ac:dyDescent="0.45">
      <c r="B95">
        <v>4</v>
      </c>
      <c r="C95">
        <v>31</v>
      </c>
      <c r="D95" s="9"/>
      <c r="E95" s="1">
        <f t="shared" si="13"/>
        <v>0</v>
      </c>
      <c r="F95" s="22"/>
      <c r="G95" s="9"/>
      <c r="H95" s="1">
        <f t="shared" si="14"/>
        <v>0</v>
      </c>
      <c r="J95" s="1">
        <f>29/C95*100</f>
        <v>93.548387096774192</v>
      </c>
    </row>
    <row r="96" spans="1:11" x14ac:dyDescent="0.45">
      <c r="B96">
        <v>5</v>
      </c>
      <c r="C96">
        <v>32</v>
      </c>
      <c r="D96" s="9"/>
      <c r="E96" s="1">
        <f t="shared" si="13"/>
        <v>0</v>
      </c>
      <c r="F96" s="22"/>
      <c r="G96" s="9"/>
      <c r="H96" s="1">
        <f t="shared" si="14"/>
        <v>0</v>
      </c>
      <c r="J96" s="1">
        <f>16/C96*100</f>
        <v>50</v>
      </c>
    </row>
    <row r="97" spans="1:11" x14ac:dyDescent="0.45">
      <c r="B97">
        <v>6</v>
      </c>
      <c r="C97">
        <v>36</v>
      </c>
      <c r="D97" s="9"/>
      <c r="E97" s="1">
        <f t="shared" si="13"/>
        <v>0</v>
      </c>
      <c r="F97" s="22"/>
      <c r="G97" s="9"/>
      <c r="H97" s="1">
        <f t="shared" si="14"/>
        <v>0</v>
      </c>
      <c r="J97" s="1">
        <f>10/C97*100</f>
        <v>27.777777777777779</v>
      </c>
    </row>
    <row r="98" spans="1:11" x14ac:dyDescent="0.45">
      <c r="E98" s="1"/>
      <c r="F98" s="22"/>
      <c r="H98" s="1"/>
      <c r="J98" s="1"/>
    </row>
    <row r="99" spans="1:11" x14ac:dyDescent="0.45">
      <c r="E99" s="1"/>
      <c r="F99" s="22"/>
      <c r="H99" s="1"/>
      <c r="J99" s="1"/>
    </row>
    <row r="100" spans="1:11" x14ac:dyDescent="0.45">
      <c r="E100" s="1"/>
      <c r="F100" s="22"/>
      <c r="H100" s="1"/>
      <c r="J100" s="1"/>
    </row>
    <row r="101" spans="1:11" x14ac:dyDescent="0.45">
      <c r="A101" s="6"/>
      <c r="B101" s="6"/>
      <c r="C101" s="6"/>
      <c r="D101" s="6"/>
      <c r="E101" s="8"/>
      <c r="F101" s="27"/>
      <c r="G101" s="6"/>
      <c r="H101" s="8"/>
      <c r="I101" s="25"/>
      <c r="J101" s="8"/>
    </row>
    <row r="102" spans="1:11" x14ac:dyDescent="0.45">
      <c r="A102">
        <v>180</v>
      </c>
      <c r="B102">
        <v>1</v>
      </c>
      <c r="C102">
        <v>30</v>
      </c>
      <c r="D102">
        <v>0</v>
      </c>
      <c r="E102" s="1">
        <f t="shared" si="13"/>
        <v>0</v>
      </c>
      <c r="F102" s="22">
        <f>AVERAGE(E102:E111)</f>
        <v>0.74646074646074645</v>
      </c>
      <c r="G102">
        <v>3</v>
      </c>
      <c r="H102" s="1">
        <f t="shared" si="14"/>
        <v>10</v>
      </c>
      <c r="I102" s="22">
        <f>AVERAGE(H102:H111)</f>
        <v>20.725932325932327</v>
      </c>
      <c r="J102" s="1">
        <f t="shared" si="15"/>
        <v>10</v>
      </c>
      <c r="K102" s="1">
        <f>AVERAGE(J102:J111)</f>
        <v>21.472393072393075</v>
      </c>
    </row>
    <row r="103" spans="1:11" x14ac:dyDescent="0.45">
      <c r="B103">
        <v>2</v>
      </c>
      <c r="C103">
        <v>25</v>
      </c>
      <c r="D103">
        <v>0</v>
      </c>
      <c r="E103" s="1">
        <f t="shared" si="13"/>
        <v>0</v>
      </c>
      <c r="F103" s="22"/>
      <c r="G103">
        <v>1</v>
      </c>
      <c r="H103" s="1">
        <f t="shared" si="14"/>
        <v>4</v>
      </c>
      <c r="J103" s="1">
        <f t="shared" si="15"/>
        <v>4</v>
      </c>
    </row>
    <row r="104" spans="1:11" x14ac:dyDescent="0.45">
      <c r="B104">
        <v>3</v>
      </c>
      <c r="C104">
        <v>21</v>
      </c>
      <c r="D104">
        <v>1</v>
      </c>
      <c r="E104" s="1">
        <f t="shared" si="13"/>
        <v>4.7619047619047619</v>
      </c>
      <c r="F104" s="22" t="s">
        <v>12</v>
      </c>
      <c r="G104">
        <v>5</v>
      </c>
      <c r="H104" s="1">
        <f t="shared" si="14"/>
        <v>23.809523809523807</v>
      </c>
      <c r="J104" s="1">
        <f t="shared" si="15"/>
        <v>28.571428571428569</v>
      </c>
    </row>
    <row r="105" spans="1:11" x14ac:dyDescent="0.45">
      <c r="B105">
        <v>4</v>
      </c>
      <c r="C105">
        <v>40</v>
      </c>
      <c r="D105">
        <v>0</v>
      </c>
      <c r="E105" s="1">
        <f t="shared" si="13"/>
        <v>0</v>
      </c>
      <c r="F105" s="22">
        <f>AVERAGE(D102:D111)</f>
        <v>0.2</v>
      </c>
      <c r="G105">
        <v>20</v>
      </c>
      <c r="H105" s="1">
        <f t="shared" si="14"/>
        <v>50</v>
      </c>
      <c r="I105" s="26">
        <f>AVERAGE(G102:G111)</f>
        <v>7.1</v>
      </c>
      <c r="J105" s="1">
        <f t="shared" si="15"/>
        <v>50</v>
      </c>
      <c r="K105">
        <f>F105+I105</f>
        <v>7.3</v>
      </c>
    </row>
    <row r="106" spans="1:11" x14ac:dyDescent="0.45">
      <c r="B106">
        <v>5</v>
      </c>
      <c r="C106">
        <v>39</v>
      </c>
      <c r="D106">
        <v>0</v>
      </c>
      <c r="E106" s="1">
        <f t="shared" si="13"/>
        <v>0</v>
      </c>
      <c r="F106" s="22"/>
      <c r="G106">
        <v>15</v>
      </c>
      <c r="H106" s="1">
        <f t="shared" si="14"/>
        <v>38.461538461538467</v>
      </c>
      <c r="J106" s="1">
        <f t="shared" si="15"/>
        <v>38.461538461538467</v>
      </c>
    </row>
    <row r="107" spans="1:11" x14ac:dyDescent="0.45">
      <c r="B107">
        <v>6</v>
      </c>
      <c r="C107">
        <v>37</v>
      </c>
      <c r="D107">
        <v>1</v>
      </c>
      <c r="E107" s="1">
        <f t="shared" si="13"/>
        <v>2.7027027027027026</v>
      </c>
      <c r="F107" s="22"/>
      <c r="G107">
        <v>5</v>
      </c>
      <c r="H107" s="1">
        <f t="shared" si="14"/>
        <v>13.513513513513514</v>
      </c>
      <c r="J107" s="1">
        <f t="shared" si="15"/>
        <v>16.216216216216218</v>
      </c>
    </row>
    <row r="108" spans="1:11" x14ac:dyDescent="0.45">
      <c r="B108">
        <v>7</v>
      </c>
      <c r="C108">
        <v>44</v>
      </c>
      <c r="D108">
        <v>0</v>
      </c>
      <c r="E108" s="1">
        <f t="shared" si="13"/>
        <v>0</v>
      </c>
      <c r="F108" s="22"/>
      <c r="G108">
        <v>5</v>
      </c>
      <c r="H108" s="1">
        <f t="shared" si="14"/>
        <v>11.363636363636363</v>
      </c>
      <c r="J108" s="1">
        <f t="shared" si="15"/>
        <v>11.363636363636363</v>
      </c>
    </row>
    <row r="109" spans="1:11" x14ac:dyDescent="0.45">
      <c r="B109">
        <v>8</v>
      </c>
      <c r="C109">
        <v>30</v>
      </c>
      <c r="D109">
        <v>0</v>
      </c>
      <c r="E109" s="1">
        <f t="shared" si="13"/>
        <v>0</v>
      </c>
      <c r="F109" s="22"/>
      <c r="G109">
        <v>4</v>
      </c>
      <c r="H109" s="1">
        <f t="shared" si="14"/>
        <v>13.333333333333334</v>
      </c>
      <c r="J109" s="1">
        <f t="shared" si="15"/>
        <v>13.333333333333334</v>
      </c>
    </row>
    <row r="110" spans="1:11" x14ac:dyDescent="0.45">
      <c r="B110">
        <v>9</v>
      </c>
      <c r="C110">
        <v>20</v>
      </c>
      <c r="D110">
        <v>0</v>
      </c>
      <c r="E110" s="1">
        <f t="shared" si="13"/>
        <v>0</v>
      </c>
      <c r="F110" s="22"/>
      <c r="G110">
        <v>3</v>
      </c>
      <c r="H110" s="1">
        <f t="shared" si="14"/>
        <v>15</v>
      </c>
      <c r="J110" s="1">
        <f t="shared" si="15"/>
        <v>15</v>
      </c>
    </row>
    <row r="111" spans="1:11" x14ac:dyDescent="0.45">
      <c r="A111" s="6"/>
      <c r="B111" s="6">
        <v>10</v>
      </c>
      <c r="C111" s="6">
        <v>36</v>
      </c>
      <c r="D111" s="6">
        <v>0</v>
      </c>
      <c r="E111" s="8">
        <f t="shared" si="13"/>
        <v>0</v>
      </c>
      <c r="F111" s="27"/>
      <c r="G111" s="6">
        <v>10</v>
      </c>
      <c r="H111" s="8">
        <f t="shared" si="14"/>
        <v>27.777777777777779</v>
      </c>
      <c r="I111" s="25"/>
      <c r="J111" s="8">
        <f t="shared" si="15"/>
        <v>27.777777777777779</v>
      </c>
    </row>
    <row r="112" spans="1:11" x14ac:dyDescent="0.45">
      <c r="A112">
        <v>193</v>
      </c>
      <c r="B112">
        <v>1</v>
      </c>
      <c r="C112" s="4">
        <v>28</v>
      </c>
      <c r="D112" s="4">
        <v>1</v>
      </c>
      <c r="E112" s="1">
        <f t="shared" si="13"/>
        <v>3.5714285714285712</v>
      </c>
      <c r="F112" s="22">
        <f>AVERAGE(E112:E113,E116:E120)</f>
        <v>5.2218198316115743</v>
      </c>
      <c r="G112" s="4">
        <v>2</v>
      </c>
      <c r="H112" s="1">
        <f t="shared" si="14"/>
        <v>7.1428571428571423</v>
      </c>
      <c r="I112" s="22">
        <f>AVERAGE(H112:H113,H116:H120)</f>
        <v>15.361276283088486</v>
      </c>
      <c r="J112" s="1">
        <f t="shared" si="15"/>
        <v>10.714285714285714</v>
      </c>
      <c r="K112" s="1">
        <f>AVERAGE(J112:J113,J116:J120)</f>
        <v>20.583096114700059</v>
      </c>
    </row>
    <row r="113" spans="1:11" x14ac:dyDescent="0.45">
      <c r="B113">
        <v>2</v>
      </c>
      <c r="C113" s="4">
        <v>20</v>
      </c>
      <c r="D113" s="4">
        <v>2</v>
      </c>
      <c r="E113" s="1">
        <f t="shared" si="13"/>
        <v>10</v>
      </c>
      <c r="F113" s="22"/>
      <c r="G113" s="4">
        <v>1</v>
      </c>
      <c r="H113" s="1">
        <f t="shared" si="14"/>
        <v>5</v>
      </c>
      <c r="J113" s="1">
        <f t="shared" si="15"/>
        <v>15</v>
      </c>
    </row>
    <row r="114" spans="1:11" x14ac:dyDescent="0.45">
      <c r="B114">
        <v>3</v>
      </c>
      <c r="C114" s="10"/>
      <c r="D114" s="10"/>
      <c r="E114" s="11"/>
      <c r="F114" s="22"/>
      <c r="G114" s="10"/>
      <c r="H114" s="11"/>
      <c r="J114" s="11"/>
      <c r="K114" s="10"/>
    </row>
    <row r="115" spans="1:11" x14ac:dyDescent="0.45">
      <c r="B115">
        <v>4</v>
      </c>
      <c r="C115" s="10"/>
      <c r="D115" s="10"/>
      <c r="E115" s="11"/>
      <c r="F115" s="22"/>
      <c r="G115" s="10"/>
      <c r="H115" s="11"/>
      <c r="J115" s="11"/>
      <c r="K115" s="10"/>
    </row>
    <row r="116" spans="1:11" x14ac:dyDescent="0.45">
      <c r="B116">
        <v>5</v>
      </c>
      <c r="C116" s="4">
        <v>39</v>
      </c>
      <c r="D116" s="4">
        <v>3</v>
      </c>
      <c r="E116" s="1">
        <f t="shared" si="13"/>
        <v>7.6923076923076925</v>
      </c>
      <c r="F116" s="22" t="s">
        <v>12</v>
      </c>
      <c r="G116" s="4">
        <v>6</v>
      </c>
      <c r="H116" s="1">
        <f t="shared" si="14"/>
        <v>15.384615384615385</v>
      </c>
      <c r="J116" s="1">
        <f t="shared" si="15"/>
        <v>23.076923076923077</v>
      </c>
    </row>
    <row r="117" spans="1:11" x14ac:dyDescent="0.45">
      <c r="B117">
        <v>6</v>
      </c>
      <c r="C117" s="4">
        <v>34</v>
      </c>
      <c r="D117" s="4">
        <v>1</v>
      </c>
      <c r="E117" s="1">
        <f t="shared" si="13"/>
        <v>2.9411764705882351</v>
      </c>
      <c r="F117" s="22">
        <f>AVERAGE(D116:D120,D112:D113)</f>
        <v>1.4285714285714286</v>
      </c>
      <c r="G117" s="4">
        <v>8</v>
      </c>
      <c r="H117" s="1">
        <f t="shared" si="14"/>
        <v>23.52941176470588</v>
      </c>
      <c r="I117" s="26">
        <f>AVERAGE(G112:G120)</f>
        <v>4.5714285714285712</v>
      </c>
      <c r="J117" s="1">
        <f t="shared" si="15"/>
        <v>26.47058823529412</v>
      </c>
      <c r="K117">
        <f>F117+I117</f>
        <v>6</v>
      </c>
    </row>
    <row r="118" spans="1:11" x14ac:dyDescent="0.45">
      <c r="B118">
        <v>7</v>
      </c>
      <c r="C118" s="4">
        <v>35</v>
      </c>
      <c r="D118" s="4">
        <v>0</v>
      </c>
      <c r="E118" s="1">
        <f t="shared" si="13"/>
        <v>0</v>
      </c>
      <c r="F118" s="22"/>
      <c r="G118" s="4">
        <v>4</v>
      </c>
      <c r="H118" s="1">
        <f t="shared" si="14"/>
        <v>11.428571428571429</v>
      </c>
      <c r="J118" s="1">
        <f t="shared" si="15"/>
        <v>11.428571428571429</v>
      </c>
    </row>
    <row r="119" spans="1:11" x14ac:dyDescent="0.45">
      <c r="B119">
        <v>8</v>
      </c>
      <c r="C119" s="4">
        <v>25</v>
      </c>
      <c r="D119" s="4">
        <v>2</v>
      </c>
      <c r="E119" s="1">
        <f t="shared" si="13"/>
        <v>8</v>
      </c>
      <c r="F119" s="22"/>
      <c r="G119" s="4">
        <v>8</v>
      </c>
      <c r="H119" s="1">
        <f t="shared" si="14"/>
        <v>32</v>
      </c>
      <c r="J119" s="1">
        <f t="shared" si="15"/>
        <v>40</v>
      </c>
    </row>
    <row r="120" spans="1:11" x14ac:dyDescent="0.45">
      <c r="B120">
        <v>9</v>
      </c>
      <c r="C120" s="4">
        <v>23</v>
      </c>
      <c r="D120" s="4">
        <v>1</v>
      </c>
      <c r="E120" s="1">
        <f t="shared" si="13"/>
        <v>4.3478260869565215</v>
      </c>
      <c r="F120" s="22"/>
      <c r="G120" s="4">
        <v>3</v>
      </c>
      <c r="H120" s="1">
        <f t="shared" si="14"/>
        <v>13.043478260869565</v>
      </c>
      <c r="J120" s="1">
        <f t="shared" si="15"/>
        <v>17.391304347826086</v>
      </c>
    </row>
    <row r="121" spans="1:11" x14ac:dyDescent="0.45">
      <c r="A121" s="6"/>
      <c r="B121" s="6"/>
      <c r="C121" s="6"/>
      <c r="D121" s="6"/>
      <c r="E121" s="8"/>
      <c r="F121" s="27"/>
      <c r="G121" s="6"/>
      <c r="H121" s="8"/>
      <c r="I121" s="25"/>
      <c r="J121" s="8"/>
    </row>
    <row r="122" spans="1:11" x14ac:dyDescent="0.45">
      <c r="A122">
        <v>196</v>
      </c>
      <c r="B122">
        <v>1</v>
      </c>
      <c r="C122" s="4">
        <v>16</v>
      </c>
      <c r="D122" s="4">
        <v>1</v>
      </c>
      <c r="E122" s="1">
        <f t="shared" si="13"/>
        <v>6.25</v>
      </c>
      <c r="F122" s="22">
        <f>AVERAGE(E122:E131)</f>
        <v>6.6650853889943074</v>
      </c>
      <c r="G122" s="4">
        <v>8</v>
      </c>
      <c r="H122" s="1">
        <f t="shared" si="14"/>
        <v>50</v>
      </c>
      <c r="I122" s="22">
        <f>AVERAGE(H122:H131)</f>
        <v>46.032348423240258</v>
      </c>
      <c r="J122" s="1">
        <f t="shared" si="15"/>
        <v>56.25</v>
      </c>
      <c r="K122" s="1">
        <f>AVERAGE(J122:J131)</f>
        <v>43.451646787747357</v>
      </c>
    </row>
    <row r="123" spans="1:11" x14ac:dyDescent="0.45">
      <c r="B123">
        <v>2</v>
      </c>
      <c r="C123" s="4">
        <v>16</v>
      </c>
      <c r="D123" s="4">
        <v>3</v>
      </c>
      <c r="E123" s="1">
        <f t="shared" si="13"/>
        <v>18.75</v>
      </c>
      <c r="F123" s="22"/>
      <c r="G123" s="4">
        <v>4</v>
      </c>
      <c r="H123" s="1">
        <f t="shared" si="14"/>
        <v>25</v>
      </c>
      <c r="J123" s="1">
        <f t="shared" si="15"/>
        <v>43.75</v>
      </c>
    </row>
    <row r="124" spans="1:11" x14ac:dyDescent="0.45">
      <c r="B124">
        <v>3</v>
      </c>
      <c r="C124" s="10"/>
      <c r="D124" s="10"/>
      <c r="E124" s="11"/>
      <c r="F124" s="22"/>
      <c r="G124" s="10"/>
      <c r="H124" s="11"/>
      <c r="J124" s="11"/>
      <c r="K124" s="10"/>
    </row>
    <row r="125" spans="1:11" x14ac:dyDescent="0.45">
      <c r="B125">
        <v>4</v>
      </c>
      <c r="C125" s="4">
        <v>20</v>
      </c>
      <c r="D125" s="4">
        <v>0</v>
      </c>
      <c r="E125" s="1">
        <f t="shared" si="13"/>
        <v>0</v>
      </c>
      <c r="F125" s="22"/>
      <c r="G125" s="4">
        <v>9</v>
      </c>
      <c r="H125" s="1">
        <f t="shared" si="14"/>
        <v>45</v>
      </c>
      <c r="J125" s="1">
        <f t="shared" si="15"/>
        <v>45</v>
      </c>
    </row>
    <row r="126" spans="1:11" x14ac:dyDescent="0.45">
      <c r="B126">
        <v>5</v>
      </c>
      <c r="C126" s="4">
        <v>35</v>
      </c>
      <c r="E126" s="1"/>
      <c r="F126" s="22" t="s">
        <v>12</v>
      </c>
      <c r="H126" s="1"/>
      <c r="I126" s="26">
        <f>AVERAGE(G122:G130)</f>
        <v>8.8333333333333339</v>
      </c>
      <c r="J126" s="1">
        <f>3/C126*100</f>
        <v>8.5714285714285712</v>
      </c>
      <c r="K126">
        <f>F127+I126</f>
        <v>10</v>
      </c>
    </row>
    <row r="127" spans="1:11" x14ac:dyDescent="0.45">
      <c r="B127">
        <v>6</v>
      </c>
      <c r="C127" s="4">
        <v>35</v>
      </c>
      <c r="E127" s="1"/>
      <c r="F127" s="22">
        <f>AVERAGE(D122:D130)</f>
        <v>1.1666666666666667</v>
      </c>
      <c r="H127" s="1"/>
      <c r="J127" s="1">
        <f>8/C127*100</f>
        <v>22.857142857142858</v>
      </c>
    </row>
    <row r="128" spans="1:11" x14ac:dyDescent="0.45">
      <c r="B128">
        <v>7</v>
      </c>
      <c r="C128" s="4">
        <v>17</v>
      </c>
      <c r="D128">
        <v>2</v>
      </c>
      <c r="E128" s="1">
        <f t="shared" si="13"/>
        <v>11.76470588235294</v>
      </c>
      <c r="F128" s="22"/>
      <c r="G128">
        <v>13</v>
      </c>
      <c r="H128" s="1">
        <f t="shared" si="14"/>
        <v>76.470588235294116</v>
      </c>
      <c r="J128" s="1">
        <f t="shared" si="15"/>
        <v>88.235294117647058</v>
      </c>
    </row>
    <row r="129" spans="1:11" x14ac:dyDescent="0.45">
      <c r="B129">
        <v>8</v>
      </c>
      <c r="C129" s="4">
        <v>21</v>
      </c>
      <c r="D129">
        <v>0</v>
      </c>
      <c r="E129" s="1">
        <f t="shared" si="13"/>
        <v>0</v>
      </c>
      <c r="F129" s="22"/>
      <c r="G129">
        <v>12</v>
      </c>
      <c r="H129" s="1">
        <f t="shared" si="14"/>
        <v>57.142857142857139</v>
      </c>
      <c r="J129" s="1">
        <f t="shared" si="15"/>
        <v>57.142857142857139</v>
      </c>
    </row>
    <row r="130" spans="1:11" x14ac:dyDescent="0.45">
      <c r="B130">
        <v>9</v>
      </c>
      <c r="C130" s="4">
        <v>31</v>
      </c>
      <c r="D130">
        <v>1</v>
      </c>
      <c r="E130" s="1">
        <f t="shared" si="13"/>
        <v>3.225806451612903</v>
      </c>
      <c r="F130" s="22"/>
      <c r="G130">
        <v>7</v>
      </c>
      <c r="H130" s="1">
        <f t="shared" si="14"/>
        <v>22.58064516129032</v>
      </c>
      <c r="J130" s="1">
        <f t="shared" si="15"/>
        <v>25.806451612903224</v>
      </c>
    </row>
    <row r="131" spans="1:11" x14ac:dyDescent="0.45">
      <c r="A131" s="6"/>
      <c r="B131" s="6">
        <v>10</v>
      </c>
      <c r="C131" s="12"/>
      <c r="D131" s="12"/>
      <c r="E131" s="13"/>
      <c r="F131" s="27"/>
      <c r="G131" s="12"/>
      <c r="H131" s="13"/>
      <c r="I131" s="25"/>
      <c r="J131" s="13"/>
    </row>
    <row r="132" spans="1:11" x14ac:dyDescent="0.45">
      <c r="A132">
        <v>214</v>
      </c>
      <c r="B132">
        <v>1</v>
      </c>
      <c r="C132" s="4">
        <v>15</v>
      </c>
      <c r="D132">
        <v>3</v>
      </c>
      <c r="E132" s="1">
        <f t="shared" si="13"/>
        <v>20</v>
      </c>
      <c r="F132" s="22">
        <f>AVERAGE(E132:E141)</f>
        <v>6.4024298714701189</v>
      </c>
      <c r="G132">
        <v>3</v>
      </c>
      <c r="H132" s="1">
        <f t="shared" si="14"/>
        <v>20</v>
      </c>
      <c r="I132" s="22">
        <f>AVERAGE(H132:H141)</f>
        <v>10.965403018034598</v>
      </c>
      <c r="J132" s="1">
        <f t="shared" si="15"/>
        <v>40</v>
      </c>
      <c r="K132" s="1">
        <f>AVERAGE(J132:J141)</f>
        <v>17.367832889504715</v>
      </c>
    </row>
    <row r="133" spans="1:11" x14ac:dyDescent="0.45">
      <c r="B133">
        <v>2</v>
      </c>
      <c r="C133" s="4">
        <v>19</v>
      </c>
      <c r="D133">
        <v>1</v>
      </c>
      <c r="E133" s="1">
        <f t="shared" si="13"/>
        <v>5.2631578947368416</v>
      </c>
      <c r="F133" s="22"/>
      <c r="G133">
        <v>4</v>
      </c>
      <c r="H133" s="1">
        <f t="shared" si="14"/>
        <v>21.052631578947366</v>
      </c>
      <c r="J133" s="1">
        <f t="shared" si="15"/>
        <v>26.315789473684209</v>
      </c>
    </row>
    <row r="134" spans="1:11" x14ac:dyDescent="0.45">
      <c r="B134">
        <v>3</v>
      </c>
      <c r="C134" s="4">
        <v>22</v>
      </c>
      <c r="D134">
        <v>1</v>
      </c>
      <c r="E134" s="1">
        <f t="shared" si="13"/>
        <v>4.5454545454545459</v>
      </c>
      <c r="F134" s="22"/>
      <c r="G134">
        <v>4</v>
      </c>
      <c r="H134" s="1">
        <f t="shared" si="14"/>
        <v>18.181818181818183</v>
      </c>
      <c r="J134" s="1">
        <f t="shared" si="15"/>
        <v>22.727272727272727</v>
      </c>
    </row>
    <row r="135" spans="1:11" x14ac:dyDescent="0.45">
      <c r="B135">
        <v>4</v>
      </c>
      <c r="C135" s="4">
        <v>13</v>
      </c>
      <c r="D135">
        <v>0</v>
      </c>
      <c r="E135" s="1">
        <f t="shared" si="13"/>
        <v>0</v>
      </c>
      <c r="F135" s="22" t="s">
        <v>12</v>
      </c>
      <c r="G135">
        <v>1</v>
      </c>
      <c r="H135" s="1">
        <f t="shared" si="14"/>
        <v>7.6923076923076925</v>
      </c>
      <c r="I135" s="26">
        <f>AVERAGE(G132:G141)</f>
        <v>2</v>
      </c>
      <c r="J135" s="1">
        <f t="shared" si="15"/>
        <v>7.6923076923076925</v>
      </c>
      <c r="K135">
        <f>F136+I135</f>
        <v>3</v>
      </c>
    </row>
    <row r="136" spans="1:11" x14ac:dyDescent="0.45">
      <c r="B136">
        <v>5</v>
      </c>
      <c r="C136" s="4">
        <v>18</v>
      </c>
      <c r="D136">
        <v>0</v>
      </c>
      <c r="E136" s="1">
        <f t="shared" si="13"/>
        <v>0</v>
      </c>
      <c r="F136" s="22">
        <f>AVERAGE(D132:D141)</f>
        <v>1</v>
      </c>
      <c r="G136">
        <v>0</v>
      </c>
      <c r="H136" s="1">
        <f t="shared" si="14"/>
        <v>0</v>
      </c>
      <c r="J136" s="1">
        <f t="shared" si="15"/>
        <v>0</v>
      </c>
    </row>
    <row r="137" spans="1:11" x14ac:dyDescent="0.45">
      <c r="B137">
        <v>6</v>
      </c>
      <c r="C137" s="4">
        <v>12</v>
      </c>
      <c r="D137">
        <v>1</v>
      </c>
      <c r="E137" s="1">
        <f t="shared" si="13"/>
        <v>8.3333333333333321</v>
      </c>
      <c r="F137" s="22"/>
      <c r="G137">
        <v>0</v>
      </c>
      <c r="H137" s="1">
        <f t="shared" si="14"/>
        <v>0</v>
      </c>
      <c r="J137" s="1">
        <f t="shared" si="15"/>
        <v>8.3333333333333321</v>
      </c>
    </row>
    <row r="138" spans="1:11" x14ac:dyDescent="0.45">
      <c r="B138">
        <v>7</v>
      </c>
      <c r="C138" s="4">
        <v>17</v>
      </c>
      <c r="D138">
        <v>1</v>
      </c>
      <c r="E138" s="1">
        <f t="shared" si="13"/>
        <v>5.8823529411764701</v>
      </c>
      <c r="F138" s="22"/>
      <c r="G138">
        <v>0</v>
      </c>
      <c r="H138" s="1">
        <f t="shared" si="14"/>
        <v>0</v>
      </c>
      <c r="J138" s="1">
        <f t="shared" si="15"/>
        <v>5.8823529411764701</v>
      </c>
    </row>
    <row r="139" spans="1:11" x14ac:dyDescent="0.45">
      <c r="B139">
        <v>8</v>
      </c>
      <c r="C139" s="4">
        <v>22</v>
      </c>
      <c r="D139">
        <v>0</v>
      </c>
      <c r="E139" s="1">
        <f t="shared" si="13"/>
        <v>0</v>
      </c>
      <c r="F139" s="22"/>
      <c r="G139">
        <v>5</v>
      </c>
      <c r="H139" s="1">
        <f t="shared" si="14"/>
        <v>22.727272727272727</v>
      </c>
      <c r="J139" s="1">
        <f t="shared" si="15"/>
        <v>22.727272727272727</v>
      </c>
    </row>
    <row r="140" spans="1:11" x14ac:dyDescent="0.45">
      <c r="B140">
        <v>9</v>
      </c>
      <c r="C140" s="4">
        <v>20</v>
      </c>
      <c r="D140">
        <v>2</v>
      </c>
      <c r="E140" s="1">
        <f t="shared" si="13"/>
        <v>10</v>
      </c>
      <c r="F140" s="22"/>
      <c r="G140">
        <v>2</v>
      </c>
      <c r="H140" s="1">
        <f t="shared" si="14"/>
        <v>10</v>
      </c>
      <c r="J140" s="1">
        <f t="shared" si="15"/>
        <v>20</v>
      </c>
    </row>
    <row r="141" spans="1:11" x14ac:dyDescent="0.45">
      <c r="A141" s="6"/>
      <c r="B141" s="6">
        <v>10</v>
      </c>
      <c r="C141" s="6">
        <v>10</v>
      </c>
      <c r="D141" s="6">
        <v>1</v>
      </c>
      <c r="E141" s="8">
        <f t="shared" si="13"/>
        <v>10</v>
      </c>
      <c r="F141" s="27"/>
      <c r="G141" s="6">
        <v>1</v>
      </c>
      <c r="H141" s="8">
        <f t="shared" si="14"/>
        <v>10</v>
      </c>
      <c r="I141" s="25"/>
      <c r="J141" s="8">
        <f t="shared" si="15"/>
        <v>20</v>
      </c>
    </row>
    <row r="142" spans="1:11" x14ac:dyDescent="0.45">
      <c r="A142">
        <v>219</v>
      </c>
      <c r="B142">
        <v>1</v>
      </c>
      <c r="C142" s="4">
        <v>16</v>
      </c>
      <c r="D142" s="4">
        <v>0</v>
      </c>
      <c r="E142" s="1">
        <f t="shared" si="13"/>
        <v>0</v>
      </c>
      <c r="F142" s="22">
        <f>AVERAGE(E142:E151)</f>
        <v>8.5169164844621239</v>
      </c>
      <c r="G142" s="4">
        <v>0</v>
      </c>
      <c r="H142" s="1">
        <f t="shared" si="14"/>
        <v>0</v>
      </c>
      <c r="I142" s="22">
        <f>AVERAGE(H142:H151)</f>
        <v>2.5609792506344227</v>
      </c>
      <c r="J142" s="1">
        <f t="shared" si="15"/>
        <v>0</v>
      </c>
      <c r="K142" s="1">
        <f>AVERAGE(J142:J151)</f>
        <v>11.077895735096547</v>
      </c>
    </row>
    <row r="143" spans="1:11" x14ac:dyDescent="0.45">
      <c r="B143">
        <v>2</v>
      </c>
      <c r="C143" s="4">
        <v>27</v>
      </c>
      <c r="D143" s="4">
        <v>0</v>
      </c>
      <c r="E143" s="1">
        <f t="shared" si="13"/>
        <v>0</v>
      </c>
      <c r="F143" s="22"/>
      <c r="G143" s="4">
        <v>0</v>
      </c>
      <c r="H143" s="1">
        <f t="shared" si="14"/>
        <v>0</v>
      </c>
      <c r="J143" s="1">
        <f t="shared" si="15"/>
        <v>0</v>
      </c>
    </row>
    <row r="144" spans="1:11" x14ac:dyDescent="0.45">
      <c r="B144">
        <v>3</v>
      </c>
      <c r="C144" s="4">
        <v>17</v>
      </c>
      <c r="D144" s="4">
        <v>2</v>
      </c>
      <c r="E144" s="1">
        <f t="shared" si="13"/>
        <v>11.76470588235294</v>
      </c>
      <c r="F144" s="22" t="s">
        <v>12</v>
      </c>
      <c r="G144" s="4">
        <v>0</v>
      </c>
      <c r="H144" s="1">
        <f t="shared" si="14"/>
        <v>0</v>
      </c>
      <c r="J144" s="1">
        <f t="shared" si="15"/>
        <v>11.76470588235294</v>
      </c>
    </row>
    <row r="145" spans="1:11" x14ac:dyDescent="0.45">
      <c r="B145">
        <v>4</v>
      </c>
      <c r="C145" s="4">
        <v>33</v>
      </c>
      <c r="D145" s="4">
        <v>2</v>
      </c>
      <c r="E145" s="1">
        <f t="shared" si="13"/>
        <v>6.0606060606060606</v>
      </c>
      <c r="F145" s="22">
        <f>AVERAGE(D142:D148)</f>
        <v>2.1428571428571428</v>
      </c>
      <c r="G145" s="4">
        <v>1</v>
      </c>
      <c r="H145" s="1">
        <f t="shared" si="14"/>
        <v>3.0303030303030303</v>
      </c>
      <c r="I145" s="26">
        <f>AVERAGE(G142:G148)</f>
        <v>0.7142857142857143</v>
      </c>
      <c r="J145" s="1">
        <f t="shared" si="15"/>
        <v>9.0909090909090917</v>
      </c>
      <c r="K145">
        <f>F145+I145</f>
        <v>2.8571428571428572</v>
      </c>
    </row>
    <row r="146" spans="1:11" x14ac:dyDescent="0.45">
      <c r="B146">
        <v>5</v>
      </c>
      <c r="C146" s="4">
        <v>29</v>
      </c>
      <c r="D146" s="4">
        <v>4</v>
      </c>
      <c r="E146" s="1">
        <f t="shared" ref="E146:E171" si="16">D146/C146*100</f>
        <v>13.793103448275861</v>
      </c>
      <c r="F146" s="22"/>
      <c r="G146" s="4">
        <v>2</v>
      </c>
      <c r="H146" s="1">
        <f t="shared" ref="H146:H171" si="17">G146/C146*100</f>
        <v>6.8965517241379306</v>
      </c>
      <c r="J146" s="1">
        <f t="shared" ref="J146:J171" si="18">(G146+D146)/C146*100</f>
        <v>20.689655172413794</v>
      </c>
    </row>
    <row r="147" spans="1:11" x14ac:dyDescent="0.45">
      <c r="B147">
        <v>6</v>
      </c>
      <c r="C147" s="4">
        <v>21</v>
      </c>
      <c r="D147" s="4">
        <v>0</v>
      </c>
      <c r="E147" s="1">
        <f t="shared" si="16"/>
        <v>0</v>
      </c>
      <c r="F147" s="22"/>
      <c r="G147" s="4">
        <v>0</v>
      </c>
      <c r="H147" s="1">
        <f t="shared" si="17"/>
        <v>0</v>
      </c>
      <c r="J147" s="1">
        <f t="shared" si="18"/>
        <v>0</v>
      </c>
    </row>
    <row r="148" spans="1:11" x14ac:dyDescent="0.45">
      <c r="B148">
        <v>7</v>
      </c>
      <c r="C148" s="4">
        <v>25</v>
      </c>
      <c r="D148" s="4">
        <v>7</v>
      </c>
      <c r="E148" s="1">
        <f t="shared" si="16"/>
        <v>28.000000000000004</v>
      </c>
      <c r="F148" s="22"/>
      <c r="G148" s="4">
        <v>2</v>
      </c>
      <c r="H148" s="1">
        <f t="shared" si="17"/>
        <v>8</v>
      </c>
      <c r="J148" s="1">
        <f t="shared" si="18"/>
        <v>36</v>
      </c>
    </row>
    <row r="149" spans="1:11" x14ac:dyDescent="0.45">
      <c r="E149" s="1"/>
      <c r="F149" s="22"/>
      <c r="H149" s="1"/>
      <c r="J149" s="1"/>
    </row>
    <row r="150" spans="1:11" x14ac:dyDescent="0.45">
      <c r="E150" s="1"/>
      <c r="F150" s="22"/>
      <c r="H150" s="1"/>
      <c r="J150" s="1"/>
    </row>
    <row r="151" spans="1:11" x14ac:dyDescent="0.45">
      <c r="A151" s="6"/>
      <c r="B151" s="6"/>
      <c r="C151" s="6"/>
      <c r="D151" s="6"/>
      <c r="E151" s="8"/>
      <c r="F151" s="27"/>
      <c r="G151" s="6"/>
      <c r="H151" s="8"/>
      <c r="I151" s="25"/>
      <c r="J151" s="8"/>
    </row>
    <row r="152" spans="1:11" x14ac:dyDescent="0.45">
      <c r="A152">
        <v>225</v>
      </c>
      <c r="B152">
        <v>1</v>
      </c>
      <c r="C152">
        <v>19</v>
      </c>
      <c r="D152">
        <v>1</v>
      </c>
      <c r="E152" s="1">
        <f t="shared" si="16"/>
        <v>5.2631578947368416</v>
      </c>
      <c r="F152" s="22">
        <f>AVERAGE(E152:E161)</f>
        <v>2.1741586873165817</v>
      </c>
      <c r="G152">
        <v>5</v>
      </c>
      <c r="H152" s="1">
        <f t="shared" si="17"/>
        <v>26.315789473684209</v>
      </c>
      <c r="I152" s="22">
        <f>AVERAGE(H152:H161)</f>
        <v>19.936847208519033</v>
      </c>
      <c r="J152" s="1">
        <f t="shared" si="18"/>
        <v>31.578947368421051</v>
      </c>
      <c r="K152" s="1">
        <f>AVERAGE(J152:J161)</f>
        <v>22.111005895835611</v>
      </c>
    </row>
    <row r="153" spans="1:11" x14ac:dyDescent="0.45">
      <c r="B153">
        <v>2</v>
      </c>
      <c r="C153">
        <v>15</v>
      </c>
      <c r="D153">
        <v>0</v>
      </c>
      <c r="E153" s="1">
        <f t="shared" si="16"/>
        <v>0</v>
      </c>
      <c r="F153" s="22"/>
      <c r="G153">
        <v>0</v>
      </c>
      <c r="H153" s="1">
        <f t="shared" si="17"/>
        <v>0</v>
      </c>
      <c r="J153" s="1">
        <f t="shared" si="18"/>
        <v>0</v>
      </c>
    </row>
    <row r="154" spans="1:11" x14ac:dyDescent="0.45">
      <c r="B154">
        <v>3</v>
      </c>
      <c r="C154">
        <v>34</v>
      </c>
      <c r="D154">
        <v>0</v>
      </c>
      <c r="E154" s="1">
        <f t="shared" si="16"/>
        <v>0</v>
      </c>
      <c r="F154" s="22"/>
      <c r="G154">
        <v>2</v>
      </c>
      <c r="H154" s="1">
        <f t="shared" si="17"/>
        <v>5.8823529411764701</v>
      </c>
      <c r="J154" s="1">
        <f t="shared" si="18"/>
        <v>5.8823529411764701</v>
      </c>
    </row>
    <row r="155" spans="1:11" x14ac:dyDescent="0.45">
      <c r="B155">
        <v>4</v>
      </c>
      <c r="C155">
        <v>26</v>
      </c>
      <c r="D155">
        <v>1</v>
      </c>
      <c r="E155" s="1">
        <f t="shared" si="16"/>
        <v>3.8461538461538463</v>
      </c>
      <c r="F155" s="22" t="s">
        <v>12</v>
      </c>
      <c r="G155">
        <v>4</v>
      </c>
      <c r="H155" s="1">
        <f t="shared" si="17"/>
        <v>15.384615384615385</v>
      </c>
      <c r="J155" s="1">
        <f t="shared" si="18"/>
        <v>19.230769230769234</v>
      </c>
    </row>
    <row r="156" spans="1:11" x14ac:dyDescent="0.45">
      <c r="B156">
        <v>5</v>
      </c>
      <c r="C156">
        <v>24</v>
      </c>
      <c r="D156">
        <v>1</v>
      </c>
      <c r="E156" s="1">
        <f t="shared" si="16"/>
        <v>4.1666666666666661</v>
      </c>
      <c r="F156" s="22">
        <f>AVERAGE(D152:D161)</f>
        <v>0.5</v>
      </c>
      <c r="G156">
        <v>10</v>
      </c>
      <c r="H156" s="1">
        <f t="shared" si="17"/>
        <v>41.666666666666671</v>
      </c>
      <c r="I156" s="26">
        <f>AVERAGE(G152:G161)</f>
        <v>4.5999999999999996</v>
      </c>
      <c r="J156" s="1">
        <f t="shared" si="18"/>
        <v>45.833333333333329</v>
      </c>
      <c r="K156">
        <f>F156+I156</f>
        <v>5.0999999999999996</v>
      </c>
    </row>
    <row r="157" spans="1:11" x14ac:dyDescent="0.45">
      <c r="B157">
        <v>6</v>
      </c>
      <c r="C157">
        <v>21</v>
      </c>
      <c r="D157">
        <v>1</v>
      </c>
      <c r="E157" s="1">
        <f t="shared" si="16"/>
        <v>4.7619047619047619</v>
      </c>
      <c r="F157" s="22"/>
      <c r="G157">
        <v>10</v>
      </c>
      <c r="H157" s="1">
        <f t="shared" si="17"/>
        <v>47.619047619047613</v>
      </c>
      <c r="J157" s="1">
        <f t="shared" si="18"/>
        <v>52.380952380952387</v>
      </c>
    </row>
    <row r="158" spans="1:11" x14ac:dyDescent="0.45">
      <c r="B158">
        <v>7</v>
      </c>
      <c r="C158">
        <v>27</v>
      </c>
      <c r="D158">
        <v>1</v>
      </c>
      <c r="E158" s="1">
        <f t="shared" si="16"/>
        <v>3.7037037037037033</v>
      </c>
      <c r="F158" s="22"/>
      <c r="G158">
        <v>0</v>
      </c>
      <c r="H158" s="1">
        <f t="shared" si="17"/>
        <v>0</v>
      </c>
      <c r="J158" s="1">
        <f t="shared" si="18"/>
        <v>3.7037037037037033</v>
      </c>
    </row>
    <row r="159" spans="1:11" x14ac:dyDescent="0.45">
      <c r="B159">
        <v>8</v>
      </c>
      <c r="C159">
        <v>16</v>
      </c>
      <c r="D159">
        <v>0</v>
      </c>
      <c r="E159" s="1">
        <f t="shared" si="16"/>
        <v>0</v>
      </c>
      <c r="F159" s="22"/>
      <c r="G159">
        <v>0</v>
      </c>
      <c r="H159" s="1">
        <f t="shared" si="17"/>
        <v>0</v>
      </c>
      <c r="J159" s="1">
        <f t="shared" si="18"/>
        <v>0</v>
      </c>
    </row>
    <row r="160" spans="1:11" x14ac:dyDescent="0.45">
      <c r="B160">
        <v>9</v>
      </c>
      <c r="C160">
        <v>24</v>
      </c>
      <c r="D160">
        <v>0</v>
      </c>
      <c r="E160" s="1">
        <f t="shared" si="16"/>
        <v>0</v>
      </c>
      <c r="F160" s="22"/>
      <c r="G160">
        <v>8</v>
      </c>
      <c r="H160" s="1">
        <f t="shared" si="17"/>
        <v>33.333333333333329</v>
      </c>
      <c r="J160" s="1">
        <f t="shared" si="18"/>
        <v>33.333333333333329</v>
      </c>
    </row>
    <row r="161" spans="1:11" x14ac:dyDescent="0.45">
      <c r="A161" s="6"/>
      <c r="B161" s="6">
        <v>10</v>
      </c>
      <c r="C161" s="6">
        <v>24</v>
      </c>
      <c r="D161" s="6">
        <v>0</v>
      </c>
      <c r="E161" s="8">
        <f t="shared" si="16"/>
        <v>0</v>
      </c>
      <c r="F161" s="27"/>
      <c r="G161" s="6">
        <v>7</v>
      </c>
      <c r="H161" s="8">
        <f t="shared" si="17"/>
        <v>29.166666666666668</v>
      </c>
      <c r="I161" s="25"/>
      <c r="J161" s="8">
        <f t="shared" si="18"/>
        <v>29.166666666666668</v>
      </c>
    </row>
    <row r="162" spans="1:11" x14ac:dyDescent="0.45">
      <c r="A162">
        <v>260</v>
      </c>
      <c r="B162">
        <v>1</v>
      </c>
      <c r="C162" s="4">
        <v>36</v>
      </c>
      <c r="D162" s="4">
        <v>2</v>
      </c>
      <c r="E162" s="1">
        <f t="shared" si="16"/>
        <v>5.5555555555555554</v>
      </c>
      <c r="F162" s="22">
        <f>AVERAGE(E162:E171)</f>
        <v>3.559454882035527</v>
      </c>
      <c r="G162" s="4">
        <v>16</v>
      </c>
      <c r="H162" s="1">
        <f t="shared" si="17"/>
        <v>44.444444444444443</v>
      </c>
      <c r="I162" s="22">
        <f>AVERAGE(H162:H171)</f>
        <v>25.153481166384388</v>
      </c>
      <c r="J162" s="1">
        <f t="shared" si="18"/>
        <v>50</v>
      </c>
      <c r="K162" s="1">
        <f>AVERAGE(J162:J171)</f>
        <v>28.712936048419913</v>
      </c>
    </row>
    <row r="163" spans="1:11" x14ac:dyDescent="0.45">
      <c r="B163">
        <v>2</v>
      </c>
      <c r="C163" s="4">
        <v>26</v>
      </c>
      <c r="D163" s="4">
        <v>1</v>
      </c>
      <c r="E163" s="1">
        <f t="shared" si="16"/>
        <v>3.8461538461538463</v>
      </c>
      <c r="F163" s="22"/>
      <c r="G163" s="4">
        <v>9</v>
      </c>
      <c r="H163" s="1">
        <f t="shared" si="17"/>
        <v>34.615384615384613</v>
      </c>
      <c r="J163" s="1">
        <f t="shared" si="18"/>
        <v>38.461538461538467</v>
      </c>
    </row>
    <row r="164" spans="1:11" x14ac:dyDescent="0.45">
      <c r="B164">
        <v>3</v>
      </c>
      <c r="C164" s="4">
        <v>26</v>
      </c>
      <c r="D164" s="4">
        <v>3</v>
      </c>
      <c r="E164" s="1">
        <f t="shared" si="16"/>
        <v>11.538461538461538</v>
      </c>
      <c r="F164" s="22" t="s">
        <v>12</v>
      </c>
      <c r="G164" s="4">
        <v>21</v>
      </c>
      <c r="H164" s="1">
        <f t="shared" si="17"/>
        <v>80.769230769230774</v>
      </c>
      <c r="J164" s="1">
        <f t="shared" si="18"/>
        <v>92.307692307692307</v>
      </c>
    </row>
    <row r="165" spans="1:11" x14ac:dyDescent="0.45">
      <c r="B165">
        <v>4</v>
      </c>
      <c r="C165" s="4">
        <v>28</v>
      </c>
      <c r="D165" s="4">
        <v>0</v>
      </c>
      <c r="E165" s="1">
        <f t="shared" si="16"/>
        <v>0</v>
      </c>
      <c r="F165" s="22">
        <f>AVERAGE(D162:D171)</f>
        <v>1</v>
      </c>
      <c r="G165" s="4">
        <v>4</v>
      </c>
      <c r="H165" s="1">
        <f t="shared" si="17"/>
        <v>14.285714285714285</v>
      </c>
      <c r="I165" s="26">
        <f>AVERAGE(G162:G171)</f>
        <v>7</v>
      </c>
      <c r="J165" s="1">
        <f t="shared" si="18"/>
        <v>14.285714285714285</v>
      </c>
    </row>
    <row r="166" spans="1:11" x14ac:dyDescent="0.45">
      <c r="B166">
        <v>5</v>
      </c>
      <c r="C166" s="4">
        <v>31</v>
      </c>
      <c r="D166" s="4">
        <v>1</v>
      </c>
      <c r="E166" s="1">
        <f t="shared" si="16"/>
        <v>3.225806451612903</v>
      </c>
      <c r="F166" s="22"/>
      <c r="G166" s="4">
        <v>5</v>
      </c>
      <c r="H166" s="1">
        <f t="shared" si="17"/>
        <v>16.129032258064516</v>
      </c>
      <c r="J166" s="1">
        <f t="shared" si="18"/>
        <v>19.35483870967742</v>
      </c>
      <c r="K166">
        <f>F165+I165</f>
        <v>8</v>
      </c>
    </row>
    <row r="167" spans="1:11" x14ac:dyDescent="0.45">
      <c r="B167">
        <v>6</v>
      </c>
      <c r="C167" s="4">
        <v>33</v>
      </c>
      <c r="D167" s="4">
        <v>0</v>
      </c>
      <c r="E167" s="1">
        <f t="shared" si="16"/>
        <v>0</v>
      </c>
      <c r="F167" s="22"/>
      <c r="G167" s="4">
        <v>0</v>
      </c>
      <c r="H167" s="1">
        <f t="shared" si="17"/>
        <v>0</v>
      </c>
      <c r="J167" s="1">
        <f t="shared" si="18"/>
        <v>0</v>
      </c>
    </row>
    <row r="168" spans="1:11" x14ac:dyDescent="0.45">
      <c r="B168">
        <v>7</v>
      </c>
      <c r="C168" s="4">
        <v>27</v>
      </c>
      <c r="D168" s="4">
        <v>0</v>
      </c>
      <c r="E168" s="1">
        <f t="shared" si="16"/>
        <v>0</v>
      </c>
      <c r="F168" s="22"/>
      <c r="G168" s="4">
        <v>4</v>
      </c>
      <c r="H168" s="1">
        <f t="shared" si="17"/>
        <v>14.814814814814813</v>
      </c>
      <c r="J168" s="1">
        <f t="shared" si="18"/>
        <v>14.814814814814813</v>
      </c>
    </row>
    <row r="169" spans="1:11" x14ac:dyDescent="0.45">
      <c r="B169">
        <v>8</v>
      </c>
      <c r="C169" s="4">
        <v>21</v>
      </c>
      <c r="D169" s="4">
        <v>1</v>
      </c>
      <c r="E169" s="1">
        <f t="shared" si="16"/>
        <v>4.7619047619047619</v>
      </c>
      <c r="F169" s="22"/>
      <c r="G169" s="4">
        <v>5</v>
      </c>
      <c r="H169" s="1">
        <f t="shared" si="17"/>
        <v>23.809523809523807</v>
      </c>
      <c r="J169" s="1">
        <f t="shared" si="18"/>
        <v>28.571428571428569</v>
      </c>
    </row>
    <row r="170" spans="1:11" x14ac:dyDescent="0.45">
      <c r="B170">
        <v>9</v>
      </c>
      <c r="C170" s="4">
        <v>25</v>
      </c>
      <c r="D170" s="4">
        <v>0</v>
      </c>
      <c r="E170" s="1">
        <f t="shared" si="16"/>
        <v>0</v>
      </c>
      <c r="F170" s="22"/>
      <c r="G170" s="4">
        <v>4</v>
      </c>
      <c r="H170" s="1">
        <f t="shared" si="17"/>
        <v>16</v>
      </c>
      <c r="J170" s="1">
        <f t="shared" si="18"/>
        <v>16</v>
      </c>
    </row>
    <row r="171" spans="1:11" x14ac:dyDescent="0.45">
      <c r="B171">
        <v>10</v>
      </c>
      <c r="C171" s="4">
        <v>30</v>
      </c>
      <c r="D171" s="4">
        <v>2</v>
      </c>
      <c r="E171" s="1">
        <f t="shared" si="16"/>
        <v>6.666666666666667</v>
      </c>
      <c r="F171" s="22"/>
      <c r="G171" s="4">
        <v>2</v>
      </c>
      <c r="H171" s="1">
        <f t="shared" si="17"/>
        <v>6.666666666666667</v>
      </c>
      <c r="J171" s="1">
        <f t="shared" si="18"/>
        <v>13.333333333333334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Marie-Hélène</dc:creator>
  <cp:lastModifiedBy>Normand Marie-Hélène</cp:lastModifiedBy>
  <dcterms:created xsi:type="dcterms:W3CDTF">2025-08-06T15:11:39Z</dcterms:created>
  <dcterms:modified xsi:type="dcterms:W3CDTF">2025-08-06T15:46:46Z</dcterms:modified>
</cp:coreProperties>
</file>