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413"/>
  <workbookPr/>
  <mc:AlternateContent xmlns:mc="http://schemas.openxmlformats.org/markup-compatibility/2006">
    <mc:Choice Requires="x15">
      <x15ac:absPath xmlns:x15ac="http://schemas.microsoft.com/office/spreadsheetml/2010/11/ac" url="/Users/yadong/科研/MRGEI/除手稿外其他投稿用文件/"/>
    </mc:Choice>
  </mc:AlternateContent>
  <xr:revisionPtr revIDLastSave="0" documentId="13_ncr:1_{4BBD8AEA-A638-574E-A159-949D071C84D4}" xr6:coauthVersionLast="47" xr6:coauthVersionMax="47" xr10:uidLastSave="{00000000-0000-0000-0000-000000000000}"/>
  <bookViews>
    <workbookView xWindow="0" yWindow="760" windowWidth="29400" windowHeight="16940" xr2:uid="{00000000-000D-0000-FFFF-FFFF00000000}"/>
  </bookViews>
  <sheets>
    <sheet name="Index" sheetId="16" r:id="rId1"/>
    <sheet name="Table S1" sheetId="4" r:id="rId2"/>
    <sheet name="Table S2" sheetId="17" r:id="rId3"/>
    <sheet name="Table S3" sheetId="2" r:id="rId4"/>
    <sheet name="Table S4" sheetId="3" r:id="rId5"/>
    <sheet name="Table S5" sheetId="6" r:id="rId6"/>
    <sheet name="Table S6" sheetId="8" r:id="rId7"/>
    <sheet name="Table S7" sheetId="7" r:id="rId8"/>
    <sheet name="Table S8" sheetId="9" r:id="rId9"/>
    <sheet name="Table S9" sheetId="10" r:id="rId10"/>
    <sheet name="Table S10" sheetId="11" r:id="rId11"/>
    <sheet name="Table S11" sheetId="12" r:id="rId12"/>
    <sheet name="Table S12" sheetId="13" r:id="rId13"/>
    <sheet name="Table S13" sheetId="14" r:id="rId14"/>
    <sheet name="Table S14" sheetId="15" r:id="rId15"/>
    <sheet name="Table S15" sheetId="25" r:id="rId16"/>
    <sheet name="Table S16" sheetId="24" r:id="rId17"/>
    <sheet name="Table S17" sheetId="26" r:id="rId18"/>
  </sheets>
  <definedNames>
    <definedName name="_xlnm._FilterDatabase" localSheetId="11" hidden="1">'Table S11'!$K:$K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9" i="15" l="1"/>
  <c r="O29" i="15"/>
  <c r="N29" i="15"/>
  <c r="K29" i="15"/>
  <c r="J29" i="15"/>
  <c r="I29" i="15"/>
  <c r="P28" i="15"/>
  <c r="O28" i="15"/>
  <c r="N28" i="15"/>
  <c r="K28" i="15"/>
  <c r="J28" i="15"/>
  <c r="I28" i="15"/>
  <c r="P27" i="15"/>
  <c r="O27" i="15"/>
  <c r="N27" i="15"/>
  <c r="K27" i="15"/>
  <c r="J27" i="15"/>
  <c r="I27" i="15"/>
  <c r="P26" i="15"/>
  <c r="O26" i="15"/>
  <c r="N26" i="15"/>
  <c r="K26" i="15"/>
  <c r="J26" i="15"/>
  <c r="I26" i="15"/>
  <c r="P25" i="15"/>
  <c r="O25" i="15"/>
  <c r="N25" i="15"/>
  <c r="K25" i="15"/>
  <c r="J25" i="15"/>
  <c r="I25" i="15"/>
  <c r="P24" i="15"/>
  <c r="O24" i="15"/>
  <c r="N24" i="15"/>
  <c r="K24" i="15"/>
  <c r="J24" i="15"/>
  <c r="I24" i="15"/>
  <c r="P23" i="15"/>
  <c r="O23" i="15"/>
  <c r="N23" i="15"/>
  <c r="K23" i="15"/>
  <c r="J23" i="15"/>
  <c r="I23" i="15"/>
  <c r="P22" i="15"/>
  <c r="O22" i="15"/>
  <c r="N22" i="15"/>
  <c r="K22" i="15"/>
  <c r="J22" i="15"/>
  <c r="I22" i="15"/>
  <c r="P21" i="15"/>
  <c r="O21" i="15"/>
  <c r="N21" i="15"/>
  <c r="K21" i="15"/>
  <c r="J21" i="15"/>
  <c r="I21" i="15"/>
  <c r="P20" i="15"/>
  <c r="O20" i="15"/>
  <c r="N20" i="15"/>
  <c r="K20" i="15"/>
  <c r="J20" i="15"/>
  <c r="I20" i="15"/>
  <c r="P19" i="15"/>
  <c r="O19" i="15"/>
  <c r="N19" i="15"/>
  <c r="K19" i="15"/>
  <c r="J19" i="15"/>
  <c r="I19" i="15"/>
  <c r="P18" i="15"/>
  <c r="O18" i="15"/>
  <c r="N18" i="15"/>
  <c r="K18" i="15"/>
  <c r="J18" i="15"/>
  <c r="I18" i="15"/>
  <c r="P17" i="15"/>
  <c r="O17" i="15"/>
  <c r="N17" i="15"/>
  <c r="K17" i="15"/>
  <c r="J17" i="15"/>
  <c r="I17" i="15"/>
  <c r="P16" i="15"/>
  <c r="O16" i="15"/>
  <c r="N16" i="15"/>
  <c r="K16" i="15"/>
  <c r="J16" i="15"/>
  <c r="I16" i="15"/>
  <c r="P15" i="15"/>
  <c r="O15" i="15"/>
  <c r="N15" i="15"/>
  <c r="K15" i="15"/>
  <c r="J15" i="15"/>
  <c r="I15" i="15"/>
  <c r="P14" i="15"/>
  <c r="O14" i="15"/>
  <c r="N14" i="15"/>
  <c r="K14" i="15"/>
  <c r="J14" i="15"/>
  <c r="I14" i="15"/>
  <c r="P13" i="15"/>
  <c r="O13" i="15"/>
  <c r="N13" i="15"/>
  <c r="K13" i="15"/>
  <c r="J13" i="15"/>
  <c r="I13" i="15"/>
  <c r="P12" i="15"/>
  <c r="O12" i="15"/>
  <c r="N12" i="15"/>
  <c r="K12" i="15"/>
  <c r="J12" i="15"/>
  <c r="I12" i="15"/>
  <c r="P11" i="15"/>
  <c r="O11" i="15"/>
  <c r="N11" i="15"/>
  <c r="K11" i="15"/>
  <c r="J11" i="15"/>
  <c r="I11" i="15"/>
  <c r="P10" i="15"/>
  <c r="O10" i="15"/>
  <c r="N10" i="15"/>
  <c r="K10" i="15"/>
  <c r="J10" i="15"/>
  <c r="I10" i="15"/>
  <c r="P9" i="15"/>
  <c r="O9" i="15"/>
  <c r="N9" i="15"/>
  <c r="K9" i="15"/>
  <c r="J9" i="15"/>
  <c r="I9" i="15"/>
  <c r="P8" i="15"/>
  <c r="O8" i="15"/>
  <c r="N8" i="15"/>
  <c r="K8" i="15"/>
  <c r="J8" i="15"/>
  <c r="I8" i="15"/>
  <c r="P7" i="15"/>
  <c r="O7" i="15"/>
  <c r="N7" i="15"/>
  <c r="K7" i="15"/>
  <c r="J7" i="15"/>
  <c r="I7" i="15"/>
  <c r="P6" i="15"/>
  <c r="O6" i="15"/>
  <c r="N6" i="15"/>
  <c r="K6" i="15"/>
  <c r="J6" i="15"/>
  <c r="I6" i="15"/>
  <c r="P5" i="15"/>
  <c r="O5" i="15"/>
  <c r="N5" i="15"/>
  <c r="K5" i="15"/>
  <c r="J5" i="15"/>
  <c r="I5" i="15"/>
  <c r="P4" i="15"/>
  <c r="O4" i="15"/>
  <c r="N4" i="15"/>
  <c r="K4" i="15"/>
  <c r="J4" i="15"/>
  <c r="I4" i="15"/>
  <c r="P3" i="15"/>
  <c r="O3" i="15"/>
  <c r="N3" i="15"/>
  <c r="K3" i="15"/>
  <c r="J3" i="15"/>
  <c r="I3" i="15"/>
  <c r="U4" i="14"/>
  <c r="P29" i="13"/>
  <c r="O29" i="13"/>
  <c r="K29" i="13"/>
  <c r="J29" i="13"/>
  <c r="P28" i="13"/>
  <c r="O28" i="13"/>
  <c r="K28" i="13"/>
  <c r="J28" i="13"/>
  <c r="P27" i="13"/>
  <c r="O27" i="13"/>
  <c r="K27" i="13"/>
  <c r="J27" i="13"/>
  <c r="P26" i="13"/>
  <c r="O26" i="13"/>
  <c r="K26" i="13"/>
  <c r="J26" i="13"/>
  <c r="P25" i="13"/>
  <c r="O25" i="13"/>
  <c r="K25" i="13"/>
  <c r="J25" i="13"/>
  <c r="P24" i="13"/>
  <c r="O24" i="13"/>
  <c r="K24" i="13"/>
  <c r="J24" i="13"/>
  <c r="P23" i="13"/>
  <c r="O23" i="13"/>
  <c r="K23" i="13"/>
  <c r="J23" i="13"/>
  <c r="P22" i="13"/>
  <c r="O22" i="13"/>
  <c r="K22" i="13"/>
  <c r="J22" i="13"/>
  <c r="P21" i="13"/>
  <c r="O21" i="13"/>
  <c r="K21" i="13"/>
  <c r="J21" i="13"/>
  <c r="P20" i="13"/>
  <c r="O20" i="13"/>
  <c r="K20" i="13"/>
  <c r="J20" i="13"/>
  <c r="P19" i="13"/>
  <c r="O19" i="13"/>
  <c r="K19" i="13"/>
  <c r="J19" i="13"/>
  <c r="P18" i="13"/>
  <c r="O18" i="13"/>
  <c r="K18" i="13"/>
  <c r="J18" i="13"/>
  <c r="P17" i="13"/>
  <c r="O17" i="13"/>
  <c r="K17" i="13"/>
  <c r="J17" i="13"/>
  <c r="P16" i="13"/>
  <c r="O16" i="13"/>
  <c r="K16" i="13"/>
  <c r="J16" i="13"/>
  <c r="P15" i="13"/>
  <c r="O15" i="13"/>
  <c r="K15" i="13"/>
  <c r="J15" i="13"/>
  <c r="P14" i="13"/>
  <c r="O14" i="13"/>
  <c r="K14" i="13"/>
  <c r="J14" i="13"/>
  <c r="P13" i="13"/>
  <c r="O13" i="13"/>
  <c r="K13" i="13"/>
  <c r="J13" i="13"/>
  <c r="P12" i="13"/>
  <c r="O12" i="13"/>
  <c r="K12" i="13"/>
  <c r="J12" i="13"/>
  <c r="P11" i="13"/>
  <c r="O11" i="13"/>
  <c r="K11" i="13"/>
  <c r="J11" i="13"/>
  <c r="P10" i="13"/>
  <c r="O10" i="13"/>
  <c r="K10" i="13"/>
  <c r="J10" i="13"/>
  <c r="P9" i="13"/>
  <c r="O9" i="13"/>
  <c r="K9" i="13"/>
  <c r="J9" i="13"/>
  <c r="P8" i="13"/>
  <c r="O8" i="13"/>
  <c r="K8" i="13"/>
  <c r="J8" i="13"/>
  <c r="P7" i="13"/>
  <c r="O7" i="13"/>
  <c r="K7" i="13"/>
  <c r="J7" i="13"/>
  <c r="P6" i="13"/>
  <c r="O6" i="13"/>
  <c r="K6" i="13"/>
  <c r="J6" i="13"/>
  <c r="P5" i="13"/>
  <c r="O5" i="13"/>
  <c r="K5" i="13"/>
  <c r="J5" i="13"/>
  <c r="P4" i="13"/>
  <c r="O4" i="13"/>
  <c r="K4" i="13"/>
  <c r="J4" i="13"/>
  <c r="P3" i="13"/>
  <c r="O3" i="13"/>
  <c r="K3" i="13"/>
  <c r="J3" i="13"/>
  <c r="P29" i="12"/>
  <c r="O29" i="12"/>
  <c r="K29" i="12"/>
  <c r="J29" i="12"/>
  <c r="P28" i="12"/>
  <c r="O28" i="12"/>
  <c r="K28" i="12"/>
  <c r="J28" i="12"/>
  <c r="P27" i="12"/>
  <c r="O27" i="12"/>
  <c r="K27" i="12"/>
  <c r="J27" i="12"/>
  <c r="P26" i="12"/>
  <c r="O26" i="12"/>
  <c r="K26" i="12"/>
  <c r="J26" i="12"/>
  <c r="P25" i="12"/>
  <c r="O25" i="12"/>
  <c r="K25" i="12"/>
  <c r="J25" i="12"/>
  <c r="P24" i="12"/>
  <c r="O24" i="12"/>
  <c r="K24" i="12"/>
  <c r="J24" i="12"/>
  <c r="P23" i="12"/>
  <c r="O23" i="12"/>
  <c r="K23" i="12"/>
  <c r="J23" i="12"/>
  <c r="P22" i="12"/>
  <c r="O22" i="12"/>
  <c r="K22" i="12"/>
  <c r="J22" i="12"/>
  <c r="P21" i="12"/>
  <c r="O21" i="12"/>
  <c r="K21" i="12"/>
  <c r="J21" i="12"/>
  <c r="P20" i="12"/>
  <c r="O20" i="12"/>
  <c r="K20" i="12"/>
  <c r="J20" i="12"/>
  <c r="P19" i="12"/>
  <c r="O19" i="12"/>
  <c r="K19" i="12"/>
  <c r="J19" i="12"/>
  <c r="P18" i="12"/>
  <c r="O18" i="12"/>
  <c r="K18" i="12"/>
  <c r="J18" i="12"/>
  <c r="P17" i="12"/>
  <c r="O17" i="12"/>
  <c r="K17" i="12"/>
  <c r="J17" i="12"/>
  <c r="P16" i="12"/>
  <c r="O16" i="12"/>
  <c r="K16" i="12"/>
  <c r="J16" i="12"/>
  <c r="P15" i="12"/>
  <c r="O15" i="12"/>
  <c r="K15" i="12"/>
  <c r="J15" i="12"/>
  <c r="P14" i="12"/>
  <c r="O14" i="12"/>
  <c r="K14" i="12"/>
  <c r="J14" i="12"/>
  <c r="P13" i="12"/>
  <c r="O13" i="12"/>
  <c r="K13" i="12"/>
  <c r="J13" i="12"/>
  <c r="P12" i="12"/>
  <c r="O12" i="12"/>
  <c r="K12" i="12"/>
  <c r="J12" i="12"/>
  <c r="P11" i="12"/>
  <c r="O11" i="12"/>
  <c r="K11" i="12"/>
  <c r="J11" i="12"/>
  <c r="P10" i="12"/>
  <c r="O10" i="12"/>
  <c r="K10" i="12"/>
  <c r="J10" i="12"/>
  <c r="P9" i="12"/>
  <c r="O9" i="12"/>
  <c r="K9" i="12"/>
  <c r="J9" i="12"/>
  <c r="P8" i="12"/>
  <c r="O8" i="12"/>
  <c r="K8" i="12"/>
  <c r="J8" i="12"/>
  <c r="P7" i="12"/>
  <c r="O7" i="12"/>
  <c r="K7" i="12"/>
  <c r="J7" i="12"/>
  <c r="P6" i="12"/>
  <c r="O6" i="12"/>
  <c r="K6" i="12"/>
  <c r="J6" i="12"/>
  <c r="P5" i="12"/>
  <c r="O5" i="12"/>
  <c r="K5" i="12"/>
  <c r="J5" i="12"/>
  <c r="P4" i="12"/>
  <c r="O4" i="12"/>
  <c r="K4" i="12"/>
  <c r="J4" i="12"/>
  <c r="P3" i="12"/>
  <c r="O3" i="12"/>
  <c r="K3" i="12"/>
  <c r="J3" i="12"/>
  <c r="P29" i="6"/>
  <c r="O29" i="6"/>
  <c r="K29" i="6"/>
  <c r="J29" i="6"/>
  <c r="P28" i="6"/>
  <c r="O28" i="6"/>
  <c r="K28" i="6"/>
  <c r="J28" i="6"/>
  <c r="P27" i="6"/>
  <c r="O27" i="6"/>
  <c r="K27" i="6"/>
  <c r="J27" i="6"/>
  <c r="P26" i="6"/>
  <c r="O26" i="6"/>
  <c r="K26" i="6"/>
  <c r="J26" i="6"/>
  <c r="P25" i="6"/>
  <c r="O25" i="6"/>
  <c r="K25" i="6"/>
  <c r="J25" i="6"/>
  <c r="P24" i="6"/>
  <c r="O24" i="6"/>
  <c r="K24" i="6"/>
  <c r="J24" i="6"/>
  <c r="P23" i="6"/>
  <c r="O23" i="6"/>
  <c r="K23" i="6"/>
  <c r="J23" i="6"/>
  <c r="P22" i="6"/>
  <c r="O22" i="6"/>
  <c r="K22" i="6"/>
  <c r="J22" i="6"/>
  <c r="P21" i="6"/>
  <c r="O21" i="6"/>
  <c r="K21" i="6"/>
  <c r="J21" i="6"/>
  <c r="P20" i="6"/>
  <c r="O20" i="6"/>
  <c r="K20" i="6"/>
  <c r="J20" i="6"/>
  <c r="P19" i="6"/>
  <c r="O19" i="6"/>
  <c r="K19" i="6"/>
  <c r="J19" i="6"/>
  <c r="P18" i="6"/>
  <c r="O18" i="6"/>
  <c r="K18" i="6"/>
  <c r="J18" i="6"/>
  <c r="P17" i="6"/>
  <c r="O17" i="6"/>
  <c r="K17" i="6"/>
  <c r="J17" i="6"/>
  <c r="P16" i="6"/>
  <c r="O16" i="6"/>
  <c r="K16" i="6"/>
  <c r="J16" i="6"/>
  <c r="P15" i="6"/>
  <c r="O15" i="6"/>
  <c r="K15" i="6"/>
  <c r="J15" i="6"/>
  <c r="P14" i="6"/>
  <c r="O14" i="6"/>
  <c r="K14" i="6"/>
  <c r="J14" i="6"/>
  <c r="P13" i="6"/>
  <c r="O13" i="6"/>
  <c r="K13" i="6"/>
  <c r="J13" i="6"/>
  <c r="P12" i="6"/>
  <c r="O12" i="6"/>
  <c r="K12" i="6"/>
  <c r="J12" i="6"/>
  <c r="P11" i="6"/>
  <c r="O11" i="6"/>
  <c r="K11" i="6"/>
  <c r="J11" i="6"/>
  <c r="P10" i="6"/>
  <c r="O10" i="6"/>
  <c r="K10" i="6"/>
  <c r="J10" i="6"/>
  <c r="P9" i="6"/>
  <c r="O9" i="6"/>
  <c r="K9" i="6"/>
  <c r="J9" i="6"/>
  <c r="P8" i="6"/>
  <c r="O8" i="6"/>
  <c r="K8" i="6"/>
  <c r="J8" i="6"/>
  <c r="P7" i="6"/>
  <c r="O7" i="6"/>
  <c r="K7" i="6"/>
  <c r="J7" i="6"/>
  <c r="P6" i="6"/>
  <c r="O6" i="6"/>
  <c r="K6" i="6"/>
  <c r="J6" i="6"/>
  <c r="P5" i="6"/>
  <c r="O5" i="6"/>
  <c r="K5" i="6"/>
  <c r="J5" i="6"/>
  <c r="P4" i="6"/>
  <c r="O4" i="6"/>
  <c r="K4" i="6"/>
  <c r="J4" i="6"/>
  <c r="P3" i="6"/>
  <c r="O3" i="6"/>
  <c r="K3" i="6"/>
  <c r="J3" i="6"/>
  <c r="P29" i="3"/>
  <c r="O29" i="3"/>
  <c r="K29" i="3"/>
  <c r="J29" i="3"/>
  <c r="P28" i="3"/>
  <c r="O28" i="3"/>
  <c r="K28" i="3"/>
  <c r="J28" i="3"/>
  <c r="P27" i="3"/>
  <c r="O27" i="3"/>
  <c r="K27" i="3"/>
  <c r="J27" i="3"/>
  <c r="P26" i="3"/>
  <c r="O26" i="3"/>
  <c r="K26" i="3"/>
  <c r="J26" i="3"/>
  <c r="P25" i="3"/>
  <c r="O25" i="3"/>
  <c r="K25" i="3"/>
  <c r="J25" i="3"/>
  <c r="P24" i="3"/>
  <c r="O24" i="3"/>
  <c r="K24" i="3"/>
  <c r="J24" i="3"/>
  <c r="P23" i="3"/>
  <c r="O23" i="3"/>
  <c r="K23" i="3"/>
  <c r="J23" i="3"/>
  <c r="P22" i="3"/>
  <c r="O22" i="3"/>
  <c r="K22" i="3"/>
  <c r="J22" i="3"/>
  <c r="P21" i="3"/>
  <c r="O21" i="3"/>
  <c r="K21" i="3"/>
  <c r="J21" i="3"/>
  <c r="P20" i="3"/>
  <c r="O20" i="3"/>
  <c r="K20" i="3"/>
  <c r="J20" i="3"/>
  <c r="P19" i="3"/>
  <c r="O19" i="3"/>
  <c r="K19" i="3"/>
  <c r="J19" i="3"/>
  <c r="P18" i="3"/>
  <c r="O18" i="3"/>
  <c r="K18" i="3"/>
  <c r="J18" i="3"/>
  <c r="P17" i="3"/>
  <c r="O17" i="3"/>
  <c r="K17" i="3"/>
  <c r="J17" i="3"/>
  <c r="P16" i="3"/>
  <c r="O16" i="3"/>
  <c r="K16" i="3"/>
  <c r="J16" i="3"/>
  <c r="P15" i="3"/>
  <c r="O15" i="3"/>
  <c r="K15" i="3"/>
  <c r="J15" i="3"/>
  <c r="P14" i="3"/>
  <c r="O14" i="3"/>
  <c r="K14" i="3"/>
  <c r="J14" i="3"/>
  <c r="P13" i="3"/>
  <c r="O13" i="3"/>
  <c r="K13" i="3"/>
  <c r="J13" i="3"/>
  <c r="P12" i="3"/>
  <c r="O12" i="3"/>
  <c r="K12" i="3"/>
  <c r="J12" i="3"/>
  <c r="P11" i="3"/>
  <c r="O11" i="3"/>
  <c r="K11" i="3"/>
  <c r="J11" i="3"/>
  <c r="P10" i="3"/>
  <c r="O10" i="3"/>
  <c r="K10" i="3"/>
  <c r="J10" i="3"/>
  <c r="P9" i="3"/>
  <c r="O9" i="3"/>
  <c r="K9" i="3"/>
  <c r="J9" i="3"/>
  <c r="P8" i="3"/>
  <c r="O8" i="3"/>
  <c r="K8" i="3"/>
  <c r="J8" i="3"/>
  <c r="P7" i="3"/>
  <c r="O7" i="3"/>
  <c r="K7" i="3"/>
  <c r="J7" i="3"/>
  <c r="P6" i="3"/>
  <c r="O6" i="3"/>
  <c r="K6" i="3"/>
  <c r="J6" i="3"/>
  <c r="P5" i="3"/>
  <c r="O5" i="3"/>
  <c r="K5" i="3"/>
  <c r="J5" i="3"/>
  <c r="P4" i="3"/>
  <c r="O4" i="3"/>
  <c r="K4" i="3"/>
  <c r="J4" i="3"/>
  <c r="P3" i="3"/>
  <c r="O3" i="3"/>
  <c r="K3" i="3"/>
  <c r="J3" i="3"/>
  <c r="P29" i="2"/>
  <c r="O29" i="2"/>
  <c r="K29" i="2"/>
  <c r="J29" i="2"/>
  <c r="P28" i="2"/>
  <c r="O28" i="2"/>
  <c r="K28" i="2"/>
  <c r="J28" i="2"/>
  <c r="P27" i="2"/>
  <c r="O27" i="2"/>
  <c r="K27" i="2"/>
  <c r="J27" i="2"/>
  <c r="P26" i="2"/>
  <c r="O26" i="2"/>
  <c r="K26" i="2"/>
  <c r="J26" i="2"/>
  <c r="P25" i="2"/>
  <c r="O25" i="2"/>
  <c r="K25" i="2"/>
  <c r="J25" i="2"/>
  <c r="P24" i="2"/>
  <c r="O24" i="2"/>
  <c r="K24" i="2"/>
  <c r="J24" i="2"/>
  <c r="P23" i="2"/>
  <c r="O23" i="2"/>
  <c r="K23" i="2"/>
  <c r="J23" i="2"/>
  <c r="P22" i="2"/>
  <c r="O22" i="2"/>
  <c r="K22" i="2"/>
  <c r="J22" i="2"/>
  <c r="P21" i="2"/>
  <c r="O21" i="2"/>
  <c r="K21" i="2"/>
  <c r="J21" i="2"/>
  <c r="P20" i="2"/>
  <c r="O20" i="2"/>
  <c r="K20" i="2"/>
  <c r="J20" i="2"/>
  <c r="P19" i="2"/>
  <c r="O19" i="2"/>
  <c r="K19" i="2"/>
  <c r="J19" i="2"/>
  <c r="P18" i="2"/>
  <c r="O18" i="2"/>
  <c r="K18" i="2"/>
  <c r="J18" i="2"/>
  <c r="P17" i="2"/>
  <c r="O17" i="2"/>
  <c r="K17" i="2"/>
  <c r="J17" i="2"/>
  <c r="P16" i="2"/>
  <c r="O16" i="2"/>
  <c r="K16" i="2"/>
  <c r="J16" i="2"/>
  <c r="P15" i="2"/>
  <c r="O15" i="2"/>
  <c r="K15" i="2"/>
  <c r="J15" i="2"/>
  <c r="P14" i="2"/>
  <c r="O14" i="2"/>
  <c r="K14" i="2"/>
  <c r="J14" i="2"/>
  <c r="P13" i="2"/>
  <c r="O13" i="2"/>
  <c r="K13" i="2"/>
  <c r="J13" i="2"/>
  <c r="P12" i="2"/>
  <c r="O12" i="2"/>
  <c r="K12" i="2"/>
  <c r="J12" i="2"/>
  <c r="P11" i="2"/>
  <c r="O11" i="2"/>
  <c r="K11" i="2"/>
  <c r="J11" i="2"/>
  <c r="P10" i="2"/>
  <c r="O10" i="2"/>
  <c r="K10" i="2"/>
  <c r="J10" i="2"/>
  <c r="P9" i="2"/>
  <c r="O9" i="2"/>
  <c r="K9" i="2"/>
  <c r="J9" i="2"/>
  <c r="P8" i="2"/>
  <c r="O8" i="2"/>
  <c r="K8" i="2"/>
  <c r="J8" i="2"/>
  <c r="P7" i="2"/>
  <c r="O7" i="2"/>
  <c r="K7" i="2"/>
  <c r="J7" i="2"/>
  <c r="P6" i="2"/>
  <c r="O6" i="2"/>
  <c r="K6" i="2"/>
  <c r="J6" i="2"/>
  <c r="P5" i="2"/>
  <c r="O5" i="2"/>
  <c r="K5" i="2"/>
  <c r="J5" i="2"/>
  <c r="P4" i="2"/>
  <c r="O4" i="2"/>
  <c r="K4" i="2"/>
  <c r="J4" i="2"/>
  <c r="P3" i="2"/>
  <c r="O3" i="2"/>
  <c r="K3" i="2"/>
  <c r="J3" i="2"/>
  <c r="I22" i="4"/>
  <c r="G22" i="4"/>
  <c r="F22" i="4"/>
  <c r="E22" i="4"/>
  <c r="I21" i="4"/>
  <c r="G21" i="4"/>
  <c r="F21" i="4"/>
  <c r="E21" i="4"/>
  <c r="I20" i="4"/>
  <c r="G20" i="4"/>
  <c r="F20" i="4"/>
  <c r="E20" i="4"/>
  <c r="I19" i="4"/>
  <c r="G19" i="4"/>
  <c r="F19" i="4"/>
  <c r="E19" i="4"/>
  <c r="I18" i="4"/>
  <c r="G18" i="4"/>
  <c r="F18" i="4"/>
  <c r="E18" i="4"/>
  <c r="I17" i="4"/>
  <c r="G17" i="4"/>
  <c r="F17" i="4"/>
  <c r="E17" i="4"/>
  <c r="I15" i="4"/>
  <c r="E15" i="4"/>
  <c r="I14" i="4"/>
  <c r="I13" i="4"/>
  <c r="G13" i="4"/>
  <c r="F13" i="4"/>
  <c r="E13" i="4"/>
  <c r="I11" i="4"/>
  <c r="E11" i="4"/>
  <c r="I9" i="4"/>
  <c r="E9" i="4"/>
  <c r="I7" i="4"/>
  <c r="E7" i="4"/>
  <c r="I6" i="4"/>
  <c r="E6" i="4"/>
  <c r="I4" i="4"/>
  <c r="E4" i="4"/>
  <c r="I3" i="4"/>
  <c r="E3" i="4"/>
</calcChain>
</file>

<file path=xl/sharedStrings.xml><?xml version="1.0" encoding="utf-8"?>
<sst xmlns="http://schemas.openxmlformats.org/spreadsheetml/2006/main" count="7032" uniqueCount="2017">
  <si>
    <t>Table</t>
  </si>
  <si>
    <t>Contents</t>
  </si>
  <si>
    <t>Table S1</t>
  </si>
  <si>
    <t>GWAS summary-level data used in real data analysis</t>
  </si>
  <si>
    <t>Table S2</t>
  </si>
  <si>
    <t>Main results of negative control and positive control</t>
  </si>
  <si>
    <t>Table S3</t>
  </si>
  <si>
    <t>Sensitivity analysis of MERLIN in BMI-BMI (negative control)</t>
  </si>
  <si>
    <t>Table S4</t>
  </si>
  <si>
    <t>Sensitivity analysis of MERLIN in WHR-WHR (negative control)</t>
  </si>
  <si>
    <t>Table S5</t>
  </si>
  <si>
    <t>Sensitivity analysis of MERLIN in BMI-Testosterone (positive control)</t>
  </si>
  <si>
    <t>Table S6</t>
  </si>
  <si>
    <t>GWAS Summary-level data of brain IDPs</t>
  </si>
  <si>
    <t>Table S7</t>
  </si>
  <si>
    <t>LDSC-based genetic correlation of SCZ and IDPs</t>
  </si>
  <si>
    <t>Table S8</t>
  </si>
  <si>
    <t>Forward Mendelian randomization results (IDPs on SCZ)</t>
  </si>
  <si>
    <t>Table S9</t>
  </si>
  <si>
    <t>Reverse Mendelian randomization results (SCZ on IDPs)</t>
  </si>
  <si>
    <t>Table S10</t>
  </si>
  <si>
    <t>Sex-stratified Mendelian randomization results for SCZ-IDP.0664 and SCZ-IDP.0015</t>
  </si>
  <si>
    <t>Table S11</t>
  </si>
  <si>
    <t>Sensitivity analysis of MERLIN in SCZ-IDP.0664</t>
  </si>
  <si>
    <t>Table S12</t>
  </si>
  <si>
    <t>Sensitivity analysis of MERLIN in SCZ-IDP.0015</t>
  </si>
  <si>
    <t>Table S13</t>
  </si>
  <si>
    <t>Main results of testosterone on multiple neuropsychiatric disorders</t>
  </si>
  <si>
    <t>Table S14</t>
  </si>
  <si>
    <t>Sensitivity analysis of MERLIN in Testosterone-BD</t>
  </si>
  <si>
    <t>Table S15</t>
  </si>
  <si>
    <t>Main results of metabolic biomarkers on CAD</t>
  </si>
  <si>
    <t>Table S16</t>
  </si>
  <si>
    <t>Sensitivity analysis of MERLIN in BMI-CAD</t>
  </si>
  <si>
    <t>Table S17</t>
  </si>
  <si>
    <t>Logistic Regression Analysis for CAD Risk</t>
  </si>
  <si>
    <t>Supplementary Table 1: GWAS summary-level data used in real data analysis</t>
  </si>
  <si>
    <t>Analysis</t>
  </si>
  <si>
    <t>Phenotype</t>
  </si>
  <si>
    <t>Abbreviation</t>
  </si>
  <si>
    <t>Consortium</t>
  </si>
  <si>
    <t>Sample Size</t>
  </si>
  <si>
    <t>Male (n)</t>
  </si>
  <si>
    <t>Female (n)</t>
  </si>
  <si>
    <t>Ancestry</t>
  </si>
  <si>
    <t>E(p)</t>
  </si>
  <si>
    <t>GWAS references</t>
  </si>
  <si>
    <t>Download website</t>
  </si>
  <si>
    <t>Negative control</t>
  </si>
  <si>
    <t>Body mass index</t>
  </si>
  <si>
    <t>BMI</t>
  </si>
  <si>
    <t>UKB</t>
  </si>
  <si>
    <t>European</t>
  </si>
  <si>
    <r>
      <rPr>
        <sz val="11"/>
        <rFont val="Times New Roman"/>
        <family val="1"/>
      </rPr>
      <t>Bernabeu et al., 2021</t>
    </r>
    <r>
      <rPr>
        <vertAlign val="superscript"/>
        <sz val="11"/>
        <rFont val="Times New Roman"/>
        <family val="1"/>
      </rPr>
      <t>1</t>
    </r>
  </si>
  <si>
    <t>https://datashare.ed.ac.uk/bitstream/handle/10283/3917/beta.sexcomparison_21001-0.0.tsv.gz?sequence=23&amp;isAllowed=y</t>
  </si>
  <si>
    <t>GIANT</t>
  </si>
  <si>
    <r>
      <rPr>
        <sz val="11"/>
        <rFont val="Times New Roman"/>
        <family val="1"/>
      </rPr>
      <t>Randall et al, 2013</t>
    </r>
    <r>
      <rPr>
        <vertAlign val="superscript"/>
        <sz val="11"/>
        <rFont val="Times New Roman"/>
        <family val="1"/>
      </rPr>
      <t>2</t>
    </r>
  </si>
  <si>
    <t>MALE: https://giant-consortium.web.broadinstitute.org/images/3/30/GIANT_Randall2013PlosGenet_stage1_publicrelease_HapMapCeuFreq_BMI_MEN_N.txt</t>
  </si>
  <si>
    <t>FEMALE: https://giant-consortium.web.broadinstitute.org/images/8/8d/GIANT_Randall2013PlosGenet_stage1_publicrelease_HapMapCeuFreq_BMI_WOMEN_N.txt</t>
  </si>
  <si>
    <t>Waist-to-hip ratio</t>
  </si>
  <si>
    <t>WHR</t>
  </si>
  <si>
    <t>https://datashare.ed.ac.uk/bitstream/handle/10283/3917/beta.sexcomparison__48_49_-0.0.tsv.gz?sequence=81&amp;isAllowed=y</t>
  </si>
  <si>
    <r>
      <rPr>
        <sz val="11"/>
        <rFont val="Times New Roman"/>
        <family val="1"/>
      </rPr>
      <t>Shungin et al., 2015</t>
    </r>
    <r>
      <rPr>
        <vertAlign val="superscript"/>
        <sz val="11"/>
        <rFont val="Times New Roman"/>
        <family val="1"/>
      </rPr>
      <t>3</t>
    </r>
  </si>
  <si>
    <t>MALE: https://giant-consortium.web.broadinstitute.org/images/f/fd/GIANT_2015_WHR_MALES_EUR.txt.gz</t>
  </si>
  <si>
    <t>FEMALE: https://giant-consortium.web.broadinstitute.org/images/d/de/GIANT_2015_WHR_FEMALES_EUR.txt.gz</t>
  </si>
  <si>
    <t>Positive control</t>
  </si>
  <si>
    <t>European (major)</t>
  </si>
  <si>
    <r>
      <rPr>
        <sz val="11"/>
        <rFont val="Times New Roman"/>
        <family val="1"/>
      </rPr>
      <t>Locke, A. E. et al.</t>
    </r>
    <r>
      <rPr>
        <vertAlign val="superscript"/>
        <sz val="11"/>
        <rFont val="Times New Roman"/>
        <family val="1"/>
      </rPr>
      <t>4</t>
    </r>
  </si>
  <si>
    <t>MALE: https://giant-consortium.web.broadinstitute.org/images/7/7b/Men_SNP_gwas_mc_merge_nogc.tbl.uniq.gz</t>
  </si>
  <si>
    <t>FEMALE: https://giant-consortium.web.broadinstitute.org/images/0/0d/Women_SNP_gwas_mc_merge_nogc.tbl.uniq.gz</t>
  </si>
  <si>
    <t>Testosterone</t>
  </si>
  <si>
    <t>/</t>
  </si>
  <si>
    <r>
      <rPr>
        <sz val="11"/>
        <rFont val="Times New Roman"/>
        <family val="1"/>
      </rPr>
      <t>Neale Lab</t>
    </r>
    <r>
      <rPr>
        <vertAlign val="superscript"/>
        <sz val="11"/>
        <rFont val="Times New Roman"/>
        <family val="1"/>
      </rPr>
      <t>5</t>
    </r>
  </si>
  <si>
    <t>MALE: https://broad-ukb-sumstats-us-east-1.s3.amazonaws.com/round2/additive-tsvs/30850_irnt.gwas.imputed_v3.male.varorder.tsv.bgz -O 30850_irnt.gwas.imputed_v3.male.varorder.tsv.bgz</t>
  </si>
  <si>
    <t>FEMALE: https://broad-ukb-sumstats-us-east-1.s3.amazonaws.com/round2/additive-tsvs/30850_irnt.gwas.imputed_v3.female.varorder.tsv.bgz -O 30850_irnt.gwas.imputed_v3.female.varorder.tsv.bgz</t>
  </si>
  <si>
    <t>SCZ-brain IDPs</t>
  </si>
  <si>
    <t>Schizophrenia</t>
  </si>
  <si>
    <t>SCZ</t>
  </si>
  <si>
    <t>PGC</t>
  </si>
  <si>
    <r>
      <rPr>
        <sz val="11"/>
        <rFont val="Times New Roman"/>
        <family val="1"/>
      </rPr>
      <t>Blokland et al., 2022</t>
    </r>
    <r>
      <rPr>
        <vertAlign val="superscript"/>
        <sz val="11"/>
        <rFont val="Times New Roman"/>
        <family val="1"/>
      </rPr>
      <t>6</t>
    </r>
  </si>
  <si>
    <t>ftp://ftp.biostat.wisc.edu/pub/lu_group/Projects/Temp/GWAS</t>
  </si>
  <si>
    <t>Brain imaging-derived phenotypes</t>
  </si>
  <si>
    <t>IDPs</t>
  </si>
  <si>
    <r>
      <rPr>
        <sz val="11"/>
        <rFont val="Times New Roman"/>
        <family val="1"/>
      </rPr>
      <t>Smith et al., 2021</t>
    </r>
    <r>
      <rPr>
        <vertAlign val="superscript"/>
        <sz val="11"/>
        <rFont val="Times New Roman"/>
        <family val="1"/>
      </rPr>
      <t>7</t>
    </r>
  </si>
  <si>
    <t>https://open.win.ox.ac.uk/ukbiobank/big40/</t>
  </si>
  <si>
    <r>
      <rPr>
        <sz val="11"/>
        <rFont val="Times New Roman"/>
        <family val="1"/>
      </rPr>
      <t>Testosterone</t>
    </r>
    <r>
      <rPr>
        <sz val="11"/>
        <rFont val="Aptos Narrow"/>
      </rPr>
      <t>–</t>
    </r>
    <r>
      <rPr>
        <sz val="11"/>
        <rFont val="Times New Roman"/>
        <family val="1"/>
      </rPr>
      <t>neuropsychiatric disorders</t>
    </r>
  </si>
  <si>
    <r>
      <rPr>
        <sz val="11"/>
        <rFont val="Times New Roman"/>
        <family val="1"/>
      </rPr>
      <t>Kiewa, J. et al., 2024</t>
    </r>
    <r>
      <rPr>
        <vertAlign val="superscript"/>
        <sz val="11"/>
        <rFont val="Times New Roman"/>
        <family val="1"/>
      </rPr>
      <t>8</t>
    </r>
  </si>
  <si>
    <t>MALE: https://ftp.ebi.ac.uk/pub/databases/gwas/summary_statistics/GCST90319001-GCST90320000/GCST90319648/GCST90319648.tsv.gz</t>
  </si>
  <si>
    <t>FEMALE: https://ftp.ebi.ac.uk/pub/databases/gwas/summary_statistics/GCST90319001-GCST90320000/GCST90319620/GCST90319620.tsv.gz</t>
  </si>
  <si>
    <t>Bipolar disorder</t>
  </si>
  <si>
    <t>BD</t>
  </si>
  <si>
    <t>Major depressive disorder</t>
  </si>
  <si>
    <t>MDD</t>
  </si>
  <si>
    <t>Major depressive disorder recurrent</t>
  </si>
  <si>
    <t>MDDR</t>
  </si>
  <si>
    <t>Obsessive-compulsive disorder</t>
  </si>
  <si>
    <t>OCD</t>
  </si>
  <si>
    <r>
      <rPr>
        <sz val="11"/>
        <rFont val="Times New Roman"/>
        <family val="1"/>
      </rPr>
      <t>Khramtsova et al., 2019</t>
    </r>
    <r>
      <rPr>
        <vertAlign val="superscript"/>
        <sz val="11"/>
        <rFont val="Times New Roman"/>
        <family val="1"/>
      </rPr>
      <t>9</t>
    </r>
  </si>
  <si>
    <t>Posttraumatic stress disorder</t>
  </si>
  <si>
    <t>PTSD</t>
  </si>
  <si>
    <r>
      <rPr>
        <sz val="11"/>
        <rFont val="Times New Roman"/>
        <family val="1"/>
      </rPr>
      <t>Duncan et al., 2018</t>
    </r>
    <r>
      <rPr>
        <vertAlign val="superscript"/>
        <sz val="11"/>
        <rFont val="Times New Roman"/>
        <family val="1"/>
      </rPr>
      <t>10</t>
    </r>
  </si>
  <si>
    <t>Metabolic biomarkers - CAD</t>
  </si>
  <si>
    <r>
      <rPr>
        <sz val="11"/>
        <rFont val="Times New Roman"/>
        <family val="1"/>
      </rPr>
      <t>Winkler et al., 2024</t>
    </r>
    <r>
      <rPr>
        <vertAlign val="superscript"/>
        <sz val="11"/>
        <rFont val="Times New Roman"/>
        <family val="1"/>
      </rPr>
      <t>11</t>
    </r>
  </si>
  <si>
    <t>https://zenodo.org/records/14141226/files/bmi.full.forpub.txt.gz?download=1</t>
  </si>
  <si>
    <t>Diastolic blood pressure</t>
  </si>
  <si>
    <t>DBP</t>
  </si>
  <si>
    <t>https://zenodo.org/records/14141226/files/dbp.full.forpub.txt.gz?download=1</t>
  </si>
  <si>
    <t>Low-density lipoprotein</t>
  </si>
  <si>
    <t>LDL</t>
  </si>
  <si>
    <t>https://zenodo.org/records/14141226/files/ldl.full.forpub.txt.gz?download=1</t>
  </si>
  <si>
    <t>Systolic blood pressure</t>
  </si>
  <si>
    <t>SBP</t>
  </si>
  <si>
    <t>https://zenodo.org/records/14141226/files/sbp.full.forpub.txt.gz?download=1</t>
  </si>
  <si>
    <t>Triglycerides</t>
  </si>
  <si>
    <t>TG</t>
  </si>
  <si>
    <t>https://zenodo.org/records/14141226/files/tg_ln.full.forpub.txt.gz?download=1</t>
  </si>
  <si>
    <t>Coronary artery disease</t>
  </si>
  <si>
    <t>CAD</t>
  </si>
  <si>
    <t>AllofUs</t>
  </si>
  <si>
    <t>GWAS: https://uwmadison.app.box.com/s/8snhq7jg4bkr2gdefhtp9l2fczwwen79</t>
  </si>
  <si>
    <t>GWIS(xAge): https://uwmadison.app.box.com/s/10feqt2rfiojzti4qx5yjrc5t7ik1hkq</t>
  </si>
  <si>
    <r>
      <rPr>
        <b/>
        <sz val="11"/>
        <rFont val="Times New Roman"/>
        <family val="1"/>
      </rPr>
      <t>Abbreviation</t>
    </r>
    <r>
      <rPr>
        <sz val="11"/>
        <rFont val="Times New Roman"/>
        <family val="1"/>
      </rPr>
      <t>: UK Biobank (UKB); The Genetic Investigation of ANthropometric Traits (GIANT); All of Us Research Program (AllofUs); Psychiatric Genomics Consortium (PGC)</t>
    </r>
  </si>
  <si>
    <t>E(p) = Male (n) / (Male (n) + Female (n))</t>
  </si>
  <si>
    <t>Reference number</t>
  </si>
  <si>
    <t>Citation</t>
  </si>
  <si>
    <t>Bernabeu, E. et al. Sex differences in genetic architecture in the UK Biobank. Nat Genet 53, 1283–1289 (2021). https://doi.org/10.1038/s41588-021-00912-0</t>
  </si>
  <si>
    <t>Randall, J. C. et al. Sex-stratified genome-wide association studies including 270,000 individuals show sexual dimorphism in genetic loci for anthropometric traits. PLoS Genet. 9, e1003500 (2013). https://doi.org/10.1371/journal.pgen.1003500</t>
  </si>
  <si>
    <t>Shungin, D. et al. New genetic loci link adipose and insulin biology to body fat distribution. Nature 518, 187–196 (2015). https://doi.org/10.1038/nature14132</t>
  </si>
  <si>
    <t>Locke, A. E. et al. Genetic studies of body mass index yield new insights for obesity biology. Nature 518, 197–206 (2015). https://doi.org/10.1038/nature14177</t>
  </si>
  <si>
    <r>
      <rPr>
        <sz val="10.5"/>
        <color theme="1"/>
        <rFont val="等线"/>
        <family val="4"/>
        <charset val="134"/>
      </rPr>
      <t xml:space="preserve">Neale Lab. (2018, August 1). </t>
    </r>
    <r>
      <rPr>
        <sz val="11"/>
        <color theme="1"/>
        <rFont val="等线"/>
        <family val="4"/>
        <charset val="134"/>
      </rPr>
      <t>UK Biobank GWAS Round 2 Results. http://www.nealelab.is/uk-biobank</t>
    </r>
  </si>
  <si>
    <t>Blokland, G. A. M. et al. Sex-dependent shared and nonshared genetic architecture across mood and psychotic disorders. Biol. Psychiatry 91, 102–117 (2022). https://doi.org/10.1016/j.biopsych.2021.02.972</t>
  </si>
  <si>
    <t>Smith, S.M. et al. An expanded set of genome-wide association studies of brain imaging phenotypes in UK Biobank. Nat Neurosci 24, 737–745 (2021). https://doi.org/10.1038/s41593-021-00826-4</t>
  </si>
  <si>
    <t>Kiewa, J. et al. Comprehensive sex-stratified genetic analysis of 28 blood biomarkers and depression reveals a significant association between depression and low levels of total protein in females. Complex Psychiatry 10, 19–34 (2024). https://doi.org/10.1159/000538058</t>
  </si>
  <si>
    <t>Khramtsova, E. A. et al. Sex differences in the genetic architecture of obsessive-compulsive disorder. Am J Med Genet B Neuropsychiatr Genet 180, 351–364 (2019). https://doi.org/10.1002/ajmg.b.32687</t>
  </si>
  <si>
    <r>
      <rPr>
        <sz val="10.5"/>
        <color theme="1"/>
        <rFont val="等线"/>
        <family val="4"/>
        <charset val="134"/>
      </rPr>
      <t>Duncan, L.et al. Largest GWAS of PTSD (N=20</t>
    </r>
    <r>
      <rPr>
        <sz val="10.5"/>
        <color theme="1"/>
        <rFont val="Times New Roman"/>
        <family val="1"/>
      </rPr>
      <t> </t>
    </r>
    <r>
      <rPr>
        <sz val="10.5"/>
        <color theme="1"/>
        <rFont val="等线"/>
        <family val="4"/>
        <charset val="134"/>
      </rPr>
      <t>070) yields genetic overlap with schizophrenia and sex differences in heritability. Mol Psychiatry 23, 666–673 (2018). https://doi.org/10.1038/mp.2017.77</t>
    </r>
  </si>
  <si>
    <t>Winkler, T. W. et al. Genetic-by-age interaction analyses on complex traits in UK Biobank and their potential to identify effects on longitudinal trait change. Genome Biol. 25, 300 (2024). https://doi.org/10.1186/s13059-024-03439-9</t>
  </si>
  <si>
    <t>Supplementary Table 2: Main negative and positive control results</t>
  </si>
  <si>
    <t>Note: For negative control, original sex-stratified UKB GWAS data were scaled by dividing estimates by the standard deviation of UKB samples to ensure consistency with GIANT GWAS</t>
  </si>
  <si>
    <t>Exposure</t>
  </si>
  <si>
    <t>Outcome</t>
  </si>
  <si>
    <t>Setting</t>
  </si>
  <si>
    <t>IVW, MR-Egger, RAPS</t>
  </si>
  <si>
    <t>MR-LDP</t>
  </si>
  <si>
    <t>MERLIN</t>
  </si>
  <si>
    <t>N.snps</t>
  </si>
  <si>
    <t>IVW.beta</t>
  </si>
  <si>
    <t>IVW.se</t>
  </si>
  <si>
    <t>IVW.pval</t>
  </si>
  <si>
    <t>Egger.beta</t>
  </si>
  <si>
    <t>Egger.se</t>
  </si>
  <si>
    <t>Egger.pval</t>
  </si>
  <si>
    <t>Raps.beta</t>
  </si>
  <si>
    <t>Raps.se</t>
  </si>
  <si>
    <t>Raps.pval</t>
  </si>
  <si>
    <t>LDP.beta</t>
  </si>
  <si>
    <t>LDP.se</t>
  </si>
  <si>
    <t>LDP.pval</t>
  </si>
  <si>
    <t>betaA</t>
  </si>
  <si>
    <t>betaA.se</t>
  </si>
  <si>
    <t>betaA.pval</t>
  </si>
  <si>
    <t>betaI</t>
  </si>
  <si>
    <t>betaI.se</t>
  </si>
  <si>
    <t>betaI.pval</t>
  </si>
  <si>
    <t>BMI.UKB</t>
  </si>
  <si>
    <t>BMI.GIANT</t>
  </si>
  <si>
    <t>Average</t>
  </si>
  <si>
    <t>Male</t>
  </si>
  <si>
    <t>Female</t>
  </si>
  <si>
    <t>WHR.UKB</t>
  </si>
  <si>
    <t>WHR.GIANT</t>
  </si>
  <si>
    <r>
      <t>Supplementary Table 3: Sensitivity analysis of MERLIN in BMI</t>
    </r>
    <r>
      <rPr>
        <b/>
        <sz val="16"/>
        <color theme="1"/>
        <rFont val="Aptos Narrow"/>
      </rPr>
      <t>–</t>
    </r>
    <r>
      <rPr>
        <b/>
        <sz val="16"/>
        <color theme="1"/>
        <rFont val="Times New Roman"/>
        <family val="1"/>
      </rPr>
      <t>BMI (negative control)</t>
    </r>
  </si>
  <si>
    <t>r2</t>
  </si>
  <si>
    <t>gwas.p</t>
  </si>
  <si>
    <t>gwis.p</t>
  </si>
  <si>
    <t>betaA.LCL</t>
  </si>
  <si>
    <t>betaA.UCL</t>
  </si>
  <si>
    <t>betaI.LCL</t>
  </si>
  <si>
    <t>betaI.UCL</t>
  </si>
  <si>
    <r>
      <t>Supplementary Table 4: Sensitivity analysis of MERLIN in WHR</t>
    </r>
    <r>
      <rPr>
        <b/>
        <sz val="16"/>
        <color theme="1"/>
        <rFont val="Aptos Narrow"/>
      </rPr>
      <t>–</t>
    </r>
    <r>
      <rPr>
        <b/>
        <sz val="16"/>
        <color theme="1"/>
        <rFont val="Times New Roman"/>
        <family val="1"/>
      </rPr>
      <t>WHR (negative control)</t>
    </r>
  </si>
  <si>
    <t>Supplementary Table 5: Sensitivity analysis of MERLIN in BMI–Testosterone (positive control)</t>
  </si>
  <si>
    <t>Supplementary Table 6: GWAS Summary-level data of brain IDPs</t>
  </si>
  <si>
    <r>
      <rPr>
        <sz val="11"/>
        <color theme="1"/>
        <rFont val="Times New Roman"/>
        <family val="1"/>
      </rPr>
      <t xml:space="preserve">Reproduced from Supplementary Table 1 of Guo, </t>
    </r>
    <r>
      <rPr>
        <i/>
        <sz val="11"/>
        <color theme="1"/>
        <rFont val="Times New Roman"/>
        <family val="1"/>
      </rPr>
      <t>Nature Neuroscience</t>
    </r>
    <r>
      <rPr>
        <sz val="11"/>
        <color theme="1"/>
        <rFont val="Times New Roman"/>
        <family val="1"/>
      </rPr>
      <t>, 2022; Guo, J., Yu, K., Dong, SS. et al. Mendelian randomization analyses support causal relationships between brain imaging-derived phenotypes and risk of psychiatric disorders. Nat Neurosci 25, 1519–1527 (2022). https://doi.org/10.1038/s41593-022-01174-7</t>
    </r>
  </si>
  <si>
    <r>
      <rPr>
        <sz val="11"/>
        <color theme="1"/>
        <rFont val="Times New Roman"/>
        <family val="1"/>
      </rPr>
      <t xml:space="preserve">Note: Brain imaging-derived phenotype (IDP); IDP ID and the full description, see Smith, </t>
    </r>
    <r>
      <rPr>
        <i/>
        <sz val="11"/>
        <color theme="1"/>
        <rFont val="Times New Roman"/>
        <family val="1"/>
      </rPr>
      <t>Nature Neuroscience</t>
    </r>
    <r>
      <rPr>
        <sz val="11"/>
        <color theme="1"/>
        <rFont val="Times New Roman"/>
        <family val="1"/>
      </rPr>
      <t>, 2021; Smith, S. M. et al. An expanded set of genome-wide association studies of brain imaging phenotypes in UK Biobank. Nat Neurosci 24, 737-745, doi:10.1038/s41593-021-00826-4 (2021).</t>
    </r>
  </si>
  <si>
    <t>IDP Name</t>
  </si>
  <si>
    <r>
      <rPr>
        <b/>
        <sz val="11"/>
        <rFont val="Times New Roman"/>
        <family val="1"/>
      </rPr>
      <t>IDP ID</t>
    </r>
    <r>
      <rPr>
        <b/>
        <vertAlign val="superscript"/>
        <sz val="11"/>
        <rFont val="Times New Roman"/>
        <family val="1"/>
      </rPr>
      <t>1</t>
    </r>
  </si>
  <si>
    <t>UK Biobank Data-Field ID</t>
  </si>
  <si>
    <t>IDP SD</t>
  </si>
  <si>
    <t>IDP Unit</t>
  </si>
  <si>
    <t>Tissue/Region</t>
  </si>
  <si>
    <t>Measurement</t>
  </si>
  <si>
    <t>Classification</t>
  </si>
  <si>
    <t>Methods</t>
  </si>
  <si>
    <t>Sample N</t>
  </si>
  <si>
    <r>
      <rPr>
        <b/>
        <sz val="11"/>
        <rFont val="Times New Roman"/>
        <family val="1"/>
      </rPr>
      <t>IDP full description</t>
    </r>
    <r>
      <rPr>
        <b/>
        <vertAlign val="superscript"/>
        <sz val="11"/>
        <rFont val="Times New Roman"/>
        <family val="1"/>
      </rPr>
      <t>1</t>
    </r>
  </si>
  <si>
    <t>Volume of the left thalamus</t>
  </si>
  <si>
    <t>IDP.0011</t>
  </si>
  <si>
    <t>mm3</t>
  </si>
  <si>
    <t>Subcortical region</t>
  </si>
  <si>
    <t>regional and tissue volume</t>
  </si>
  <si>
    <t>Structural MRI</t>
  </si>
  <si>
    <t>T1-FIRST</t>
  </si>
  <si>
    <t>Volume of left thalamus (from T1 brain image)</t>
  </si>
  <si>
    <t>Volume of the right thalamus</t>
  </si>
  <si>
    <t>IDP.0012</t>
  </si>
  <si>
    <t>Volume of right thalamus (from T1 brain image)</t>
  </si>
  <si>
    <t>Volume of the left caudate</t>
  </si>
  <si>
    <t>IDP.0013</t>
  </si>
  <si>
    <t>Volume of left caudate (from T1 brain image)</t>
  </si>
  <si>
    <t>Volume of the right caudate</t>
  </si>
  <si>
    <t>IDP.0014</t>
  </si>
  <si>
    <t>Volume of right caudate (from T1 brain image)</t>
  </si>
  <si>
    <t>Volume of the left putamen</t>
  </si>
  <si>
    <t>IDP.0015</t>
  </si>
  <si>
    <t>Volume of left putamen (from T1 brain image)</t>
  </si>
  <si>
    <t>Volume of the right putamen</t>
  </si>
  <si>
    <t>IDP.0016</t>
  </si>
  <si>
    <t>Volume of right putamen (from T1 brain image)</t>
  </si>
  <si>
    <t>Volume of the left pallidum</t>
  </si>
  <si>
    <t>IDP.0017</t>
  </si>
  <si>
    <t>Volume of left pallidum (from T1 brain image)</t>
  </si>
  <si>
    <t>Volume of the right pallidum</t>
  </si>
  <si>
    <t>IDP.0018</t>
  </si>
  <si>
    <t>Volume of right pallidum (from T1 brain image)</t>
  </si>
  <si>
    <t>Volume of the left hippocampus</t>
  </si>
  <si>
    <t>IDP.0019</t>
  </si>
  <si>
    <t>Volume of left hippocampus (from T1 brain image)</t>
  </si>
  <si>
    <t>Volume of the right hippocampus</t>
  </si>
  <si>
    <t>IDP.0020</t>
  </si>
  <si>
    <t>Volume of right hippocampus (from T1 brain image)</t>
  </si>
  <si>
    <t>Volume of the left amygdala</t>
  </si>
  <si>
    <t>IDP.0021</t>
  </si>
  <si>
    <t>Volume of left amygdala (from T1 brain image)</t>
  </si>
  <si>
    <t>Volume of the right amygdala</t>
  </si>
  <si>
    <t>IDP.0022</t>
  </si>
  <si>
    <t>Volume of right amygdala (from T1 brain image)</t>
  </si>
  <si>
    <t>Volume of the left accumbens</t>
  </si>
  <si>
    <t>IDP.0023</t>
  </si>
  <si>
    <t>Volume of left accumbens (from T1 brain image)</t>
  </si>
  <si>
    <t>Volume of the right accumbens</t>
  </si>
  <si>
    <t>IDP.0024</t>
  </si>
  <si>
    <t>Volume of right accumbens (from T1 brain image)</t>
  </si>
  <si>
    <t>Volume of the brain stem and 4th ventricle</t>
  </si>
  <si>
    <t>IDP.0025</t>
  </si>
  <si>
    <t>Volume of brain stem + 4th ventricle (from T1 brain image)</t>
  </si>
  <si>
    <t>Volume of the third ventricle</t>
  </si>
  <si>
    <t>IDP.0174</t>
  </si>
  <si>
    <t>Freesurfer by subcortical volumetric segmentation (aseg)</t>
  </si>
  <si>
    <t>Volume of 3rd-Ventricle in the whole brain generated by subcortical volumetric segmentation (aseg)</t>
  </si>
  <si>
    <t>Volume of the 4rd-ventricle</t>
  </si>
  <si>
    <t>IDP.0175</t>
  </si>
  <si>
    <t>Volume of 4th-Ventricle in the whole brain generated by subcortical volumetric segmentation (aseg)</t>
  </si>
  <si>
    <t>Volume of the cerebrospinal fluid</t>
  </si>
  <si>
    <t>IDP.0178</t>
  </si>
  <si>
    <t>Volume of CSF in the whole brain generated by subcortical volumetric segmentation (aseg)</t>
  </si>
  <si>
    <t>Volume of the white matter hyperintensities</t>
  </si>
  <si>
    <t>IDP.0179</t>
  </si>
  <si>
    <t>Total brain</t>
  </si>
  <si>
    <t>Volume of WM-hypointensities in the whole brain generated by subcortical volumetric segmentation (aseg)</t>
  </si>
  <si>
    <t>Volume of the left lateral ventricle</t>
  </si>
  <si>
    <t>IDP.0191</t>
  </si>
  <si>
    <t>Volume of Lateral-Ventricle in the left hemisphere generated by subcortical volumetric segmentation (aseg)</t>
  </si>
  <si>
    <t>Volume of the left cerebellum  white matter</t>
  </si>
  <si>
    <t>IDP.0193</t>
  </si>
  <si>
    <t>Volume of Cerebellum-White-Matter in the left hemisphere generated by subcortical volumetric segmentation (aseg)</t>
  </si>
  <si>
    <t>Volume of the left cerebellum cortex</t>
  </si>
  <si>
    <t>IDP.0194</t>
  </si>
  <si>
    <t>Volume of Cerebellum-Cortex in the left hemisphere generated by subcortical volumetric segmentation (aseg)</t>
  </si>
  <si>
    <t>Volume of the right lateral ventricle</t>
  </si>
  <si>
    <t>IDP.0208</t>
  </si>
  <si>
    <t>Volume of Lateral-Ventricle in the right hemisphere generated by subcortical volumetric segmentation (aseg)</t>
  </si>
  <si>
    <t>Volume of the right cerebellum white matter</t>
  </si>
  <si>
    <t>IDP.0210</t>
  </si>
  <si>
    <t>Volume of Cerebellum-White-Matter in the right hemisphere generated by subcortical volumetric segmentation (aseg)</t>
  </si>
  <si>
    <t>Volume of the right cerebellum cortex</t>
  </si>
  <si>
    <t>IDP.0211</t>
  </si>
  <si>
    <t>Volume of Cerebellum-Cortex in the right hemisphere generated by subcortical volumetric segmentation (aseg)</t>
  </si>
  <si>
    <t>Volume of the left banks superior temporal sulcus</t>
  </si>
  <si>
    <t>IDP.0344</t>
  </si>
  <si>
    <t>Temporal lobe</t>
  </si>
  <si>
    <t>Freesurfer by parcellation of the white surface using Desikan-Killiany parcellation</t>
  </si>
  <si>
    <t>Volume of bankssts in the left hemisphere generated by parcellation of the white surface using Desikan-Killiany parcellation</t>
  </si>
  <si>
    <t>Volume of the left caudal anterior-cingulate cortex</t>
  </si>
  <si>
    <t>IDP.0345</t>
  </si>
  <si>
    <t>Limbic system</t>
  </si>
  <si>
    <t>Volume of caudalanteriorcingulate in the left hemisphere generated by parcellation of the white surface using Desikan-Killiany parcellation</t>
  </si>
  <si>
    <t>Volume of the left caudal middle frontal gyrus</t>
  </si>
  <si>
    <t>IDP.0346</t>
  </si>
  <si>
    <t>Frontal lobe</t>
  </si>
  <si>
    <t>Volume of caudalmiddlefrontal in the left hemisphere generated by parcellation of the white surface using Desikan-Killiany parcellation</t>
  </si>
  <si>
    <t>Volume of the left cuneus cortex</t>
  </si>
  <si>
    <t>IDP.0347</t>
  </si>
  <si>
    <t>Occipital lobe</t>
  </si>
  <si>
    <t>Volume of cuneus in the left hemisphere generated by parcellation of the white surface using Desikan-Killiany parcellation</t>
  </si>
  <si>
    <t>Volume of the left entorhinal cortex</t>
  </si>
  <si>
    <t>IDP.0348</t>
  </si>
  <si>
    <t>Volume of entorhinal in the left hemisphere generated by parcellation of the white surface using Desikan-Killiany parcellation</t>
  </si>
  <si>
    <t>Volume of the left fusiform gyrus</t>
  </si>
  <si>
    <t>IDP.0349</t>
  </si>
  <si>
    <t>Volume of fusiform in the left hemisphere generated by parcellation of the white surface using Desikan-Killiany parcellation</t>
  </si>
  <si>
    <t>Volume of the left inferior parietal cortex</t>
  </si>
  <si>
    <t>IDP.0350</t>
  </si>
  <si>
    <t>Parietal lobe</t>
  </si>
  <si>
    <t>Volume of inferiorparietal in the left hemisphere generated by parcellation of the white surface using Desikan-Killiany parcellation</t>
  </si>
  <si>
    <t>Volume of the left inferior temporal gyrus</t>
  </si>
  <si>
    <t>IDP.0351</t>
  </si>
  <si>
    <t>Volume of inferiortemporal in the left hemisphere generated by parcellation of the white surface using Desikan-Killiany parcellation</t>
  </si>
  <si>
    <t>Volume of the left isthmus-cingulate cortex</t>
  </si>
  <si>
    <t>IDP.0352</t>
  </si>
  <si>
    <t>Volume of isthmuscingulate in the left hemisphere generated by parcellation of the white surface using Desikan-Killiany parcellation</t>
  </si>
  <si>
    <t>Volume of the left lateral occipital cortex</t>
  </si>
  <si>
    <t>IDP.0353</t>
  </si>
  <si>
    <t>Volume of lateraloccipital in the left hemisphere generated by parcellation of the white surface using Desikan-Killiany parcellation</t>
  </si>
  <si>
    <t>Volume of the left lateral orbital frontal cortex</t>
  </si>
  <si>
    <t>IDP.0354</t>
  </si>
  <si>
    <t>Volume of lateralorbitofrontal in the left hemisphere generated by parcellation of the white surface using Desikan-Killiany parcellation</t>
  </si>
  <si>
    <t>Volume of the left lingual gyrus</t>
  </si>
  <si>
    <t>IDP.0355</t>
  </si>
  <si>
    <t>Volume of lingual in the left hemisphere generated by parcellation of the white surface using Desikan-Killiany parcellation</t>
  </si>
  <si>
    <t>Volume of the left medial orbital frontal cortex</t>
  </si>
  <si>
    <t>IDP.0356</t>
  </si>
  <si>
    <t>Volume of medialorbitofrontal in the left hemisphere generated by parcellation of the white surface using Desikan-Killiany parcellation</t>
  </si>
  <si>
    <t>Volume of the left middle temporal gyrus</t>
  </si>
  <si>
    <t>IDP.0357</t>
  </si>
  <si>
    <t>Volume of middletemporal in the left hemisphere generated by parcellation of the white surface using Desikan-Killiany parcellation</t>
  </si>
  <si>
    <t>Volume of the left parahippocampal gyrus</t>
  </si>
  <si>
    <t>IDP.0358</t>
  </si>
  <si>
    <t>Volume of parahippocampal in the left hemisphere generated by parcellation of the white surface using Desikan-Killiany parcellation</t>
  </si>
  <si>
    <t>Volume of the left paracentral lobule</t>
  </si>
  <si>
    <t>IDP.0359</t>
  </si>
  <si>
    <t>Volume of paracentral in the left hemisphere generated by parcellation of the white surface using Desikan-Killiany parcellation</t>
  </si>
  <si>
    <t>Volume of the left pars opercularis</t>
  </si>
  <si>
    <t>IDP.0360</t>
  </si>
  <si>
    <t>Volume of parsopercularis in the left hemisphere generated by parcellation of the white surface using Desikan-Killiany parcellation</t>
  </si>
  <si>
    <t>Volume of the left pars orbitalis</t>
  </si>
  <si>
    <t>IDP.0361</t>
  </si>
  <si>
    <t>Volume of parsorbitalis in the left hemisphere generated by parcellation of the white surface using Desikan-Killiany parcellation</t>
  </si>
  <si>
    <t>Volume of the left pars trangularis</t>
  </si>
  <si>
    <t>IDP.0362</t>
  </si>
  <si>
    <t>Volume of parstriangularis in the left hemisphere generated by parcellation of the white surface using Desikan-Killiany parcellation</t>
  </si>
  <si>
    <t>Volume of the left pericalcarine cortex</t>
  </si>
  <si>
    <t>IDP.0363</t>
  </si>
  <si>
    <t>Volume of pericalcarine in the left hemisphere generated by parcellation of the white surface using Desikan-Killiany parcellation</t>
  </si>
  <si>
    <t>Volume of the left postcentral gyrus</t>
  </si>
  <si>
    <t>IDP.0364</t>
  </si>
  <si>
    <t>Volume of postcentral in the left hemisphere generated by parcellation of the white surface using Desikan-Killiany parcellation</t>
  </si>
  <si>
    <t>Volume of the left posterior-cingulate cortex</t>
  </si>
  <si>
    <t>IDP.0365</t>
  </si>
  <si>
    <t>Volume of posteriorcingulate in the left hemisphere generated by parcellation of the white surface using Desikan-Killiany parcellation</t>
  </si>
  <si>
    <t>Volume of the left precentral gyrus</t>
  </si>
  <si>
    <t>IDP.0366</t>
  </si>
  <si>
    <t>Volume of precentral in the left hemisphere generated by parcellation of the white surface using Desikan-Killiany parcellation</t>
  </si>
  <si>
    <t>Volume of the left precuneus cortex</t>
  </si>
  <si>
    <t>IDP.0367</t>
  </si>
  <si>
    <t>Volume of precuneus in the left hemisphere generated by parcellation of the white surface using Desikan-Killiany parcellation</t>
  </si>
  <si>
    <t>Volume of the left rostral anterior cingulate cortex</t>
  </si>
  <si>
    <t>IDP.0368</t>
  </si>
  <si>
    <t>Volume of rostralanteriorcingulate in the left hemisphere generated by parcellation of the white surface using Desikan-Killiany parcellation</t>
  </si>
  <si>
    <t>Volume of the left rostral middle cingulate cortex</t>
  </si>
  <si>
    <t>IDP.0369</t>
  </si>
  <si>
    <t>Volume of rostralmiddlefrontal in the left hemisphere generated by parcellation of the white surface using Desikan-Killiany parcellation</t>
  </si>
  <si>
    <t>Volume of the left superior frontal gyrus</t>
  </si>
  <si>
    <t>IDP.0370</t>
  </si>
  <si>
    <t>Volume of superiorfrontal in the left hemisphere generated by parcellation of the white surface using Desikan-Killiany parcellation</t>
  </si>
  <si>
    <t>Volume of the left superior parietal gyrus</t>
  </si>
  <si>
    <t>IDP.0371</t>
  </si>
  <si>
    <t>Volume of superiorparietal in the left hemisphere generated by parcellation of the white surface using Desikan-Killiany parcellation</t>
  </si>
  <si>
    <t>Volume of the left superior temporal gyrus</t>
  </si>
  <si>
    <t>IDP.0372</t>
  </si>
  <si>
    <t>Volume of superiortemporal in the left hemisphere generated by parcellation of the white surface using Desikan-Killiany parcellation</t>
  </si>
  <si>
    <t>Volume of the left supramarginal gyrus</t>
  </si>
  <si>
    <t>IDP.0373</t>
  </si>
  <si>
    <t>Volume of supramarginal in the left hemisphere generated by parcellation of the white surface using Desikan-Killiany parcellation</t>
  </si>
  <si>
    <t>Volume of the left frontal pole</t>
  </si>
  <si>
    <t>IDP.0374</t>
  </si>
  <si>
    <t>Volume of frontalpole in the left hemisphere generated by parcellation of the white surface using Desikan-Killiany parcellation</t>
  </si>
  <si>
    <t>Volume of the left transverse temporal cortex</t>
  </si>
  <si>
    <t>IDP.0375</t>
  </si>
  <si>
    <t>Volume of transversetemporal in the left hemisphere generated by parcellation of the white surface using Desikan-Killiany parcellation</t>
  </si>
  <si>
    <t>Volume of the left insula</t>
  </si>
  <si>
    <t>IDP.0376</t>
  </si>
  <si>
    <t>Insula</t>
  </si>
  <si>
    <t>Volume of insula in the left hemisphere generated by parcellation of the white surface using Desikan-Killiany parcellation</t>
  </si>
  <si>
    <t>Volume of the right banks superior temporal sulcus</t>
  </si>
  <si>
    <t>IDP.0377</t>
  </si>
  <si>
    <t>Volume of bankssts in the right hemisphere generated by parcellation of the white surface using Desikan-Killiany parcellation</t>
  </si>
  <si>
    <t>Volume of the right caudal anterior-cingulate cortex</t>
  </si>
  <si>
    <t>IDP.0378</t>
  </si>
  <si>
    <t>Volume of caudalanteriorcingulate in the right hemisphere generated by parcellation of the white surface using Desikan-Killiany parcellation</t>
  </si>
  <si>
    <t>Volume of the right caudal middle frontal gyrus</t>
  </si>
  <si>
    <t>IDP.0379</t>
  </si>
  <si>
    <t>Volume of caudalmiddlefrontal in the right hemisphere generated by parcellation of the white surface using Desikan-Killiany parcellation</t>
  </si>
  <si>
    <t>Volume of the right cuneus cortex</t>
  </si>
  <si>
    <t>IDP.0380</t>
  </si>
  <si>
    <t>Volume of cuneus in the right hemisphere generated by parcellation of the white surface using Desikan-Killiany parcellation</t>
  </si>
  <si>
    <t>Volume of the right entorhinal cortex</t>
  </si>
  <si>
    <t>IDP.0381</t>
  </si>
  <si>
    <t>Volume of entorhinal in the right hemisphere generated by parcellation of the white surface using Desikan-Killiany parcellation</t>
  </si>
  <si>
    <t>Volume of the right fusiform gyrus</t>
  </si>
  <si>
    <t>IDP.0382</t>
  </si>
  <si>
    <t>Volume of fusiform in the right hemisphere generated by parcellation of the white surface using Desikan-Killiany parcellation</t>
  </si>
  <si>
    <t>Volume of the right inferior parietal cortex</t>
  </si>
  <si>
    <t>IDP.0383</t>
  </si>
  <si>
    <t>Volume of inferiorparietal in the right hemisphere generated by parcellation of the white surface using Desikan-Killiany parcellation</t>
  </si>
  <si>
    <t>Volume of the right inferior temporal gyrus</t>
  </si>
  <si>
    <t>IDP.0384</t>
  </si>
  <si>
    <t>Volume of inferiortemporal in the right hemisphere generated by parcellation of the white surface using Desikan-Killiany parcellation</t>
  </si>
  <si>
    <t>Volume of the right isthmus-cingulate cortex</t>
  </si>
  <si>
    <t>IDP.0385</t>
  </si>
  <si>
    <t>Volume of isthmuscingulate in the right hemisphere generated by parcellation of the white surface using Desikan-Killiany parcellation</t>
  </si>
  <si>
    <t>Volume of the right lateral occipital cortex</t>
  </si>
  <si>
    <t>IDP.0386</t>
  </si>
  <si>
    <t>Volume of lateraloccipital in the right hemisphere generated by parcellation of the white surface using Desikan-Killiany parcellation</t>
  </si>
  <si>
    <t>Volume of the right lateral orbital frontal cortex</t>
  </si>
  <si>
    <t>IDP.0387</t>
  </si>
  <si>
    <t>Volume of lateralorbitofrontal in the right hemisphere generated by parcellation of the white surface using Desikan-Killiany parcellation</t>
  </si>
  <si>
    <t>Volume of the right lingual gyrus</t>
  </si>
  <si>
    <t>IDP.0388</t>
  </si>
  <si>
    <t>Volume of lingual in the right hemisphere generated by parcellation of the white surface using Desikan-Killiany parcellation</t>
  </si>
  <si>
    <t>Volume of the right medial orbital frontal cortex</t>
  </si>
  <si>
    <t>IDP.0389</t>
  </si>
  <si>
    <t>Volume of medialorbitofrontal in the right hemisphere generated by parcellation of the white surface using Desikan-Killiany parcellation</t>
  </si>
  <si>
    <t>Volume of the right middle temporal gyrus</t>
  </si>
  <si>
    <t>IDP.0390</t>
  </si>
  <si>
    <t>Volume of middletemporal in the right hemisphere generated by parcellation of the white surface using Desikan-Killiany parcellation</t>
  </si>
  <si>
    <t>Volume of the right parahippocampal gyrus</t>
  </si>
  <si>
    <t>IDP.0391</t>
  </si>
  <si>
    <t>Volume of parahippocampal in the right hemisphere generated by parcellation of the white surface using Desikan-Killiany parcellation</t>
  </si>
  <si>
    <t>Volume of the right paracentral lobule</t>
  </si>
  <si>
    <t>IDP.0392</t>
  </si>
  <si>
    <t>Volume of paracentral in the right hemisphere generated by parcellation of the white surface using Desikan-Killiany parcellation</t>
  </si>
  <si>
    <t>Volume of the right pars opercularis</t>
  </si>
  <si>
    <t>IDP.0393</t>
  </si>
  <si>
    <t>Volume of parsopercularis in the right hemisphere generated by parcellation of the white surface using Desikan-Killiany parcellation</t>
  </si>
  <si>
    <t>Volume of the right pars orbitalis</t>
  </si>
  <si>
    <t>IDP.0394</t>
  </si>
  <si>
    <t>Volume of parsorbitalis in the right hemisphere generated by parcellation of the white surface using Desikan-Killiany parcellation</t>
  </si>
  <si>
    <t>Volume of the right pars triangularis</t>
  </si>
  <si>
    <t>IDP.0395</t>
  </si>
  <si>
    <t>Volume of parstriangularis in the right hemisphere generated by parcellation of the white surface using Desikan-Killiany parcellation</t>
  </si>
  <si>
    <t>Volume of the right pericalcarine cortex</t>
  </si>
  <si>
    <t>IDP.0396</t>
  </si>
  <si>
    <t>Volume of pericalcarine in the right hemisphere generated by parcellation of the white surface using Desikan-Killiany parcellation</t>
  </si>
  <si>
    <t>Volume of the right postcentral gyrus</t>
  </si>
  <si>
    <t>IDP.0397</t>
  </si>
  <si>
    <t>Volume of postcentral in the right hemisphere generated by parcellation of the white surface using Desikan-Killiany parcellation</t>
  </si>
  <si>
    <t>Volume of the right posterior-cingulate cortex</t>
  </si>
  <si>
    <t>IDP.0398</t>
  </si>
  <si>
    <t>Volume of posteriorcingulate in the right hemisphere generated by parcellation of the white surface using Desikan-Killiany parcellation</t>
  </si>
  <si>
    <t>Volume of the right precentral gyrus</t>
  </si>
  <si>
    <t>IDP.0399</t>
  </si>
  <si>
    <t>Volume of precentral in the right hemisphere generated by parcellation of the white surface using Desikan-Killiany parcellation</t>
  </si>
  <si>
    <t>Volume of the right precuneus cortex</t>
  </si>
  <si>
    <t>IDP.0400</t>
  </si>
  <si>
    <t>Volume of precuneus in the right hemisphere generated by parcellation of the white surface using Desikan-Killiany parcellation</t>
  </si>
  <si>
    <t>Volume of the right rostral anterior cingulate cortex</t>
  </si>
  <si>
    <t>IDP.0401</t>
  </si>
  <si>
    <t>Volume of rostralanteriorcingulate in the right hemisphere generated by parcellation of the white surface using Desikan-Killiany parcellation</t>
  </si>
  <si>
    <t>Volume of the right rostral middle cingulate cortex</t>
  </si>
  <si>
    <t>IDP.0402</t>
  </si>
  <si>
    <t>Volume of rostralmiddlefrontal in the right hemisphere generated by parcellation of the white surface using Desikan-Killiany parcellation</t>
  </si>
  <si>
    <t>Volume of the right superior frontal gyrus</t>
  </si>
  <si>
    <t>IDP.0403</t>
  </si>
  <si>
    <t>Volume of superiorfrontal in the right hemisphere generated by parcellation of the white surface using Desikan-Killiany parcellation</t>
  </si>
  <si>
    <t>Volume of the right superior parietal gyrus</t>
  </si>
  <si>
    <t>IDP.0404</t>
  </si>
  <si>
    <t>Volume of superiorparietal in the right hemisphere generated by parcellation of the white surface using Desikan-Killiany parcellation</t>
  </si>
  <si>
    <t>Volume of the right superior temporal gyrus</t>
  </si>
  <si>
    <t>IDP.0405</t>
  </si>
  <si>
    <t>Volume of superiortemporal in the right hemisphere generated by parcellation of the white surface using Desikan-Killiany parcellation</t>
  </si>
  <si>
    <t>Volume of the right supramarginal gyrus</t>
  </si>
  <si>
    <t>IDP.0406</t>
  </si>
  <si>
    <t>Volume of supramarginal in the right hemisphere generated by parcellation of the white surface using Desikan-Killiany parcellation</t>
  </si>
  <si>
    <t>Volume of the right frontal pole</t>
  </si>
  <si>
    <t>IDP.0407</t>
  </si>
  <si>
    <t>Volume of frontalpole in the right hemisphere generated by parcellation of the white surface using Desikan-Killiany parcellation</t>
  </si>
  <si>
    <t>Volume of the right transverse temporal cortex</t>
  </si>
  <si>
    <t>IDP.0408</t>
  </si>
  <si>
    <t>Volume of transversetemporal in the right hemisphere generated by parcellation of the white surface using Desikan-Killiany parcellation</t>
  </si>
  <si>
    <t>Volume of the right insula</t>
  </si>
  <si>
    <t>IDP.0409</t>
  </si>
  <si>
    <t>Volume of insula in the right hemisphere generated by parcellation of the white surface using Desikan-Killiany parcellation</t>
  </si>
  <si>
    <t>Cortical surface area of the total left hemisphere</t>
  </si>
  <si>
    <t>IDP.0648</t>
  </si>
  <si>
    <t>mm2</t>
  </si>
  <si>
    <t>cortical area</t>
  </si>
  <si>
    <t>Area of TotalSurface in the left hemisphere generated by parcellation of the white surface using Desikan-Killiany parcellation</t>
  </si>
  <si>
    <t>Cortical surface area of the left banks superior temporal sulcus</t>
  </si>
  <si>
    <t>IDP.0649</t>
  </si>
  <si>
    <t>Area of bankssts in the left hemisphere generated by parcellation of the white surface using Desikan-Killiany parcellation</t>
  </si>
  <si>
    <t>Cortical surface area of the left caudal anterior-cingulate cortex</t>
  </si>
  <si>
    <t>IDP.0650</t>
  </si>
  <si>
    <t>Area of caudalanteriorcingulate in the left hemisphere generated by parcellation of the white surface using Desikan-Killiany parcellation</t>
  </si>
  <si>
    <t>Cortical surface area of the left caudal middle frontal gyrus</t>
  </si>
  <si>
    <t>IDP.0651</t>
  </si>
  <si>
    <t>Area of caudalmiddlefrontal in the left hemisphere generated by parcellation of the white surface using Desikan-Killiany parcellation</t>
  </si>
  <si>
    <t>Cortical surface area of the left cuneus cortex</t>
  </si>
  <si>
    <t>IDP.0652</t>
  </si>
  <si>
    <t>Area of cuneus in the left hemisphere generated by parcellation of the white surface using Desikan-Killiany parcellation</t>
  </si>
  <si>
    <t>Cortical surface area of the left entorhinal cortex</t>
  </si>
  <si>
    <t>IDP.0653</t>
  </si>
  <si>
    <t>Area of entorhinal in the left hemisphere generated by parcellation of the white surface using Desikan-Killiany parcellation</t>
  </si>
  <si>
    <t>Cortical surface area of the left fusiform gyrus</t>
  </si>
  <si>
    <t>IDP.0654</t>
  </si>
  <si>
    <t>Area of fusiform in the left hemisphere generated by parcellation of the white surface using Desikan-Killiany parcellation</t>
  </si>
  <si>
    <t>Cortical surface area of the left inferior parietal cortex</t>
  </si>
  <si>
    <t>IDP.0655</t>
  </si>
  <si>
    <t>Area of inferiorparietal in the left hemisphere generated by parcellation of the white surface using Desikan-Killiany parcellation</t>
  </si>
  <si>
    <t>Cortical surface area of the left inferior temporal gyrus</t>
  </si>
  <si>
    <t>IDP.0656</t>
  </si>
  <si>
    <t>Area of inferiortemporal in the left hemisphere generated by parcellation of the white surface using Desikan-Killiany parcellation</t>
  </si>
  <si>
    <t>Cortical surface area of the left isthmus-cingulate cortex</t>
  </si>
  <si>
    <t>IDP.0657</t>
  </si>
  <si>
    <t>Area of isthmuscingulate in the left hemisphere generated by parcellation of the white surface using Desikan-Killiany parcellation</t>
  </si>
  <si>
    <t>Cortical surface area of the left lateral occipital cortex</t>
  </si>
  <si>
    <t>IDP.0658</t>
  </si>
  <si>
    <t>Area of lateraloccipital in the left hemisphere generated by parcellation of the white surface using Desikan-Killiany parcellation</t>
  </si>
  <si>
    <t>Cortical surface area of the left lateral orbital frontal cortex</t>
  </si>
  <si>
    <t>IDP.0659</t>
  </si>
  <si>
    <t>Area of lateralorbitofrontal in the left hemisphere generated by parcellation of the white surface using Desikan-Killiany parcellation</t>
  </si>
  <si>
    <t>Cortical surface area of the left lingual gyrus</t>
  </si>
  <si>
    <t>IDP.0660</t>
  </si>
  <si>
    <t>Area of lingual in the left hemisphere generated by parcellation of the white surface using Desikan-Killiany parcellation</t>
  </si>
  <si>
    <t>Cortical surface area of the left medial orbital frontal cortex</t>
  </si>
  <si>
    <t>IDP.0661</t>
  </si>
  <si>
    <t>Area of medialorbitofrontal in the left hemisphere generated by parcellation of the white surface using Desikan-Killiany parcellation</t>
  </si>
  <si>
    <t>Cortical surface area of the left middle temporal gyrus</t>
  </si>
  <si>
    <t>IDP.0662</t>
  </si>
  <si>
    <t>Area of middletemporal in the left hemisphere generated by parcellation of the white surface using Desikan-Killiany parcellation</t>
  </si>
  <si>
    <t>Cortical surface area of the left parahippocampal gyrus</t>
  </si>
  <si>
    <t>IDP.0663</t>
  </si>
  <si>
    <t>Area of parahippocampal in the left hemisphere generated by parcellation of the white surface using Desikan-Killiany parcellation</t>
  </si>
  <si>
    <t>Cortical surface area of the left paracentral lobule</t>
  </si>
  <si>
    <t>IDP.0664</t>
  </si>
  <si>
    <t>Area of paracentral in the left hemisphere generated by parcellation of the white surface using Desikan-Killiany parcellation</t>
  </si>
  <si>
    <t>Cortical surface area of the left pars opercularis</t>
  </si>
  <si>
    <t>IDP.0665</t>
  </si>
  <si>
    <t>Area of parsopercularis in the left hemisphere generated by parcellation of the white surface using Desikan-Killiany parcellation</t>
  </si>
  <si>
    <t>Cortical surface area of the left pars orbitalis</t>
  </si>
  <si>
    <t>IDP.0666</t>
  </si>
  <si>
    <t>Area of parsorbitalis in the left hemisphere generated by parcellation of the white surface using Desikan-Killiany parcellation</t>
  </si>
  <si>
    <t>Cortical surface area of the left pars triangularis cortex</t>
  </si>
  <si>
    <t>IDP.0667</t>
  </si>
  <si>
    <t>Area of parstriangularis in the left hemisphere generated by parcellation of the white surface using Desikan-Killiany parcellation</t>
  </si>
  <si>
    <t>Cortical surface area of the left pericalcarine cortex</t>
  </si>
  <si>
    <t>IDP.0668</t>
  </si>
  <si>
    <t>Area of pericalcarine in the left hemisphere generated by parcellation of the white surface using Desikan-Killiany parcellation</t>
  </si>
  <si>
    <t>Cortical surface area of the left postcentral gyrus</t>
  </si>
  <si>
    <t>IDP.0669</t>
  </si>
  <si>
    <t>Area of postcentral in the left hemisphere generated by parcellation of the white surface using Desikan-Killiany parcellation</t>
  </si>
  <si>
    <t>Cortical surface area of the left posterior-cingulate cortex</t>
  </si>
  <si>
    <t>IDP.0670</t>
  </si>
  <si>
    <t>Area of posteriorcingulate in the left hemisphere generated by parcellation of the white surface using Desikan-Killiany parcellation</t>
  </si>
  <si>
    <t>Cortical surface area of the left precentral gyrus</t>
  </si>
  <si>
    <t>IDP.0671</t>
  </si>
  <si>
    <t>Area of precentral in the left hemisphere generated by parcellation of the white surface using Desikan-Killiany parcellation</t>
  </si>
  <si>
    <t>Cortical surface area of the left precuneus cortex</t>
  </si>
  <si>
    <t>IDP.0672</t>
  </si>
  <si>
    <t>Area of precuneus in the left hemisphere generated by parcellation of the white surface using Desikan-Killiany parcellation</t>
  </si>
  <si>
    <t>Cortical surface area of the left rostral anterior cingulate cortex</t>
  </si>
  <si>
    <t>IDP.0673</t>
  </si>
  <si>
    <t>Area of rostralanteriorcingulate in the left hemisphere generated by parcellation of the white surface using Desikan-Killiany parcellation</t>
  </si>
  <si>
    <t>Cortical surface area of the left rostral middle cingulate cortex</t>
  </si>
  <si>
    <t>IDP.0674</t>
  </si>
  <si>
    <t>Area of rostralmiddlefrontal in the left hemisphere generated by parcellation of the white surface using Desikan-Killiany parcellation</t>
  </si>
  <si>
    <t>Cortical surface area of the left superior frontal gyrus</t>
  </si>
  <si>
    <t>IDP.0675</t>
  </si>
  <si>
    <t>Area of superiorfrontal in the left hemisphere generated by parcellation of the white surface using Desikan-Killiany parcellation</t>
  </si>
  <si>
    <t>Cortical surface area of the left superior parietal gyrus</t>
  </si>
  <si>
    <t>IDP.0676</t>
  </si>
  <si>
    <t>Area of superiorparietal in the left hemisphere generated by parcellation of the white surface using Desikan-Killiany parcellation</t>
  </si>
  <si>
    <t>Cortical surface area of the left superior temporal gyrus</t>
  </si>
  <si>
    <t>IDP.0677</t>
  </si>
  <si>
    <t>Area of superiortemporal in the left hemisphere generated by parcellation of the white surface using Desikan-Killiany parcellation</t>
  </si>
  <si>
    <t>Cortical surface area of the left supramarginal gyrus</t>
  </si>
  <si>
    <t>IDP.0678</t>
  </si>
  <si>
    <t>Area of supramarginal in the left hemisphere generated by parcellation of the white surface using Desikan-Killiany parcellation</t>
  </si>
  <si>
    <t>Cortical surface area of the left frontal pole</t>
  </si>
  <si>
    <t>IDP.0679</t>
  </si>
  <si>
    <t>Area of frontalpole in the left hemisphere generated by parcellation of the white surface using Desikan-Killiany parcellation</t>
  </si>
  <si>
    <t>Cortical surface area of the left transverse temporal cortex</t>
  </si>
  <si>
    <t>IDP.0680</t>
  </si>
  <si>
    <t>Area of transversetemporal in the left hemisphere generated by parcellation of the white surface using Desikan-Killiany parcellation</t>
  </si>
  <si>
    <t>Cortical surface area of the left insula</t>
  </si>
  <si>
    <t>IDP.0681</t>
  </si>
  <si>
    <t>Area of insula in the left hemisphere generated by parcellation of the white surface using Desikan-Killiany parcellation</t>
  </si>
  <si>
    <t>Cortical surface area of the total right hemisphere</t>
  </si>
  <si>
    <t>IDP.0682</t>
  </si>
  <si>
    <t>Area of TotalSurface in the right hemisphere generated by parcellation of the white surface using Desikan-Killiany parcellation</t>
  </si>
  <si>
    <t>Cortical surface area of the right banks superior temporal sulcus</t>
  </si>
  <si>
    <t>IDP.0683</t>
  </si>
  <si>
    <t>Area of bankssts in the right hemisphere generated by parcellation of the white surface using Desikan-Killiany parcellation</t>
  </si>
  <si>
    <t>Cortical surface area of the right caudal anterior-cingulate cortex</t>
  </si>
  <si>
    <t>IDP.0684</t>
  </si>
  <si>
    <t>Area of caudalanteriorcingulate in the right hemisphere generated by parcellation of the white surface using Desikan-Killiany parcellation</t>
  </si>
  <si>
    <t>Cortical surface area of the right caudal middle frontal gyrus</t>
  </si>
  <si>
    <t>IDP.0685</t>
  </si>
  <si>
    <t>Area of caudalmiddlefrontal in the right hemisphere generated by parcellation of the white surface using Desikan-Killiany parcellation</t>
  </si>
  <si>
    <t>Cortical surface area of the right cuneus cortex</t>
  </si>
  <si>
    <t>IDP.0686</t>
  </si>
  <si>
    <t>Area of cuneus in the right hemisphere generated by parcellation of the white surface using Desikan-Killiany parcellation</t>
  </si>
  <si>
    <t>Cortical surface area of the right entorhinal cortex</t>
  </si>
  <si>
    <t>IDP.0687</t>
  </si>
  <si>
    <t>Area of entorhinal in the right hemisphere generated by parcellation of the white surface using Desikan-Killiany parcellation</t>
  </si>
  <si>
    <t>Cortical surface area of the right fusiform gyrus</t>
  </si>
  <si>
    <t>IDP.0688</t>
  </si>
  <si>
    <t>Area of fusiform in the right hemisphere generated by parcellation of the white surface using Desikan-Killiany parcellation</t>
  </si>
  <si>
    <t>Cortical surface area of the right inferior parietal cortex</t>
  </si>
  <si>
    <t>IDP.0689</t>
  </si>
  <si>
    <t>Area of inferiorparietal in the right hemisphere generated by parcellation of the white surface using Desikan-Killiany parcellation</t>
  </si>
  <si>
    <t>Cortical surface area of the right inferior temporal gyrus</t>
  </si>
  <si>
    <t>IDP.0690</t>
  </si>
  <si>
    <t>Area of inferiortemporal in the right hemisphere generated by parcellation of the white surface using Desikan-Killiany parcellation</t>
  </si>
  <si>
    <t>Cortical surface area of the right isthmus-cingulate cortex</t>
  </si>
  <si>
    <t>IDP.0691</t>
  </si>
  <si>
    <t>Area of isthmuscingulate in the right hemisphere generated by parcellation of the white surface using Desikan-Killiany parcellation</t>
  </si>
  <si>
    <t>Cortical surface area of the right lateral occipital cortex</t>
  </si>
  <si>
    <t>IDP.0692</t>
  </si>
  <si>
    <t>Area of lateraloccipital in the right hemisphere generated by parcellation of the white surface using Desikan-Killiany parcellation</t>
  </si>
  <si>
    <t>Cortical surface area of the right lateral orbital frontal cortex</t>
  </si>
  <si>
    <t>IDP.0693</t>
  </si>
  <si>
    <t>Area of lateralorbitofrontal in the right hemisphere generated by parcellation of the white surface using Desikan-Killiany parcellation</t>
  </si>
  <si>
    <t>Cortical surface area of the right lingual gyrus</t>
  </si>
  <si>
    <t>IDP.0694</t>
  </si>
  <si>
    <t>Area of lingual in the right hemisphere generated by parcellation of the white surface using Desikan-Killiany parcellation</t>
  </si>
  <si>
    <t>Cortical surface area of the right medial orbital frontal cortex</t>
  </si>
  <si>
    <t>IDP.0695</t>
  </si>
  <si>
    <t>Area of medialorbitofrontal in the right hemisphere generated by parcellation of the white surface using Desikan-Killiany parcellation</t>
  </si>
  <si>
    <t>Cortical surface area of the right middle temporal gyrus</t>
  </si>
  <si>
    <t>IDP.0696</t>
  </si>
  <si>
    <t>Area of middletemporal in the right hemisphere generated by parcellation of the white surface using Desikan-Killiany parcellation</t>
  </si>
  <si>
    <t>Cortical surface area of the right parahippocampal gyrus</t>
  </si>
  <si>
    <t>IDP.0697</t>
  </si>
  <si>
    <t>Area of parahippocampal in the right hemisphere generated by parcellation of the white surface using Desikan-Killiany parcellation</t>
  </si>
  <si>
    <t>Cortical surface area of the right paracentral lobule</t>
  </si>
  <si>
    <t>IDP.0698</t>
  </si>
  <si>
    <t>Area of paracentral in the right hemisphere generated by parcellation of the white surface using Desikan-Killiany parcellation</t>
  </si>
  <si>
    <t>Cortical surface area of the right pars opercularis</t>
  </si>
  <si>
    <t>IDP.0699</t>
  </si>
  <si>
    <t>Area of parsopercularis in the right hemisphere generated by parcellation of the white surface using Desikan-Killiany parcellation</t>
  </si>
  <si>
    <t>Cortical surface area of the right pars orbitalis</t>
  </si>
  <si>
    <t>IDP.0700</t>
  </si>
  <si>
    <t>Area of parsorbitalis in the right hemisphere generated by parcellation of the white surface using Desikan-Killiany parcellation</t>
  </si>
  <si>
    <t>Cortical surface area of the right pars triangularis</t>
  </si>
  <si>
    <t>IDP.0701</t>
  </si>
  <si>
    <t>Area of parstriangularis in the right hemisphere generated by parcellation of the white surface using Desikan-Killiany parcellation</t>
  </si>
  <si>
    <t>Cortical surface area of the right pericalcarine cortex</t>
  </si>
  <si>
    <t>IDP.0702</t>
  </si>
  <si>
    <t>Area of pericalcarine in the right hemisphere generated by parcellation of the white surface using Desikan-Killiany parcellation</t>
  </si>
  <si>
    <t>Cortical surface area of the right postcentral gyrus</t>
  </si>
  <si>
    <t>IDP.0703</t>
  </si>
  <si>
    <t>Area of postcentral in the right hemisphere generated by parcellation of the white surface using Desikan-Killiany parcellation</t>
  </si>
  <si>
    <t>Cortical surface area of the right posterior-cingulate cortex</t>
  </si>
  <si>
    <t>IDP.0704</t>
  </si>
  <si>
    <t>Area of posteriorcingulate in the right hemisphere generated by parcellation of the white surface using Desikan-Killiany parcellation</t>
  </si>
  <si>
    <t>Cortical surface area of the right precentral gyrus</t>
  </si>
  <si>
    <t>IDP.0705</t>
  </si>
  <si>
    <t>Area of precentral in the right hemisphere generated by parcellation of the white surface using Desikan-Killiany parcellation</t>
  </si>
  <si>
    <t>Cortical surface area of the right precuneus cortex</t>
  </si>
  <si>
    <t>IDP.0706</t>
  </si>
  <si>
    <t>Area of precuneus in the right hemisphere generated by parcellation of the white surface using Desikan-Killiany parcellation</t>
  </si>
  <si>
    <t>Cortical surface area of the right rostral anterior cingulate cortex</t>
  </si>
  <si>
    <t>IDP.0707</t>
  </si>
  <si>
    <t>Area of rostralanteriorcingulate in the right hemisphere generated by parcellation of the white surface using Desikan-Killiany parcellation</t>
  </si>
  <si>
    <t>Cortical surface area of the right rostral middle cingulate cortex</t>
  </si>
  <si>
    <t>IDP.0708</t>
  </si>
  <si>
    <t>Area of rostralmiddlefrontal in the right hemisphere generated by parcellation of the white surface using Desikan-Killiany parcellation</t>
  </si>
  <si>
    <t>Cortical surface area of the right superior frontal gyrus</t>
  </si>
  <si>
    <t>IDP.0709</t>
  </si>
  <si>
    <t>Area of superiorfrontal in the right hemisphere generated by parcellation of the white surface using Desikan-Killiany parcellation</t>
  </si>
  <si>
    <t>Cortical surface area of the right superior parietal gyrus</t>
  </si>
  <si>
    <t>IDP.0710</t>
  </si>
  <si>
    <t>Area of superiorparietal in the right hemisphere generated by parcellation of the white surface using Desikan-Killiany parcellation</t>
  </si>
  <si>
    <t>Cortical surface area of the right superior temporal gyrus</t>
  </si>
  <si>
    <t>IDP.0711</t>
  </si>
  <si>
    <t>Area of superiortemporal in the right hemisphere generated by parcellation of the white surface using Desikan-Killiany parcellation</t>
  </si>
  <si>
    <t>Cortical surface area of the right supramarginal gyrus</t>
  </si>
  <si>
    <t>IDP.0712</t>
  </si>
  <si>
    <t>Area of supramarginal in the right hemisphere generated by parcellation of the white surface using Desikan-Killiany parcellation</t>
  </si>
  <si>
    <t>Cortical surface area of the right frontal pole</t>
  </si>
  <si>
    <t>IDP.0713</t>
  </si>
  <si>
    <t>Area of frontalpole in the right hemisphere generated by parcellation of the white surface using Desikan-Killiany parcellation</t>
  </si>
  <si>
    <t>Cortical surface area of the right transverse temporal cortex</t>
  </si>
  <si>
    <t>IDP.0714</t>
  </si>
  <si>
    <t>Area of transversetemporal in the right hemisphere generated by parcellation of the white surface using Desikan-Killiany parcellation</t>
  </si>
  <si>
    <t>Cortical surface area of the right insula</t>
  </si>
  <si>
    <t>IDP.0715</t>
  </si>
  <si>
    <t>Area of insula in the right hemisphere generated by parcellation of the white surface using Desikan-Killiany parcellation</t>
  </si>
  <si>
    <t>Thickness of the left total hemisphere</t>
  </si>
  <si>
    <t>IDP.1020</t>
  </si>
  <si>
    <t>mm</t>
  </si>
  <si>
    <t>cortical thickness</t>
  </si>
  <si>
    <t>Mean thickness of GlobalMeanMean thickness in the left hemisphere generated by parcellation of the white surface using Desikan-Killiany parcellation</t>
  </si>
  <si>
    <t>Thickness of the left banks superior temporal sulcus</t>
  </si>
  <si>
    <t>IDP.1021</t>
  </si>
  <si>
    <t>Mean thickness of bankssts in the left hemisphere generated by parcellation of the white surface using Desikan-Killiany parcellation</t>
  </si>
  <si>
    <t>Thickness of the left caudal anterior-cingulate cortex</t>
  </si>
  <si>
    <t>IDP.1022</t>
  </si>
  <si>
    <t>Mean thickness of caudalanteriorcingulate in the left hemisphere generated by parcellation of the white surface using Desikan-Killiany parcellation</t>
  </si>
  <si>
    <t>Thickness of the left caudal middle frontal gyrus</t>
  </si>
  <si>
    <t>IDP.1023</t>
  </si>
  <si>
    <t>Mean thickness of caudalmiddlefrontal in the left hemisphere generated by parcellation of the white surface using Desikan-Killiany parcellation</t>
  </si>
  <si>
    <t>Thickness of the left cuneus cortex</t>
  </si>
  <si>
    <t>IDP.1024</t>
  </si>
  <si>
    <t>Mean thickness of cuneus in the left hemisphere generated by parcellation of the white surface using Desikan-Killiany parcellation</t>
  </si>
  <si>
    <t>Thickness of the left entorhinal cortex</t>
  </si>
  <si>
    <t>IDP.1025</t>
  </si>
  <si>
    <t>Mean thickness of entorhinal in the left hemisphere generated by parcellation of the white surface using Desikan-Killiany parcellation</t>
  </si>
  <si>
    <t>Thickness of the left fusiform gyrus</t>
  </si>
  <si>
    <t>IDP.1026</t>
  </si>
  <si>
    <t>Mean thickness of fusiform in the left hemisphere generated by parcellation of the white surface using Desikan-Killiany parcellation</t>
  </si>
  <si>
    <t>Thickness of the left inferior parietal cortex</t>
  </si>
  <si>
    <t>IDP.1027</t>
  </si>
  <si>
    <t>Mean thickness of inferiorparietal in the left hemisphere generated by parcellation of the white surface using Desikan-Killiany parcellation</t>
  </si>
  <si>
    <t>Thickness of the left inferior temporal gyrus</t>
  </si>
  <si>
    <t>IDP.1028</t>
  </si>
  <si>
    <t>Mean thickness of inferiortemporal in the left hemisphere generated by parcellation of the white surface using Desikan-Killiany parcellation</t>
  </si>
  <si>
    <t>Thickness of the left isthmus-cingulate cortex</t>
  </si>
  <si>
    <t>IDP.1029</t>
  </si>
  <si>
    <t>Mean thickness of isthmuscingulate in the left hemisphere generated by parcellation of the white surface using Desikan-Killiany parcellation</t>
  </si>
  <si>
    <t>Thickness of the left lateral occipital cortex</t>
  </si>
  <si>
    <t>IDP.1030</t>
  </si>
  <si>
    <t>Mean thickness of lateraloccipital in the left hemisphere generated by parcellation of the white surface using Desikan-Killiany parcellation</t>
  </si>
  <si>
    <t>Thickness of the left lateral orbital frontal cortex</t>
  </si>
  <si>
    <t>IDP.1031</t>
  </si>
  <si>
    <t>Mean thickness of lateralorbitofrontal in the left hemisphere generated by parcellation of the white surface using Desikan-Killiany parcellation</t>
  </si>
  <si>
    <t>Thickness of the left lingual gyrus</t>
  </si>
  <si>
    <t>IDP.1032</t>
  </si>
  <si>
    <t>Mean thickness of lingual in the left hemisphere generated by parcellation of the white surface using Desikan-Killiany parcellation</t>
  </si>
  <si>
    <t>Thickness of the left medial orbital frontal cortex</t>
  </si>
  <si>
    <t>IDP.1033</t>
  </si>
  <si>
    <t>Mean thickness of medialorbitofrontal in the left hemisphere generated by parcellation of the white surface using Desikan-Killiany parcellation</t>
  </si>
  <si>
    <t>Thickness of the left middle temporal gyrus</t>
  </si>
  <si>
    <t>IDP.1034</t>
  </si>
  <si>
    <t>Mean thickness of middletemporal in the left hemisphere generated by parcellation of the white surface using Desikan-Killiany parcellation</t>
  </si>
  <si>
    <t>Thickness of the left parahippocampal gyrus</t>
  </si>
  <si>
    <t>IDP.1035</t>
  </si>
  <si>
    <t>Mean thickness of parahippocampal in the left hemisphere generated by parcellation of the white surface using Desikan-Killiany parcellation</t>
  </si>
  <si>
    <t>Thickness of the left paracentral lobule</t>
  </si>
  <si>
    <t>IDP.1036</t>
  </si>
  <si>
    <t>Mean thickness of paracentral in the left hemisphere generated by parcellation of the white surface using Desikan-Killiany parcellation</t>
  </si>
  <si>
    <t>Thickness of the left pars opercularis</t>
  </si>
  <si>
    <t>IDP.1037</t>
  </si>
  <si>
    <t>Mean thickness of parsopercularis in the left hemisphere generated by parcellation of the white surface using Desikan-Killiany parcellation</t>
  </si>
  <si>
    <t>Thickness of the left pars orbitalis</t>
  </si>
  <si>
    <t>IDP.1038</t>
  </si>
  <si>
    <t>Mean thickness of parsorbitalis in the left hemisphere generated by parcellation of the white surface using Desikan-Killiany parcellation</t>
  </si>
  <si>
    <t>Thickness of the left pars triangularis</t>
  </si>
  <si>
    <t>IDP.1039</t>
  </si>
  <si>
    <t>Mean thickness of parstriangularis in the left hemisphere generated by parcellation of the white surface using Desikan-Killiany parcellation</t>
  </si>
  <si>
    <t>Thickness of the left pericalcarine cortex</t>
  </si>
  <si>
    <t>IDP.1040</t>
  </si>
  <si>
    <t>Mean thickness of pericalcarine in the left hemisphere generated by parcellation of the white surface using Desikan-Killiany parcellation</t>
  </si>
  <si>
    <t>Thickness of the left postcentral gyrus</t>
  </si>
  <si>
    <t>IDP.1041</t>
  </si>
  <si>
    <t>Mean thickness of postcentral in the left hemisphere generated by parcellation of the white surface using Desikan-Killiany parcellation</t>
  </si>
  <si>
    <t>Thickness of the left posterior-cingulate cortex</t>
  </si>
  <si>
    <t>IDP.1042</t>
  </si>
  <si>
    <t>Mean thickness of posteriorcingulate in the left hemisphere generated by parcellation of the white surface using Desikan-Killiany parcellation</t>
  </si>
  <si>
    <t>Thickness of the left precentral gyrus</t>
  </si>
  <si>
    <t>IDP.1043</t>
  </si>
  <si>
    <t>Mean thickness of precentral in the left hemisphere generated by parcellation of the white surface using Desikan-Killiany parcellation</t>
  </si>
  <si>
    <t>Thickness of the left precuneus cortex</t>
  </si>
  <si>
    <t>IDP.1044</t>
  </si>
  <si>
    <t>Mean thickness of precuneus in the left hemisphere generated by parcellation of the white surface using Desikan-Killiany parcellation</t>
  </si>
  <si>
    <t>Thickness of the left rostral anterior cingulate cortex</t>
  </si>
  <si>
    <t>IDP.1045</t>
  </si>
  <si>
    <t>Mean thickness of rostralanteriorcingulate in the left hemisphere generated by parcellation of the white surface using Desikan-Killiany parcellation</t>
  </si>
  <si>
    <t>Thickness of the left rostral middle cingulate cortex</t>
  </si>
  <si>
    <t>IDP.1046</t>
  </si>
  <si>
    <t>Mean thickness of rostralmiddlefrontal in the left hemisphere generated by parcellation of the white surface using Desikan-Killiany parcellation</t>
  </si>
  <si>
    <t>Thickness of the left superior frontal gyrus</t>
  </si>
  <si>
    <t>IDP.1047</t>
  </si>
  <si>
    <t>Mean thickness of superiorfrontal in the left hemisphere generated by parcellation of the white surface using Desikan-Killiany parcellation</t>
  </si>
  <si>
    <t>Thickness of the left superior parietal gyrus</t>
  </si>
  <si>
    <t>IDP.1048</t>
  </si>
  <si>
    <t>Mean thickness of superiorparietal in the left hemisphere generated by parcellation of the white surface using Desikan-Killiany parcellation</t>
  </si>
  <si>
    <t>Thickness of the left superior temporal gyrus</t>
  </si>
  <si>
    <t>IDP.1049</t>
  </si>
  <si>
    <t>Mean thickness of superiortemporal in the left hemisphere generated by parcellation of the white surface using Desikan-Killiany parcellation</t>
  </si>
  <si>
    <t>Thickness of the left supramarginal gyrus</t>
  </si>
  <si>
    <t>IDP.1050</t>
  </si>
  <si>
    <t>Mean thickness of supramarginal in the left hemisphere generated by parcellation of the white surface using Desikan-Killiany parcellation</t>
  </si>
  <si>
    <t>Thickness of the left frontal pole</t>
  </si>
  <si>
    <t>IDP.1051</t>
  </si>
  <si>
    <t>Mean thickness of frontalpole in the left hemisphere generated by parcellation of the white surface using Desikan-Killiany parcellation</t>
  </si>
  <si>
    <t>Thickness of the left transverse temporal cortex</t>
  </si>
  <si>
    <t>IDP.1052</t>
  </si>
  <si>
    <t>Mean thickness of transversetemporal in the left hemisphere generated by parcellation of the white surface using Desikan-Killiany parcellation</t>
  </si>
  <si>
    <t>Thickness of the left insula</t>
  </si>
  <si>
    <t>IDP.1053</t>
  </si>
  <si>
    <t>Mean thickness of insula in the left hemisphere generated by parcellation of the white surface using Desikan-Killiany parcellation</t>
  </si>
  <si>
    <t>Thickness of the right total hemisphere</t>
  </si>
  <si>
    <t>IDP.1054</t>
  </si>
  <si>
    <t>Mean thickness of GlobalMeanMean thickness in the right hemisphere generated by parcellation of the white surface using Desikan-Killiany parcellation</t>
  </si>
  <si>
    <t>Thickness of the right banks superior temporal sulcus</t>
  </si>
  <si>
    <t>IDP.1055</t>
  </si>
  <si>
    <t>Mean thickness of bankssts in the right hemisphere generated by parcellation of the white surface using Desikan-Killiany parcellation</t>
  </si>
  <si>
    <t>Thickness of the right caudal anterior-cingulate cortex</t>
  </si>
  <si>
    <t>IDP.1056</t>
  </si>
  <si>
    <t>Mean thickness of caudalanteriorcingulate in the right hemisphere generated by parcellation of the white surface using Desikan-Killiany parcellation</t>
  </si>
  <si>
    <t>Thickness of the right caudal middle frontal gyrus</t>
  </si>
  <si>
    <t>IDP.1057</t>
  </si>
  <si>
    <t>Mean thickness of caudalmiddlefrontal in the right hemisphere generated by parcellation of the white surface using Desikan-Killiany parcellation</t>
  </si>
  <si>
    <t>Thickness of the right cuneus cortex</t>
  </si>
  <si>
    <t>IDP.1058</t>
  </si>
  <si>
    <t>Mean thickness of cuneus in the right hemisphere generated by parcellation of the white surface using Desikan-Killiany parcellation</t>
  </si>
  <si>
    <t>Thickness of the right entorhinal cortex</t>
  </si>
  <si>
    <t>IDP.1059</t>
  </si>
  <si>
    <t>Mean thickness of entorhinal in the right hemisphere generated by parcellation of the white surface using Desikan-Killiany parcellation</t>
  </si>
  <si>
    <t>Thickness of the right fusiform gyrus</t>
  </si>
  <si>
    <t>IDP.1060</t>
  </si>
  <si>
    <t>Mean thickness of fusiform in the right hemisphere generated by parcellation of the white surface using Desikan-Killiany parcellation</t>
  </si>
  <si>
    <t>Thickness of the right inferior parietal cortex</t>
  </si>
  <si>
    <t>IDP.1061</t>
  </si>
  <si>
    <t>Mean thickness of inferiorparietal in the right hemisphere generated by parcellation of the white surface using Desikan-Killiany parcellation</t>
  </si>
  <si>
    <t>Thickness of the right inferior temporal gyrus</t>
  </si>
  <si>
    <t>IDP.1062</t>
  </si>
  <si>
    <t>Mean thickness of inferiortemporal in the right hemisphere generated by parcellation of the white surface using Desikan-Killiany parcellation</t>
  </si>
  <si>
    <t>Thickness of the right isthmus-cingulate cortex</t>
  </si>
  <si>
    <t>IDP.1063</t>
  </si>
  <si>
    <t>Mean thickness of isthmuscingulate in the right hemisphere generated by parcellation of the white surface using Desikan-Killiany parcellation</t>
  </si>
  <si>
    <t>Thickness of the right lateral occipital cortex</t>
  </si>
  <si>
    <t>IDP.1064</t>
  </si>
  <si>
    <t>Mean thickness of lateraloccipital in the right hemisphere generated by parcellation of the white surface using Desikan-Killiany parcellation</t>
  </si>
  <si>
    <t>Thickness of the right lateral orbital frontal cortex</t>
  </si>
  <si>
    <t>IDP.1065</t>
  </si>
  <si>
    <t>Mean thickness of lateralorbitofrontal in the right hemisphere generated by parcellation of the white surface using Desikan-Killiany parcellation</t>
  </si>
  <si>
    <t>Thickness of the right lingual gyrus</t>
  </si>
  <si>
    <t>IDP.1066</t>
  </si>
  <si>
    <t>Mean thickness of lingual in the right hemisphere generated by parcellation of the white surface using Desikan-Killiany parcellation</t>
  </si>
  <si>
    <t>Thickness of the right medial orbital frontal cortex</t>
  </si>
  <si>
    <t>IDP.1067</t>
  </si>
  <si>
    <t>Mean thickness of medialorbitofrontal in the right hemisphere generated by parcellation of the white surface using Desikan-Killiany parcellation</t>
  </si>
  <si>
    <t>Thickness of the right middle temporal gyrus</t>
  </si>
  <si>
    <t>IDP.1068</t>
  </si>
  <si>
    <t>Mean thickness of middletemporal in the right hemisphere generated by parcellation of the white surface using Desikan-Killiany parcellation</t>
  </si>
  <si>
    <t>Thickness of the right parahippocampal gyrus</t>
  </si>
  <si>
    <t>IDP.1069</t>
  </si>
  <si>
    <t>Mean thickness of parahippocampal in the right hemisphere generated by parcellation of the white surface using Desikan-Killiany parcellation</t>
  </si>
  <si>
    <t>Thickness of the right paracentral lobule</t>
  </si>
  <si>
    <t>IDP.1070</t>
  </si>
  <si>
    <t>Mean thickness of paracentral in the right hemisphere generated by parcellation of the white surface using Desikan-Killiany parcellation</t>
  </si>
  <si>
    <t>Thickness of the right pars opercularis</t>
  </si>
  <si>
    <t>IDP.1071</t>
  </si>
  <si>
    <t>Mean thickness of parsopercularis in the right hemisphere generated by parcellation of the white surface using Desikan-Killiany parcellation</t>
  </si>
  <si>
    <t>Thickness of the right pars orbitalis</t>
  </si>
  <si>
    <t>IDP.1072</t>
  </si>
  <si>
    <t>Mean thickness of parsorbitalis in the right hemisphere generated by parcellation of the white surface using Desikan-Killiany parcellation</t>
  </si>
  <si>
    <t>Thickness of the right pars triangularis</t>
  </si>
  <si>
    <t>IDP.1073</t>
  </si>
  <si>
    <t>Mean thickness of parstriangularis in the right hemisphere generated by parcellation of the white surface using Desikan-Killiany parcellation</t>
  </si>
  <si>
    <t>Thickness of the right pericalcarine cortex</t>
  </si>
  <si>
    <t>IDP.1074</t>
  </si>
  <si>
    <t>Mean thickness of pericalcarine in the right hemisphere generated by parcellation of the white surface using Desikan-Killiany parcellation</t>
  </si>
  <si>
    <t>Thickness of the right postcentral gyrus</t>
  </si>
  <si>
    <t>IDP.1075</t>
  </si>
  <si>
    <t>Mean thickness of postcentral in the right hemisphere generated by parcellation of the white surface using Desikan-Killiany parcellation</t>
  </si>
  <si>
    <t>Thickness of the right posterior-cingulate cortex</t>
  </si>
  <si>
    <t>IDP.1076</t>
  </si>
  <si>
    <t>Mean thickness of posteriorcingulate in the right hemisphere generated by parcellation of the white surface using Desikan-Killiany parcellation</t>
  </si>
  <si>
    <t>Thickness of the right precentral gyrus</t>
  </si>
  <si>
    <t>IDP.1077</t>
  </si>
  <si>
    <t>Mean thickness of precentral in the right hemisphere generated by parcellation of the white surface using Desikan-Killiany parcellation</t>
  </si>
  <si>
    <t>Thickness of the right precuneus cortex</t>
  </si>
  <si>
    <t>IDP.1078</t>
  </si>
  <si>
    <t>Mean thickness of precuneus in the right hemisphere generated by parcellation of the white surface using Desikan-Killiany parcellation</t>
  </si>
  <si>
    <t>Thickness of the right rostral anterior cingulate cortex</t>
  </si>
  <si>
    <t>IDP.1079</t>
  </si>
  <si>
    <t>Mean thickness of rostralanteriorcingulate in the right hemisphere generated by parcellation of the white surface using Desikan-Killiany parcellation</t>
  </si>
  <si>
    <t>Thickness of the right rostral middle cingulate cortex</t>
  </si>
  <si>
    <t>IDP.1080</t>
  </si>
  <si>
    <t>Mean thickness of rostralmiddlefrontal in the right hemisphere generated by parcellation of the white surface using Desikan-Killiany parcellation</t>
  </si>
  <si>
    <t>Thickness of the right superior frontal gyrus</t>
  </si>
  <si>
    <t>IDP.1081</t>
  </si>
  <si>
    <t>Mean thickness of superiorfrontal in the right hemisphere generated by parcellation of the white surface using Desikan-Killiany parcellation</t>
  </si>
  <si>
    <t>Thickness of the right superior parietal gyrus</t>
  </si>
  <si>
    <t>IDP.1082</t>
  </si>
  <si>
    <t>Mean thickness of superiorparietal in the right hemisphere generated by parcellation of the white surface using Desikan-Killiany parcellation</t>
  </si>
  <si>
    <t>Thickness of the right superior temporal gyrus</t>
  </si>
  <si>
    <t>IDP.1083</t>
  </si>
  <si>
    <t>Mean thickness of superiortemporal in the right hemisphere generated by parcellation of the white surface using Desikan-Killiany parcellation</t>
  </si>
  <si>
    <t>Thickness of the right supramarginal gyrus</t>
  </si>
  <si>
    <t>IDP.1084</t>
  </si>
  <si>
    <t>Mean thickness of supramarginal in the right hemisphere generated by parcellation of the white surface using Desikan-Killiany parcellation</t>
  </si>
  <si>
    <t>Thickness of the right frontal pole</t>
  </si>
  <si>
    <t>IDP.1085</t>
  </si>
  <si>
    <t>Mean thickness of frontalpole in the right hemisphere generated by parcellation of the white surface using Desikan-Killiany parcellation</t>
  </si>
  <si>
    <t>Thickness of the right transverse temporal cortex</t>
  </si>
  <si>
    <t>IDP.1086</t>
  </si>
  <si>
    <t>Mean thickness of transversetemporal in the right hemisphere generated by parcellation of the white surface using Desikan-Killiany parcellation</t>
  </si>
  <si>
    <t>Thickness of the right insula</t>
  </si>
  <si>
    <t>IDP.1087</t>
  </si>
  <si>
    <t>Mean thickness of insula in the right hemisphere generated by parcellation of the white surface using Desikan-Killiany parcellation</t>
  </si>
  <si>
    <t>FA in the middle cerebellar peduncle</t>
  </si>
  <si>
    <t>IDP.1452</t>
  </si>
  <si>
    <t>AU</t>
  </si>
  <si>
    <t>Brainstem tracts</t>
  </si>
  <si>
    <t>WM tract FA</t>
  </si>
  <si>
    <t>Diffusion MRI</t>
  </si>
  <si>
    <t>Diffusion-weighted imaging (dMRI TBSS)</t>
  </si>
  <si>
    <t>Mean FA (fractional anisotropy) in middle cerebellar peduncle on FA skeleton (from dMRI data)</t>
  </si>
  <si>
    <t>FA in the pontine crossing tract</t>
  </si>
  <si>
    <t>IDP.1453</t>
  </si>
  <si>
    <t>Projection fibers</t>
  </si>
  <si>
    <t>Mean FA (fractional anisotropy) in pontine crossing tract on FA skeleton (from dMRI data)</t>
  </si>
  <si>
    <t>FA in the genu of corpus callosum</t>
  </si>
  <si>
    <t>IDP.1454</t>
  </si>
  <si>
    <t>Commissural fibers</t>
  </si>
  <si>
    <t>Mean FA (fractional anisotropy) in genu of corpus callosum on FA skeleton (from dMRI data)</t>
  </si>
  <si>
    <t>FA in the body of corpus callosum</t>
  </si>
  <si>
    <t>IDP.1455</t>
  </si>
  <si>
    <t>Mean FA (fractional anisotropy) in body of corpus callosum on FA skeleton (from dMRI data)</t>
  </si>
  <si>
    <t>FA in the fornix</t>
  </si>
  <si>
    <t>IDP.1456</t>
  </si>
  <si>
    <t>Mean FA (fractional anisotropy) in splenium of corpus callosum on FA skeleton (from dMRI data)</t>
  </si>
  <si>
    <t>IDP.1457</t>
  </si>
  <si>
    <t>Association fibers</t>
  </si>
  <si>
    <t>Mean FA (fractional anisotropy) in fornix on FA skeleton (from dMRI data)</t>
  </si>
  <si>
    <t>FA in the right corticospinal tract</t>
  </si>
  <si>
    <t>IDP.1458</t>
  </si>
  <si>
    <t>Mean FA (fractional anisotropy) in corticospinal tract (right) on FA skeleton (from dMRI data)</t>
  </si>
  <si>
    <t>FA in the left corticospinal tract</t>
  </si>
  <si>
    <t>IDP.1459</t>
  </si>
  <si>
    <t>Mean FA (fractional anisotropy) in corticospinal tract (left) on FA skeleton (from dMRI data)</t>
  </si>
  <si>
    <t>FA in the right medial lemniscus</t>
  </si>
  <si>
    <t>IDP.1460</t>
  </si>
  <si>
    <t>Mean FA (fractional anisotropy) in medial lemniscus (right) on FA skeleton (from dMRI data)</t>
  </si>
  <si>
    <t>FA in the left medial lemniscus</t>
  </si>
  <si>
    <t>IDP.1461</t>
  </si>
  <si>
    <t>Mean FA (fractional anisotropy) in medial lemniscus (left) on FA skeleton (from dMRI data)</t>
  </si>
  <si>
    <t>FA in the right inferior cerebellar peduncle</t>
  </si>
  <si>
    <t>IDP.1462</t>
  </si>
  <si>
    <t>Mean FA (fractional anisotropy) in inferior cerebellar peduncle (right) on FA skeleton (from dMRI data)</t>
  </si>
  <si>
    <t>FA in the left inferior cerebellar peduncle</t>
  </si>
  <si>
    <t>IDP.1463</t>
  </si>
  <si>
    <t>Mean FA (fractional anisotropy) in inferior cerebellar peduncle (left) on FA skeleton (from dMRI data)</t>
  </si>
  <si>
    <t>FA in the right superior cerebellar peduncle</t>
  </si>
  <si>
    <t>IDP.1464</t>
  </si>
  <si>
    <t>Mean FA (fractional anisotropy) in superior cerebellar peduncle (right) on FA skeleton (from dMRI data)</t>
  </si>
  <si>
    <t>FA in the left superior cerebellar peduncle</t>
  </si>
  <si>
    <t>IDP.1465</t>
  </si>
  <si>
    <t>Mean FA (fractional anisotropy) in superior cerebellar peduncle (left) on FA skeleton (from dMRI data)</t>
  </si>
  <si>
    <t>FA in the right cerebral peduncle</t>
  </si>
  <si>
    <t>IDP.1466</t>
  </si>
  <si>
    <t>Mean FA (fractional anisotropy) in cerebral peduncle (right) on FA skeleton (from dMRI data)</t>
  </si>
  <si>
    <t>FA in the left cerebral peduncle</t>
  </si>
  <si>
    <t>IDP.1467</t>
  </si>
  <si>
    <t>Mean FA (fractional anisotropy) in cerebral peduncle (left) on FA skeleton (from dMRI data)</t>
  </si>
  <si>
    <t>FA in the anterior limb of the right internal capsule</t>
  </si>
  <si>
    <t>IDP.1468</t>
  </si>
  <si>
    <t>Mean FA (fractional anisotropy) in anterior limb of internal capsule (right) on FA skeleton (from dMRI data)</t>
  </si>
  <si>
    <t>FA in the anterior limb of the left internal capsule</t>
  </si>
  <si>
    <t>IDP.1469</t>
  </si>
  <si>
    <t>Mean FA (fractional anisotropy) in anterior limb of internal capsule (left) on FA skeleton (from dMRI data)</t>
  </si>
  <si>
    <t>FA in the posterior limb of the right internal capsule</t>
  </si>
  <si>
    <t>IDP.1470</t>
  </si>
  <si>
    <t>Mean FA (fractional anisotropy) in posterior limb of internal capsule (right) on FA skeleton (from dMRI data)</t>
  </si>
  <si>
    <t>FA in the posterior limb of the left internal capsule</t>
  </si>
  <si>
    <t>IDP.1471</t>
  </si>
  <si>
    <t>Mean FA (fractional anisotropy) in posterior limb of internal capsule (left) on FA skeleton (from dMRI data)</t>
  </si>
  <si>
    <t>FA in the retrolenticular part of the right internal capsule</t>
  </si>
  <si>
    <t>IDP.1472</t>
  </si>
  <si>
    <t>Mean FA (fractional anisotropy) in retrolenticular part of internal capsule (right) on FA skeleton (from dMRI data)</t>
  </si>
  <si>
    <t>FA in the retrolenticular part of the left internal capsule</t>
  </si>
  <si>
    <t>IDP.1473</t>
  </si>
  <si>
    <t>Mean FA (fractional anisotropy) in retrolenticular part of internal capsule (left) on FA skeleton (from dMRI data)</t>
  </si>
  <si>
    <t>FA in the right anterior corona radiata</t>
  </si>
  <si>
    <t>IDP.1474</t>
  </si>
  <si>
    <t>Mean FA (fractional anisotropy) in anterior corona radiata (right) on FA skeleton (from dMRI data)</t>
  </si>
  <si>
    <t>FA in the left anterior corona radiata</t>
  </si>
  <si>
    <t>IDP.1475</t>
  </si>
  <si>
    <t>Mean FA (fractional anisotropy) in anterior corona radiata (left) on FA skeleton (from dMRI data)</t>
  </si>
  <si>
    <t>FA in the right superior corona radiata</t>
  </si>
  <si>
    <t>IDP.1476</t>
  </si>
  <si>
    <t>Mean FA (fractional anisotropy) in superior corona radiata (right) on FA skeleton (from dMRI data)</t>
  </si>
  <si>
    <t>FA in the left superior corona radiata</t>
  </si>
  <si>
    <t>IDP.1477</t>
  </si>
  <si>
    <t>Mean FA (fractional anisotropy) in superior corona radiata (left) on FA skeleton (from dMRI data)</t>
  </si>
  <si>
    <t>FA in the right posterior corona radiata</t>
  </si>
  <si>
    <t>IDP.1478</t>
  </si>
  <si>
    <t>Mean FA (fractional anisotropy) in posterior corona radiata (right) on FA skeleton (from dMRI data)</t>
  </si>
  <si>
    <t>FA in the left posterior corona radiata</t>
  </si>
  <si>
    <t>IDP.1479</t>
  </si>
  <si>
    <t>Mean FA (fractional anisotropy) in posterior corona radiata (left) on FA skeleton (from dMRI data)</t>
  </si>
  <si>
    <t>FA in the right posterior thalamic radiation</t>
  </si>
  <si>
    <t>IDP.1480</t>
  </si>
  <si>
    <t>Mean FA (fractional anisotropy) in posterior thalamic radiation (right) on FA skeleton (from dMRI data)</t>
  </si>
  <si>
    <t>FA in the left posterior thalamic radiation</t>
  </si>
  <si>
    <t>IDP.1481</t>
  </si>
  <si>
    <t>Mean FA (fractional anisotropy) in posterior thalamic radiation (left) on FA skeleton (from dMRI data)</t>
  </si>
  <si>
    <t>FA in the right sagittal stratum</t>
  </si>
  <si>
    <t>IDP.1482</t>
  </si>
  <si>
    <t>Mean FA (fractional anisotropy) in sagittal stratum (right) on FA skeleton (from dMRI data)</t>
  </si>
  <si>
    <t>FA in the left sagittal stratum</t>
  </si>
  <si>
    <t>IDP.1483</t>
  </si>
  <si>
    <t>Mean FA (fractional anisotropy) in sagittal stratum (left) on FA skeleton (from dMRI data)</t>
  </si>
  <si>
    <t>FA in the right external capsule</t>
  </si>
  <si>
    <t>IDP.1484</t>
  </si>
  <si>
    <t>Mean FA (fractional anisotropy) in external capsule (right) on FA skeleton (from dMRI data)</t>
  </si>
  <si>
    <t>FA in the left external capsule</t>
  </si>
  <si>
    <t>IDP.1485</t>
  </si>
  <si>
    <t>Mean FA (fractional anisotropy) in external capsule (left) on FA skeleton (from dMRI data)</t>
  </si>
  <si>
    <t>FA in the right cingulum cingulate gyrus part</t>
  </si>
  <si>
    <t>IDP.1486</t>
  </si>
  <si>
    <t>Limbic system fibers</t>
  </si>
  <si>
    <t>Mean FA (fractional anisotropy) in cingulum cingulate gyrus (right) on FA skeleton (from dMRI data)</t>
  </si>
  <si>
    <t>FA in the left cingulum cingulate gyrus part</t>
  </si>
  <si>
    <t>IDP.1487</t>
  </si>
  <si>
    <t>Mean FA (fractional anisotropy) in cingulum cingulate gyrus (left) on FA skeleton (from dMRI data)</t>
  </si>
  <si>
    <t>FA in the right cingulum hippocampus</t>
  </si>
  <si>
    <t>IDP.1488</t>
  </si>
  <si>
    <t>Mean FA (fractional anisotropy) in cingulum hippocampus (right) on FA skeleton (from dMRI data)</t>
  </si>
  <si>
    <t>FA in the left cingulum hippocampus</t>
  </si>
  <si>
    <t>IDP.1489</t>
  </si>
  <si>
    <t>Mean FA (fractional anisotropy) in cingulum hippocampus (left) on FA skeleton (from dMRI data)</t>
  </si>
  <si>
    <t>FA in the right fornix and stria terminalis</t>
  </si>
  <si>
    <t>IDP.1490</t>
  </si>
  <si>
    <t>Mean FA (fractional anisotropy) in fornix cres+stria terminalis (right) on FA skeleton (from dMRI data)</t>
  </si>
  <si>
    <t>FA in the left fornix and stria terminalis</t>
  </si>
  <si>
    <t>IDP.1491</t>
  </si>
  <si>
    <t>Mean FA (fractional anisotropy) in fornix cres+stria terminalis (left) on FA skeleton (from dMRI data)</t>
  </si>
  <si>
    <t>FA in the right superior longitudinal fasciculus</t>
  </si>
  <si>
    <t>IDP.1492</t>
  </si>
  <si>
    <t>Mean FA (fractional anisotropy) in superior longitudinal fasciculus (right) on FA skeleton (from dMRI data)</t>
  </si>
  <si>
    <t>FA in the left superior longitudinal fasciculus</t>
  </si>
  <si>
    <t>IDP.1493</t>
  </si>
  <si>
    <t>Mean FA (fractional anisotropy) in superior longitudinal fasciculus (left) on FA skeleton (from dMRI data)</t>
  </si>
  <si>
    <t>FA in the right superior fronto-occipital fasciculus</t>
  </si>
  <si>
    <t>IDP.1494</t>
  </si>
  <si>
    <t>Mean FA (fractional anisotropy) in superior fronto-occipital fasciculus (right) on FA skeleton (from dMRI data)</t>
  </si>
  <si>
    <t>FA in the left superior fronto-occipital fasciculus</t>
  </si>
  <si>
    <t>IDP.1495</t>
  </si>
  <si>
    <t>Mean FA (fractional anisotropy) in superior fronto-occipital fasciculus (left) on FA skeleton (from dMRI data)</t>
  </si>
  <si>
    <t>FA in the right uncinate fasciculus</t>
  </si>
  <si>
    <t>IDP.1496</t>
  </si>
  <si>
    <t>Mean FA (fractional anisotropy) in uncinate fasciculus (right) on FA skeleton (from dMRI data)</t>
  </si>
  <si>
    <t>FA in the left uncinate fasciculus</t>
  </si>
  <si>
    <t>IDP.1497</t>
  </si>
  <si>
    <t>Mean FA (fractional anisotropy) in uncinate fasciculus (left) on FA skeleton (from dMRI data)</t>
  </si>
  <si>
    <t>FA in the right tapetum</t>
  </si>
  <si>
    <t>IDP.1498</t>
  </si>
  <si>
    <t>Mean FA (fractional anisotropy) in tapetum (right) on FA skeleton (from dMRI data)</t>
  </si>
  <si>
    <t>FA in the left tapetum</t>
  </si>
  <si>
    <t>IDP.1499</t>
  </si>
  <si>
    <t>Mean FA (fractional anisotropy) in tapetum (left) on FA skeleton (from dMRI data)</t>
  </si>
  <si>
    <t>FA in the left acoustic radiation</t>
  </si>
  <si>
    <t>IDP.1500</t>
  </si>
  <si>
    <t>Diffusion-weighted imaging (dMRI Probtrack)</t>
  </si>
  <si>
    <t>Weighted-mean FA (fractional anisotropy) in tract left acoustic radiation (from dMRI data)</t>
  </si>
  <si>
    <t>FA in the right acoustic radiation</t>
  </si>
  <si>
    <t>IDP.1501</t>
  </si>
  <si>
    <t>Weighted-mean FA (fractional anisotropy) in tract right acoustic radiation (from dMRI data)</t>
  </si>
  <si>
    <t>FA in the left anterior thalamic radiation</t>
  </si>
  <si>
    <t>IDP.1502</t>
  </si>
  <si>
    <t>Weighted-mean FA (fractional anisotropy) in tract left anterior thalamic radiation (from dMRI data)</t>
  </si>
  <si>
    <t>FA in the right anterior thalamic radiation</t>
  </si>
  <si>
    <t>IDP.1503</t>
  </si>
  <si>
    <t>Weighted-mean FA (fractional anisotropy) in tract right anterior thalamic radiation (from dMRI data)</t>
  </si>
  <si>
    <t>FA in the forceps major</t>
  </si>
  <si>
    <t>IDP.1510</t>
  </si>
  <si>
    <t>Weighted-mean FA (fractional anisotropy) in tract forceps major (from dMRI data)</t>
  </si>
  <si>
    <t>FA in the forceps minor</t>
  </si>
  <si>
    <t>IDP.1511</t>
  </si>
  <si>
    <t>Weighted-mean FA (fractional anisotropy) in tract forceps minor (from dMRI data)</t>
  </si>
  <si>
    <t>FA in the left inferior fronto-occipital fasciculus</t>
  </si>
  <si>
    <t>IDP.1512</t>
  </si>
  <si>
    <t>Weighted-mean FA (fractional anisotropy) in tract left inferior fronto-occipital fasciculus (from dMRI data)</t>
  </si>
  <si>
    <t>FA in the right inferior fronto-occipital fasciculus</t>
  </si>
  <si>
    <t>IDP.1513</t>
  </si>
  <si>
    <t>Weighted-mean FA (fractional anisotropy) in tract right inferior fronto-occipital fasciculus (from dMRI data)</t>
  </si>
  <si>
    <t>FA in the left inferior longitudinal fasciculus</t>
  </si>
  <si>
    <t>IDP.1514</t>
  </si>
  <si>
    <t>Weighted-mean FA (fractional anisotropy) in tract left inferior longitudinal fasciculus (from dMRI data)</t>
  </si>
  <si>
    <t>FA in the right inferior longitudinal fasciculus</t>
  </si>
  <si>
    <t>IDP.1515</t>
  </si>
  <si>
    <t>Weighted-mean FA (fractional anisotropy) in tract right inferior longitudinal fasciculus (from dMRI data)</t>
  </si>
  <si>
    <t>FA in the left superior thalamic radiation</t>
  </si>
  <si>
    <t>IDP.1523</t>
  </si>
  <si>
    <t>Weighted-mean FA (fractional anisotropy) in tract left superior thalamic radiation (from dMRI data)</t>
  </si>
  <si>
    <t>FA in the right superior thalamic radiation</t>
  </si>
  <si>
    <t>IDP.1524</t>
  </si>
  <si>
    <t>Weighted-mean FA (fractional anisotropy) in tract right superior thalamic radiation (from dMRI data)</t>
  </si>
  <si>
    <t>MO in the middle cerebellar peduncle</t>
  </si>
  <si>
    <t>IDP.1527</t>
  </si>
  <si>
    <t>WM tract MO</t>
  </si>
  <si>
    <t>Mean MO (diffusion tensor mode) in middle cerebellar peduncle on FA (fractional anisotropy) skeleton (from dMRI data)</t>
  </si>
  <si>
    <t>MO in the pontine crossing tract</t>
  </si>
  <si>
    <t>IDP.1528</t>
  </si>
  <si>
    <t>Mean MO (diffusion tensor mode) in pontine crossing tract on FA (fractional anisotropy) skeleton (from dMRI data)</t>
  </si>
  <si>
    <t>MO in the genu of corpus callosum</t>
  </si>
  <si>
    <t>IDP.1529</t>
  </si>
  <si>
    <t>Mean MO (diffusion tensor mode) in genu of corpus callosum on FA (fractional anisotropy) skeleton (from dMRI data)</t>
  </si>
  <si>
    <t>MO in the body of corpus callosum</t>
  </si>
  <si>
    <t>IDP.1530</t>
  </si>
  <si>
    <t>Mean MO (diffusion tensor mode) in body of corpus callosum on FA (fractional anisotropy) skeleton (from dMRI data)</t>
  </si>
  <si>
    <t>MO in the fornix</t>
  </si>
  <si>
    <t>IDP.1531</t>
  </si>
  <si>
    <t>Mean MO (diffusion tensor mode) in splenium of corpus callosum on FA (fractional anisotropy) skeleton (from dMRI data)</t>
  </si>
  <si>
    <t>IDP.1532</t>
  </si>
  <si>
    <t>Mean MO (diffusion tensor mode) in fornix on FA (fractional anisotropy) skeleton (from dMRI data)</t>
  </si>
  <si>
    <t>MO in the right corticospinal tract</t>
  </si>
  <si>
    <t>IDP.1533</t>
  </si>
  <si>
    <t>Mean MO (diffusion tensor mode) in corticospinal tract (right) on FA (fractional anisotropy) skeleton (from dMRI data)</t>
  </si>
  <si>
    <t>MO in the left corticospinal tract</t>
  </si>
  <si>
    <t>IDP.1534</t>
  </si>
  <si>
    <t>Mean MO (diffusion tensor mode) in corticospinal tract (left) on FA (fractional anisotropy) skeleton (from dMRI data)</t>
  </si>
  <si>
    <t>MO in the right medial lemniscus</t>
  </si>
  <si>
    <t>IDP.1535</t>
  </si>
  <si>
    <t>Mean MO (diffusion tensor mode) in medial lemniscus (right) on FA (fractional anisotropy) skeleton (from dMRI data)</t>
  </si>
  <si>
    <t>MO in the left medial lemniscus</t>
  </si>
  <si>
    <t>IDP.1536</t>
  </si>
  <si>
    <t>Mean MO (diffusion tensor mode) in medial lemniscus (left) on FA (fractional anisotropy) skeleton (from dMRI data)</t>
  </si>
  <si>
    <t>MO in the right inferior cerebellar peduncle</t>
  </si>
  <si>
    <t>IDP.1537</t>
  </si>
  <si>
    <t>Mean MO (diffusion tensor mode) in inferior cerebellar peduncle (right) on FA (fractional anisotropy) skeleton (from dMRI data)</t>
  </si>
  <si>
    <t>MO in the left inferior cerebellar peduncle</t>
  </si>
  <si>
    <t>IDP.1538</t>
  </si>
  <si>
    <t>Mean MO (diffusion tensor mode) in inferior cerebellar peduncle (left) on FA (fractional anisotropy) skeleton (from dMRI data)</t>
  </si>
  <si>
    <t>MO in the right superior cerebellar peduncle</t>
  </si>
  <si>
    <t>IDP.1539</t>
  </si>
  <si>
    <t>Mean MO (diffusion tensor mode) in superior cerebellar peduncle (right) on FA (fractional anisotropy) skeleton (from dMRI data)</t>
  </si>
  <si>
    <t>MO in the left superior cerebellar peduncle</t>
  </si>
  <si>
    <t>IDP.1540</t>
  </si>
  <si>
    <t>Mean MO (diffusion tensor mode) in superior cerebellar peduncle (left) on FA (fractional anisotropy) skeleton (from dMRI data)</t>
  </si>
  <si>
    <t>MO in the right cerebral peduncle</t>
  </si>
  <si>
    <t>IDP.1541</t>
  </si>
  <si>
    <t>Mean MO (diffusion tensor mode) in cerebral peduncle (right) on FA (fractional anisotropy) skeleton (from dMRI data)</t>
  </si>
  <si>
    <t>MO in the left cerebral peduncle</t>
  </si>
  <si>
    <t>IDP.1542</t>
  </si>
  <si>
    <t>Mean MO (diffusion tensor mode) in cerebral peduncle (left) on FA (fractional anisotropy) skeleton (from dMRI data)</t>
  </si>
  <si>
    <t>MO in the anterior limb of the right internal capsule</t>
  </si>
  <si>
    <t>IDP.1543</t>
  </si>
  <si>
    <t>Mean MO (diffusion tensor mode) in anterior limb of internal capsule (right) on FA (fractional anisotropy) skeleton (from dMRI data)</t>
  </si>
  <si>
    <t>MO in the anterior limb of the left internal capsule</t>
  </si>
  <si>
    <t>IDP.1544</t>
  </si>
  <si>
    <t>Mean MO (diffusion tensor mode) in anterior limb of internal capsule (left) on FA (fractional anisotropy) skeleton (from dMRI data)</t>
  </si>
  <si>
    <t>MO in the posterior limb of the right internal capsule</t>
  </si>
  <si>
    <t>IDP.1545</t>
  </si>
  <si>
    <t>Mean MO (diffusion tensor mode) in posterior limb of internal capsule (right) on FA (fractional anisotropy) skeleton (from dMRI data)</t>
  </si>
  <si>
    <t>MO in the posterior limb of the left internal capsule</t>
  </si>
  <si>
    <t>IDP.1546</t>
  </si>
  <si>
    <t>Mean MO (diffusion tensor mode) in posterior limb of internal capsule (left) on FA (fractional anisotropy) skeleton (from dMRI data)</t>
  </si>
  <si>
    <t>MO in the retrolenticular part of the right internal capsule</t>
  </si>
  <si>
    <t>IDP.1547</t>
  </si>
  <si>
    <t>Mean MO (diffusion tensor mode) in retrolenticular part of internal capsule (right) on FA (fractional anisotropy) skeleton (from dMRI data)</t>
  </si>
  <si>
    <t>MO in the retrolenticular part of the left internal capsule</t>
  </si>
  <si>
    <t>IDP.1548</t>
  </si>
  <si>
    <t>Mean MO (diffusion tensor mode) in retrolenticular part of internal capsule (left) on FA (fractional anisotropy) skeleton (from dMRI data)</t>
  </si>
  <si>
    <t>MO in the right anterior corona radiata</t>
  </si>
  <si>
    <t>IDP.1549</t>
  </si>
  <si>
    <t>Mean MO (diffusion tensor mode) in anterior corona radiata (right) on FA (fractional anisotropy) skeleton (from dMRI data)</t>
  </si>
  <si>
    <t>MO in the left anterior corona radiata</t>
  </si>
  <si>
    <t>IDP.1550</t>
  </si>
  <si>
    <t>Mean MO (diffusion tensor mode) in anterior corona radiata (left) on FA (fractional anisotropy) skeleton (from dMRI data)</t>
  </si>
  <si>
    <t>MO in the right superior corona radiata</t>
  </si>
  <si>
    <t>IDP.1551</t>
  </si>
  <si>
    <t>Mean MO (diffusion tensor mode) in superior corona radiata (right) on FA (fractional anisotropy) skeleton (from dMRI data)</t>
  </si>
  <si>
    <t>MO in the left superior corona radiata</t>
  </si>
  <si>
    <t>IDP.1552</t>
  </si>
  <si>
    <t>Mean MO (diffusion tensor mode) in superior corona radiata (left) on FA (fractional anisotropy) skeleton (from dMRI data)</t>
  </si>
  <si>
    <t>MO in the right posterior corona radiata</t>
  </si>
  <si>
    <t>IDP.1553</t>
  </si>
  <si>
    <t>Mean MO (diffusion tensor mode) in posterior corona radiata (right) on FA (fractional anisotropy) skeleton (from dMRI data)</t>
  </si>
  <si>
    <t>MO in the left posterior corona radiata</t>
  </si>
  <si>
    <t>IDP.1554</t>
  </si>
  <si>
    <t>Mean MO (diffusion tensor mode) in posterior corona radiata (left) on FA (fractional anisotropy) skeleton (from dMRI data)</t>
  </si>
  <si>
    <t>MO in the right posterior thalamic radiation</t>
  </si>
  <si>
    <t>IDP.1555</t>
  </si>
  <si>
    <t>Mean MO (diffusion tensor mode) in posterior thalamic radiation (right) on FA (fractional anisotropy) skeleton (from dMRI data)</t>
  </si>
  <si>
    <t>MO in the left posterior thalamic radiation</t>
  </si>
  <si>
    <t>IDP.1556</t>
  </si>
  <si>
    <t>Mean MO (diffusion tensor mode) in posterior thalamic radiation (left) on FA (fractional anisotropy) skeleton (from dMRI data)</t>
  </si>
  <si>
    <t>MO in the right sagittal stratum</t>
  </si>
  <si>
    <t>IDP.1557</t>
  </si>
  <si>
    <t>Mean MO (diffusion tensor mode) in sagittal stratum (right) on FA (fractional anisotropy) skeleton (from dMRI data)</t>
  </si>
  <si>
    <t>MO in the left sagittal stratum</t>
  </si>
  <si>
    <t>IDP.1558</t>
  </si>
  <si>
    <t>Mean MO (diffusion tensor mode) in sagittal stratum (left) on FA (fractional anisotropy) skeleton (from dMRI data)</t>
  </si>
  <si>
    <t>MO in the right external capsule</t>
  </si>
  <si>
    <t>IDP.1559</t>
  </si>
  <si>
    <t>Mean MO (diffusion tensor mode) in external capsule (right) on FA (fractional anisotropy) skeleton (from dMRI data)</t>
  </si>
  <si>
    <t>MO in the left external capsule</t>
  </si>
  <si>
    <t>IDP.1560</t>
  </si>
  <si>
    <t>Mean MO (diffusion tensor mode) in external capsule (left) on FA (fractional anisotropy) skeleton (from dMRI data)</t>
  </si>
  <si>
    <t>MO in the right cingulum cingulate gyrus part</t>
  </si>
  <si>
    <t>IDP.1561</t>
  </si>
  <si>
    <t>Mean MO (diffusion tensor mode) in cingulum cingulate gyrus (right) on FA (fractional anisotropy) skeleton (from dMRI data)</t>
  </si>
  <si>
    <t>MO in the left cingulum cingulate gyrus part</t>
  </si>
  <si>
    <t>IDP.1562</t>
  </si>
  <si>
    <t>Mean MO (diffusion tensor mode) in cingulum cingulate gyrus (left) on FA (fractional anisotropy) skeleton (from dMRI data)</t>
  </si>
  <si>
    <t>MO in the right cingulum hippocampus</t>
  </si>
  <si>
    <t>IDP.1563</t>
  </si>
  <si>
    <t>Mean MO (diffusion tensor mode) in cingulum hippocampus (right) on FA (fractional anisotropy) skeleton (from dMRI data)</t>
  </si>
  <si>
    <t>MO in the left cingulum hippocampus</t>
  </si>
  <si>
    <t>IDP.1564</t>
  </si>
  <si>
    <t>Mean MO (diffusion tensor mode) in cingulum hippocampus (left) on FA (fractional anisotropy) skeleton (from dMRI data)</t>
  </si>
  <si>
    <t>MO in the right fornix and stria terminalis</t>
  </si>
  <si>
    <t>IDP.1565</t>
  </si>
  <si>
    <t>Mean MO (diffusion tensor mode) in fornix cres+stria terminalis (right) on FA (fractional anisotropy) skeleton (from dMRI data)</t>
  </si>
  <si>
    <t>MO in the left fornix and stria terminalis</t>
  </si>
  <si>
    <t>IDP.1566</t>
  </si>
  <si>
    <t>Mean MO (diffusion tensor mode) in fornix cres+stria terminalis (left) on FA (fractional anisotropy) skeleton (from dMRI data)</t>
  </si>
  <si>
    <t>MO in the right superior longitudinal fasciculus</t>
  </si>
  <si>
    <t>IDP.1567</t>
  </si>
  <si>
    <t>Mean MO (diffusion tensor mode) in superior longitudinal fasciculus (right) on FA (fractional anisotropy) skeleton (from dMRI data)</t>
  </si>
  <si>
    <t>MO in the left superior longitudinal fasciculus</t>
  </si>
  <si>
    <t>IDP.1568</t>
  </si>
  <si>
    <t>Mean MO (diffusion tensor mode) in superior longitudinal fasciculus (left) on FA (fractional anisotropy) skeleton (from dMRI data)</t>
  </si>
  <si>
    <t>MO in the right superior fronto-occipital fasciculus</t>
  </si>
  <si>
    <t>IDP.1569</t>
  </si>
  <si>
    <t>Mean MO (diffusion tensor mode) in superior fronto-occipital fasciculus (right) on FA (fractional anisotropy) skeleton (from dMRI data)</t>
  </si>
  <si>
    <t>MO in the left superior fronto-occipital fasciculus</t>
  </si>
  <si>
    <t>IDP.1570</t>
  </si>
  <si>
    <t>Mean MO (diffusion tensor mode) in superior fronto-occipital fasciculus (left) on FA (fractional anisotropy) skeleton (from dMRI data)</t>
  </si>
  <si>
    <t>MO in the right uncinate fasciculus</t>
  </si>
  <si>
    <t>IDP.1571</t>
  </si>
  <si>
    <t>Mean MO (diffusion tensor mode) in uncinate fasciculus (right) on FA (fractional anisotropy) skeleton (from dMRI data)</t>
  </si>
  <si>
    <t>MO in the left uncinate fasciculus</t>
  </si>
  <si>
    <t>IDP.1572</t>
  </si>
  <si>
    <t>Mean MO (diffusion tensor mode) in uncinate fasciculus (left) on FA (fractional anisotropy) skeleton (from dMRI data)</t>
  </si>
  <si>
    <t>MO in the right tapetum</t>
  </si>
  <si>
    <t>IDP.1573</t>
  </si>
  <si>
    <t>Mean MO (diffusion tensor mode) in tapetum (right) on FA (fractional anisotropy) skeleton (from dMRI data)</t>
  </si>
  <si>
    <t>MO in the left tapetum</t>
  </si>
  <si>
    <t>IDP.1574</t>
  </si>
  <si>
    <t>Mean MO (diffusion tensor mode) in tapetum (left) on FA (fractional anisotropy) skeleton (from dMRI data)</t>
  </si>
  <si>
    <t>MO in the left acoustic radiation</t>
  </si>
  <si>
    <t>IDP.1575</t>
  </si>
  <si>
    <t>Weighted-mean MO (diffusion tensor mode) in tract left acoustic radiation (from dMRI data)</t>
  </si>
  <si>
    <t>MO in the right acoustic radiation</t>
  </si>
  <si>
    <t>IDP.1576</t>
  </si>
  <si>
    <t>Weighted-mean MO (diffusion tensor mode) in tract right acoustic radiation (from dMRI data)</t>
  </si>
  <si>
    <t>MO in the left anterior thalamic radiation</t>
  </si>
  <si>
    <t>IDP.1577</t>
  </si>
  <si>
    <t>Weighted-mean MO (diffusion tensor mode) in tract left anterior thalamic radiation (from dMRI data)</t>
  </si>
  <si>
    <t>MO in the right anterior thalamic radiation</t>
  </si>
  <si>
    <t>IDP.1578</t>
  </si>
  <si>
    <t>Weighted-mean MO (diffusion tensor mode) in tract right anterior thalamic radiation (from dMRI data)</t>
  </si>
  <si>
    <t>MO in the forceps major</t>
  </si>
  <si>
    <t>IDP.1585</t>
  </si>
  <si>
    <t>Weighted-mean MO (diffusion tensor mode) in tract forceps major (from dMRI data)</t>
  </si>
  <si>
    <t>MO in the forceps minor</t>
  </si>
  <si>
    <t>IDP.1586</t>
  </si>
  <si>
    <t>Weighted-mean MO (diffusion tensor mode) in tract forceps minor (from dMRI data)</t>
  </si>
  <si>
    <t>MO in the left inferior fronto-occipital fasciculus</t>
  </si>
  <si>
    <t>IDP.1587</t>
  </si>
  <si>
    <t>Weighted-mean MO (diffusion tensor mode) in tract left inferior fronto-occipital fasciculus (from dMRI data)</t>
  </si>
  <si>
    <t>MO in the right inferior fronto-occipital fasciculus</t>
  </si>
  <si>
    <t>IDP.1588</t>
  </si>
  <si>
    <t>Weighted-mean MO (diffusion tensor mode) in tract right inferior fronto-occipital fasciculus (from dMRI data)</t>
  </si>
  <si>
    <t>MO in the left inferior longitudinal fasciculus</t>
  </si>
  <si>
    <t>IDP.1589</t>
  </si>
  <si>
    <t>Weighted-mean MO (diffusion tensor mode) in tract left inferior longitudinal fasciculus (from dMRI data)</t>
  </si>
  <si>
    <t>MO in the right inferior longitudinal fasciculus</t>
  </si>
  <si>
    <t>IDP.1590</t>
  </si>
  <si>
    <t>Weighted-mean MO (diffusion tensor mode) in tract right inferior longitudinal fasciculus (from dMRI data)</t>
  </si>
  <si>
    <t>MO in the left superior thalamic radiation</t>
  </si>
  <si>
    <t>IDP.1598</t>
  </si>
  <si>
    <t>Weighted-mean MO (diffusion tensor mode) in tract left superior thalamic radiation (from dMRI data)</t>
  </si>
  <si>
    <t>MO in the right superior thalamic radiation</t>
  </si>
  <si>
    <t>IDP.1599</t>
  </si>
  <si>
    <t>Weighted-mean MO (diffusion tensor mode) in tract right superior thalamic radiation (from dMRI data)</t>
  </si>
  <si>
    <t>MD in the middle cerebellar peduncle</t>
  </si>
  <si>
    <t>IDP.1602</t>
  </si>
  <si>
    <t>WM tract MD</t>
  </si>
  <si>
    <t>Mean MD (mean diffusivity) in middle cerebellar peduncle on FA (fractional anisotropy) skeleton (from dMRI data)</t>
  </si>
  <si>
    <t>MD in the pontine crossing tract</t>
  </si>
  <si>
    <t>IDP.1603</t>
  </si>
  <si>
    <t>Mean MD (mean diffusivity) in pontine crossing tract on FA (fractional anisotropy) skeleton (from dMRI data)</t>
  </si>
  <si>
    <t>MD in the genu of corpus callosum</t>
  </si>
  <si>
    <t>IDP.1604</t>
  </si>
  <si>
    <t>Mean MD (mean diffusivity) in genu of corpus callosum on FA (fractional anisotropy) skeleton (from dMRI data)</t>
  </si>
  <si>
    <t>MD in the body of corpus callosum</t>
  </si>
  <si>
    <t>IDP.1605</t>
  </si>
  <si>
    <t>Mean MD (mean diffusivity) in body of corpus callosum on FA (fractional anisotropy) skeleton (from dMRI data)</t>
  </si>
  <si>
    <t>MD in the fornix</t>
  </si>
  <si>
    <t>IDP.1606</t>
  </si>
  <si>
    <t>Mean MD (mean diffusivity) in splenium of corpus callosum on FA (fractional anisotropy) skeleton (from dMRI data)</t>
  </si>
  <si>
    <t>IDP.1607</t>
  </si>
  <si>
    <t>Mean MD (mean diffusivity) in fornix on FA (fractional anisotropy) skeleton (from dMRI data)</t>
  </si>
  <si>
    <t>MD in the right corticospinal tract</t>
  </si>
  <si>
    <t>IDP.1608</t>
  </si>
  <si>
    <t>Mean MD (mean diffusivity) in corticospinal tract (right) on FA (fractional anisotropy) skeleton (from dMRI data)</t>
  </si>
  <si>
    <t>MD in the left corticospinal tract</t>
  </si>
  <si>
    <t>IDP.1609</t>
  </si>
  <si>
    <t>Mean MD (mean diffusivity) in corticospinal tract (left) on FA (fractional anisotropy) skeleton (from dMRI data)</t>
  </si>
  <si>
    <t>MD in the right medial lemniscus</t>
  </si>
  <si>
    <t>IDP.1610</t>
  </si>
  <si>
    <t>Mean MD (mean diffusivity) in medial lemniscus (right) on FA (fractional anisotropy) skeleton (from dMRI data)</t>
  </si>
  <si>
    <t>MD in the left medial lemniscus</t>
  </si>
  <si>
    <t>IDP.1611</t>
  </si>
  <si>
    <t>Mean MD (mean diffusivity) in medial lemniscus (left) on FA (fractional anisotropy) skeleton (from dMRI data)</t>
  </si>
  <si>
    <t>MD in the right inferior cerebellar peduncle</t>
  </si>
  <si>
    <t>IDP.1612</t>
  </si>
  <si>
    <t>Mean MD (mean diffusivity) in inferior cerebellar peduncle (right) on FA (fractional anisotropy) skeleton (from dMRI data)</t>
  </si>
  <si>
    <t>MD in the left inferior cerebellar peduncle</t>
  </si>
  <si>
    <t>IDP.1613</t>
  </si>
  <si>
    <t>Mean MD (mean diffusivity) in inferior cerebellar peduncle (left) on FA (fractional anisotropy) skeleton (from dMRI data)</t>
  </si>
  <si>
    <t>MD in the right superior cerebellar peduncle</t>
  </si>
  <si>
    <t>IDP.1614</t>
  </si>
  <si>
    <t>Mean MD (mean diffusivity) in superior cerebellar peduncle (right) on FA (fractional anisotropy) skeleton (from dMRI data)</t>
  </si>
  <si>
    <t>MD in the left superior cerebellar peduncle</t>
  </si>
  <si>
    <t>IDP.1615</t>
  </si>
  <si>
    <t>Mean MD (mean diffusivity) in superior cerebellar peduncle (left) on FA (fractional anisotropy) skeleton (from dMRI data)</t>
  </si>
  <si>
    <t>MD in the right cerebral peduncle</t>
  </si>
  <si>
    <t>IDP.1616</t>
  </si>
  <si>
    <t>Mean MD (mean diffusivity) in cerebral peduncle (right) on FA (fractional anisotropy) skeleton (from dMRI data)</t>
  </si>
  <si>
    <t>MD in the left cerebral peduncle</t>
  </si>
  <si>
    <t>IDP.1617</t>
  </si>
  <si>
    <t>Mean MD (mean diffusivity) in cerebral peduncle (left) on FA (fractional anisotropy) skeleton (from dMRI data)</t>
  </si>
  <si>
    <t>MD in the anterior limb of the right internal capsule</t>
  </si>
  <si>
    <t>IDP.1618</t>
  </si>
  <si>
    <t>Mean MD (mean diffusivity) in anterior limb of internal capsule (right) on FA (fractional anisotropy) skeleton (from dMRI data)</t>
  </si>
  <si>
    <t>MD in the anterior limb of the left internal capsule</t>
  </si>
  <si>
    <t>IDP.1619</t>
  </si>
  <si>
    <t>Mean MD (mean diffusivity) in anterior limb of internal capsule (left) on FA (fractional anisotropy) skeleton (from dMRI data)</t>
  </si>
  <si>
    <t>MD in the posterior limb of the right internal capsule</t>
  </si>
  <si>
    <t>IDP.1620</t>
  </si>
  <si>
    <t>Mean MD (mean diffusivity) in posterior limb of internal capsule (right) on FA (fractional anisotropy) skeleton (from dMRI data)</t>
  </si>
  <si>
    <t>MD in the posterior limb of the left internal capsule</t>
  </si>
  <si>
    <t>IDP.1621</t>
  </si>
  <si>
    <t>Mean MD (mean diffusivity) in posterior limb of internal capsule (left) on FA (fractional anisotropy) skeleton (from dMRI data)</t>
  </si>
  <si>
    <t>MD in the retrolenticular part of the right internal capsule</t>
  </si>
  <si>
    <t>IDP.1622</t>
  </si>
  <si>
    <t>Mean MD (mean diffusivity) in retrolenticular part of internal capsule (right) on FA (fractional anisotropy) skeleton (from dMRI data)</t>
  </si>
  <si>
    <t>MD in the retrolenticular part of the left internal capsule</t>
  </si>
  <si>
    <t>IDP.1623</t>
  </si>
  <si>
    <t>Mean MD (mean diffusivity) in retrolenticular part of internal capsule (left) on FA (fractional anisotropy) skeleton (from dMRI data)</t>
  </si>
  <si>
    <t>MD in the right anterior corona radiata</t>
  </si>
  <si>
    <t>IDP.1624</t>
  </si>
  <si>
    <t>Mean MD (mean diffusivity) in anterior corona radiata (right) on FA (fractional anisotropy) skeleton (from dMRI data)</t>
  </si>
  <si>
    <t>MD in the left anterior corona radiata</t>
  </si>
  <si>
    <t>IDP.1625</t>
  </si>
  <si>
    <t>Mean MD (mean diffusivity) in anterior corona radiata (left) on FA (fractional anisotropy) skeleton (from dMRI data)</t>
  </si>
  <si>
    <t>MD in the right superior corona radiata</t>
  </si>
  <si>
    <t>IDP.1626</t>
  </si>
  <si>
    <t>Mean MD (mean diffusivity) in superior corona radiata (right) on FA (fractional anisotropy) skeleton (from dMRI data)</t>
  </si>
  <si>
    <t>MD in the left superior corona radiata</t>
  </si>
  <si>
    <t>IDP.1627</t>
  </si>
  <si>
    <t>Mean MD (mean diffusivity) in superior corona radiata (left) on FA (fractional anisotropy) skeleton (from dMRI data)</t>
  </si>
  <si>
    <t>MD in the right posterior corona radiata</t>
  </si>
  <si>
    <t>IDP.1628</t>
  </si>
  <si>
    <t>Mean MD (mean diffusivity) in posterior corona radiata (right) on FA (fractional anisotropy) skeleton (from dMRI data)</t>
  </si>
  <si>
    <t>MD in the left posterior corona radiata</t>
  </si>
  <si>
    <t>IDP.1629</t>
  </si>
  <si>
    <t>Mean MD (mean diffusivity) in posterior corona radiata (left) on FA (fractional anisotropy) skeleton (from dMRI data)</t>
  </si>
  <si>
    <t>MD in the right posterior thalamic radiation</t>
  </si>
  <si>
    <t>IDP.1630</t>
  </si>
  <si>
    <t>Mean MD (mean diffusivity) in posterior thalamic radiation (right) on FA (fractional anisotropy) skeleton (from dMRI data)</t>
  </si>
  <si>
    <t>MD in the left posterior thalamic radiation</t>
  </si>
  <si>
    <t>IDP.1631</t>
  </si>
  <si>
    <t>Mean MD (mean diffusivity) in posterior thalamic radiation (left) on FA (fractional anisotropy) skeleton (from dMRI data)</t>
  </si>
  <si>
    <t>MD in the right sagittal stratum</t>
  </si>
  <si>
    <t>IDP.1632</t>
  </si>
  <si>
    <t>Mean MD (mean diffusivity) in sagittal stratum (right) on FA (fractional anisotropy) skeleton (from dMRI data)</t>
  </si>
  <si>
    <t>MD in the left sagittal stratum</t>
  </si>
  <si>
    <t>IDP.1633</t>
  </si>
  <si>
    <t>Mean MD (mean diffusivity) in sagittal stratum (left) on FA (fractional anisotropy) skeleton (from dMRI data)</t>
  </si>
  <si>
    <t>MD in the right external capsule</t>
  </si>
  <si>
    <t>IDP.1634</t>
  </si>
  <si>
    <t>Mean MD (mean diffusivity) in external capsule (right) on FA (fractional anisotropy) skeleton (from dMRI data)</t>
  </si>
  <si>
    <t>MD in the left external capsule</t>
  </si>
  <si>
    <t>IDP.1635</t>
  </si>
  <si>
    <t>Mean MD (mean diffusivity) in external capsule (left) on FA (fractional anisotropy) skeleton (from dMRI data)</t>
  </si>
  <si>
    <t>MD in the right cingulum cingulate gyrus part</t>
  </si>
  <si>
    <t>IDP.1636</t>
  </si>
  <si>
    <t>Mean MD (mean diffusivity) in cingulum cingulate gyrus (right) on FA (fractional anisotropy) skeleton (from dMRI data)</t>
  </si>
  <si>
    <t>MD in the left cingulum cingulate gyrus part</t>
  </si>
  <si>
    <t>IDP.1637</t>
  </si>
  <si>
    <t>Mean MD (mean diffusivity) in cingulum cingulate gyrus (left) on FA (fractional anisotropy) skeleton (from dMRI data)</t>
  </si>
  <si>
    <t>MD in the right cingulum hippocampus</t>
  </si>
  <si>
    <t>IDP.1638</t>
  </si>
  <si>
    <t>Mean MD (mean diffusivity) in cingulum hippocampus (right) on FA (fractional anisotropy) skeleton (from dMRI data)</t>
  </si>
  <si>
    <t>MD in the left cingulum hippocampus</t>
  </si>
  <si>
    <t>IDP.1639</t>
  </si>
  <si>
    <t>Mean MD (mean diffusivity) in cingulum hippocampus (left) on FA (fractional anisotropy) skeleton (from dMRI data)</t>
  </si>
  <si>
    <t>MD in the right fornix and stria terminalis</t>
  </si>
  <si>
    <t>IDP.1640</t>
  </si>
  <si>
    <t>Mean MD (mean diffusivity) in fornix cres+stria terminalis (right) on FA (fractional anisotropy) skeleton (from dMRI data)</t>
  </si>
  <si>
    <t>MD in the left fornix and stria terminalis</t>
  </si>
  <si>
    <t>IDP.1641</t>
  </si>
  <si>
    <t>Mean MD (mean diffusivity) in fornix cres+stria terminalis (left) on FA (fractional anisotropy) skeleton (from dMRI data)</t>
  </si>
  <si>
    <t>MD in the right superior longitudinal fasciculus</t>
  </si>
  <si>
    <t>IDP.1642</t>
  </si>
  <si>
    <t>Mean MD (mean diffusivity) in superior longitudinal fasciculus (right) on FA (fractional anisotropy) skeleton (from dMRI data)</t>
  </si>
  <si>
    <t>MD in the left superior longitudinal fasciculus</t>
  </si>
  <si>
    <t>IDP.1643</t>
  </si>
  <si>
    <t>Mean MD (mean diffusivity) in superior longitudinal fasciculus (left) on FA (fractional anisotropy) skeleton (from dMRI data)</t>
  </si>
  <si>
    <t>MD in the right superior fronto-occipital fasciculus</t>
  </si>
  <si>
    <t>IDP.1644</t>
  </si>
  <si>
    <t>Mean MD (mean diffusivity) in superior fronto-occipital fasciculus (right) on FA (fractional anisotropy) skeleton (from dMRI data)</t>
  </si>
  <si>
    <t>MD in the left superior fronto-occipital fasciculus</t>
  </si>
  <si>
    <t>IDP.1645</t>
  </si>
  <si>
    <t>Mean MD (mean diffusivity) in superior fronto-occipital fasciculus (left) on FA (fractional anisotropy) skeleton (from dMRI data)</t>
  </si>
  <si>
    <t>MD in the right uncinate fasciculus</t>
  </si>
  <si>
    <t>IDP.1646</t>
  </si>
  <si>
    <t>Mean MD (mean diffusivity) in uncinate fasciculus (right) on FA (fractional anisotropy) skeleton (from dMRI data)</t>
  </si>
  <si>
    <t>MD in the left uncinate fasciculus</t>
  </si>
  <si>
    <t>IDP.1647</t>
  </si>
  <si>
    <t>Mean MD (mean diffusivity) in uncinate fasciculus (left) on FA (fractional anisotropy) skeleton (from dMRI data)</t>
  </si>
  <si>
    <t>MD in the right tapetum</t>
  </si>
  <si>
    <t>IDP.1648</t>
  </si>
  <si>
    <t>Mean MD (mean diffusivity) in tapetum (right) on FA (fractional anisotropy) skeleton (from dMRI data)</t>
  </si>
  <si>
    <t>MD in the left tapetum</t>
  </si>
  <si>
    <t>IDP.1649</t>
  </si>
  <si>
    <t>Mean MD (mean diffusivity) in tapetum (left) on FA (fractional anisotropy) skeleton (from dMRI data)</t>
  </si>
  <si>
    <t>MD in the left acoustic radiation</t>
  </si>
  <si>
    <t>IDP.1794</t>
  </si>
  <si>
    <t>Weighted-mean MD (mean diffusivity) in tract left acoustic radiation (from dMRI data)</t>
  </si>
  <si>
    <t>MD in the right acoustic radiation</t>
  </si>
  <si>
    <t>IDP.1795</t>
  </si>
  <si>
    <t>Weighted-mean MD (mean diffusivity) in tract right acoustic radiation (from dMRI data)</t>
  </si>
  <si>
    <t>MD in the left anterior thalamic radiation</t>
  </si>
  <si>
    <t>IDP.1796</t>
  </si>
  <si>
    <t>Weighted-mean MD (mean diffusivity) in tract left anterior thalamic radiation (from dMRI data)</t>
  </si>
  <si>
    <t>MD in the right anterior thalamic radiation</t>
  </si>
  <si>
    <t>IDP.1797</t>
  </si>
  <si>
    <t>Weighted-mean MD (mean diffusivity) in tract right anterior thalamic radiation (from dMRI data)</t>
  </si>
  <si>
    <t>MD in the forceps major</t>
  </si>
  <si>
    <t>IDP.1804</t>
  </si>
  <si>
    <t>Weighted-mean MD (mean diffusivity) in tract forceps major (from dMRI data)</t>
  </si>
  <si>
    <t>MD in the forceps minor</t>
  </si>
  <si>
    <t>IDP.1805</t>
  </si>
  <si>
    <t>Weighted-mean MD (mean diffusivity) in tract forceps minor (from dMRI data)</t>
  </si>
  <si>
    <t>MD in the left inferior fronto-occipital fasciculus</t>
  </si>
  <si>
    <t>IDP.1806</t>
  </si>
  <si>
    <t>Weighted-mean MD (mean diffusivity) in tract left inferior fronto-occipital fasciculus (from dMRI data)</t>
  </si>
  <si>
    <t>MD in the right inferior fronto-occipital fasciculus</t>
  </si>
  <si>
    <t>IDP.1807</t>
  </si>
  <si>
    <t>Weighted-mean MD (mean diffusivity) in tract right inferior fronto-occipital fasciculus (from dMRI data)</t>
  </si>
  <si>
    <t>MD in the left inferior longitudinal fasciculus</t>
  </si>
  <si>
    <t>IDP.1808</t>
  </si>
  <si>
    <t>Weighted-mean MD (mean diffusivity) in tract left inferior longitudinal fasciculus (from dMRI data)</t>
  </si>
  <si>
    <t>MD in the right inferior longitudinal fasciculus</t>
  </si>
  <si>
    <t>IDP.1809</t>
  </si>
  <si>
    <t>Weighted-mean MD (mean diffusivity) in tract right inferior longitudinal fasciculus (from dMRI data)</t>
  </si>
  <si>
    <t>MD in the left superior thalamic radiation</t>
  </si>
  <si>
    <t>IDP.1817</t>
  </si>
  <si>
    <t>Weighted-mean MD (mean diffusivity) in tract left superior thalamic radiation (from dMRI data)</t>
  </si>
  <si>
    <t>MD in the right superior thalamic radiation</t>
  </si>
  <si>
    <t>IDP.1818</t>
  </si>
  <si>
    <t>Weighted-mean MD (mean diffusivity) in tract right superior thalamic radiation (from dMRI data)</t>
  </si>
  <si>
    <t>ICVF in the middle cerebellar peduncle</t>
  </si>
  <si>
    <t>IDP.1902</t>
  </si>
  <si>
    <t>WM tract ICVF</t>
  </si>
  <si>
    <t>Mean ICVF (intra-cellular volume fraction) in middle cerebellar peduncle on FA (fractional anisotropy) skeleton (from dMRI data)</t>
  </si>
  <si>
    <t>ICVF in the pontine crossing tract</t>
  </si>
  <si>
    <t>IDP.1903</t>
  </si>
  <si>
    <t>Mean ICVF (intra-cellular volume fraction) in pontine crossing tract on FA (fractional anisotropy) skeleton (from dMRI data)</t>
  </si>
  <si>
    <t>ICVF in the genu of corpus callosum</t>
  </si>
  <si>
    <t>IDP.1904</t>
  </si>
  <si>
    <t>Mean ICVF (intra-cellular volume fraction) in genu of corpus callosum on FA (fractional anisotropy) skeleton (from dMRI data)</t>
  </si>
  <si>
    <t>ICVF in the body of corpus callosum</t>
  </si>
  <si>
    <t>IDP.1905</t>
  </si>
  <si>
    <t>Mean ICVF (intra-cellular volume fraction) in body of corpus callosum on FA (fractional anisotropy) skeleton (from dMRI data)</t>
  </si>
  <si>
    <t>ICVF in the fornix</t>
  </si>
  <si>
    <t>IDP.1906</t>
  </si>
  <si>
    <t>Mean ICVF (intra-cellular volume fraction) in splenium of corpus callosum on FA (fractional anisotropy) skeleton (from dMRI data)</t>
  </si>
  <si>
    <t>IDP.1907</t>
  </si>
  <si>
    <t>Mean ICVF (intra-cellular volume fraction) in fornix on FA (fractional anisotropy) skeleton (from dMRI data)</t>
  </si>
  <si>
    <t>ICVF in the right corticospinal tract</t>
  </si>
  <si>
    <t>IDP.1908</t>
  </si>
  <si>
    <t>Mean ICVF (intra-cellular volume fraction) in corticospinal tract (right) on FA (fractional anisotropy) skeleton (from dMRI data)</t>
  </si>
  <si>
    <t>ICVF in the left corticospinal tract</t>
  </si>
  <si>
    <t>IDP.1909</t>
  </si>
  <si>
    <t>Mean ICVF (intra-cellular volume fraction) in corticospinal tract (left) on FA (fractional anisotropy) skeleton (from dMRI data)</t>
  </si>
  <si>
    <t>ICVF in the right medial lemniscus</t>
  </si>
  <si>
    <t>IDP.1910</t>
  </si>
  <si>
    <t>Mean ICVF (intra-cellular volume fraction) in medial lemniscus (right) on FA (fractional anisotropy) skeleton (from dMRI data)</t>
  </si>
  <si>
    <t>ICVF in the left medial lemniscus</t>
  </si>
  <si>
    <t>IDP.1911</t>
  </si>
  <si>
    <t>Mean ICVF (intra-cellular volume fraction) in medial lemniscus (left) on FA (fractional anisotropy) skeleton (from dMRI data)</t>
  </si>
  <si>
    <t>ICVF in the right inferior cerebellar peduncle</t>
  </si>
  <si>
    <t>IDP.1912</t>
  </si>
  <si>
    <t>Mean ICVF (intra-cellular volume fraction) in inferior cerebellar peduncle (right) on FA (fractional anisotropy) skeleton (from dMRI data)</t>
  </si>
  <si>
    <t>ICVF in the left inferior cerebellar peduncle</t>
  </si>
  <si>
    <t>IDP.1913</t>
  </si>
  <si>
    <t>Mean ICVF (intra-cellular volume fraction) in inferior cerebellar peduncle (left) on FA (fractional anisotropy) skeleton (from dMRI data)</t>
  </si>
  <si>
    <t>ICVF in the right superior cerebellar peduncle</t>
  </si>
  <si>
    <t>IDP.1914</t>
  </si>
  <si>
    <t>Mean ICVF (intra-cellular volume fraction) in superior cerebellar peduncle (right) on FA (fractional anisotropy) skeleton (from dMRI data)</t>
  </si>
  <si>
    <t>ICVF in the left superior cerebellar peduncle</t>
  </si>
  <si>
    <t>IDP.1915</t>
  </si>
  <si>
    <t>Mean ICVF (intra-cellular volume fraction) in superior cerebellar peduncle (left) on FA (fractional anisotropy) skeleton (from dMRI data)</t>
  </si>
  <si>
    <t>ICVF in the right cerebral peduncle</t>
  </si>
  <si>
    <t>IDP.1916</t>
  </si>
  <si>
    <t>Mean ICVF (intra-cellular volume fraction) in cerebral peduncle (right) on FA (fractional anisotropy) skeleton (from dMRI data)</t>
  </si>
  <si>
    <t>ICVF in the left cerebral peduncle</t>
  </si>
  <si>
    <t>IDP.1917</t>
  </si>
  <si>
    <t>Mean ICVF (intra-cellular volume fraction) in cerebral peduncle (left) on FA (fractional anisotropy) skeleton (from dMRI data)</t>
  </si>
  <si>
    <t>ICVF in the anterior limb of the right internal capsule</t>
  </si>
  <si>
    <t>IDP.1918</t>
  </si>
  <si>
    <t>Mean ICVF (intra-cellular volume fraction) in anterior limb of internal capsule (right) on FA (fractional anisotropy) skeleton (from dMRI data)</t>
  </si>
  <si>
    <t>ICVF in the anterior limb of the left internal capsule</t>
  </si>
  <si>
    <t>IDP.1919</t>
  </si>
  <si>
    <t>Mean ICVF (intra-cellular volume fraction) in anterior limb of internal capsule (left) on FA (fractional anisotropy) skeleton (from dMRI data)</t>
  </si>
  <si>
    <t>ICVF in the posterior limb of the right internal capsule</t>
  </si>
  <si>
    <t>IDP.1920</t>
  </si>
  <si>
    <t>Mean ICVF (intra-cellular volume fraction) in posterior limb of internal capsule (right) on FA (fractional anisotropy) skeleton (from dMRI data)</t>
  </si>
  <si>
    <t>ICVF in the posterior limb of the left internal capsule</t>
  </si>
  <si>
    <t>IDP.1921</t>
  </si>
  <si>
    <t>Mean ICVF (intra-cellular volume fraction) in posterior limb of internal capsule (left) on FA (fractional anisotropy) skeleton (from dMRI data)</t>
  </si>
  <si>
    <t>ICVF in the retrolenticular part of the right internal capsule</t>
  </si>
  <si>
    <t>IDP.1922</t>
  </si>
  <si>
    <t>Mean ICVF (intra-cellular volume fraction) in retrolenticular part of internal capsule (right) on FA (fractional anisotropy) skeleton (from dMRI data)</t>
  </si>
  <si>
    <t>ICVF in the retrolenticular part of the left internal capsule</t>
  </si>
  <si>
    <t>IDP.1923</t>
  </si>
  <si>
    <t>Mean ICVF (intra-cellular volume fraction) in retrolenticular part of internal capsule (left) on FA (fractional anisotropy) skeleton (from dMRI data)</t>
  </si>
  <si>
    <t>ICVF in the right anterior corona radiata</t>
  </si>
  <si>
    <t>IDP.1924</t>
  </si>
  <si>
    <t>Mean ICVF (intra-cellular volume fraction) in anterior corona radiata (right) on FA (fractional anisotropy) skeleton (from dMRI data)</t>
  </si>
  <si>
    <t>ICVF in the left anterior corona radiata</t>
  </si>
  <si>
    <t>IDP.1925</t>
  </si>
  <si>
    <t>Mean ICVF (intra-cellular volume fraction) in anterior corona radiata (left) on FA (fractional anisotropy) skeleton (from dMRI data)</t>
  </si>
  <si>
    <t>ICVF in the right superior corona radiata</t>
  </si>
  <si>
    <t>IDP.1926</t>
  </si>
  <si>
    <t>Mean ICVF (intra-cellular volume fraction) in superior corona radiata (right) on FA (fractional anisotropy) skeleton (from dMRI data)</t>
  </si>
  <si>
    <t>ICVF in the left superior corona radiata</t>
  </si>
  <si>
    <t>IDP.1927</t>
  </si>
  <si>
    <t>Mean ICVF (intra-cellular volume fraction) in superior corona radiata (left) on FA (fractional anisotropy) skeleton (from dMRI data)</t>
  </si>
  <si>
    <t>ICVF in the right posterior corona radiata</t>
  </si>
  <si>
    <t>IDP.1928</t>
  </si>
  <si>
    <t>Mean ICVF (intra-cellular volume fraction) in posterior corona radiata (right) on FA (fractional anisotropy) skeleton (from dMRI data)</t>
  </si>
  <si>
    <t>ICVF in the left posterior corona radiata</t>
  </si>
  <si>
    <t>IDP.1929</t>
  </si>
  <si>
    <t>Mean ICVF (intra-cellular volume fraction) in posterior corona radiata (left) on FA (fractional anisotropy) skeleton (from dMRI data)</t>
  </si>
  <si>
    <t>ICVF in the right posterior thalamic radiation</t>
  </si>
  <si>
    <t>IDP.1930</t>
  </si>
  <si>
    <t>Mean ICVF (intra-cellular volume fraction) in posterior thalamic radiation (right) on FA (fractional anisotropy) skeleton (from dMRI data)</t>
  </si>
  <si>
    <t>ICVF in the left posterior thalamic radiation</t>
  </si>
  <si>
    <t>IDP.1931</t>
  </si>
  <si>
    <t>Mean ICVF (intra-cellular volume fraction) in posterior thalamic radiation (left) on FA (fractional anisotropy) skeleton (from dMRI data)</t>
  </si>
  <si>
    <t>ICVF in the right sagittal stratum</t>
  </si>
  <si>
    <t>IDP.1932</t>
  </si>
  <si>
    <t>Mean ICVF (intra-cellular volume fraction) in sagittal stratum (right) on FA (fractional anisotropy) skeleton (from dMRI data)</t>
  </si>
  <si>
    <t>ICVF in the left sagittal stratum</t>
  </si>
  <si>
    <t>IDP.1933</t>
  </si>
  <si>
    <t>Mean ICVF (intra-cellular volume fraction) in sagittal stratum (left) on FA (fractional anisotropy) skeleton (from dMRI data)</t>
  </si>
  <si>
    <t>ICVF in the right external capsule</t>
  </si>
  <si>
    <t>IDP.1934</t>
  </si>
  <si>
    <t>Mean ICVF (intra-cellular volume fraction) in external capsule (right) on FA (fractional anisotropy) skeleton (from dMRI data)</t>
  </si>
  <si>
    <t>ICVF in the left external capsule</t>
  </si>
  <si>
    <t>IDP.1935</t>
  </si>
  <si>
    <t>Mean ICVF (intra-cellular volume fraction) in external capsule (left) on FA (fractional anisotropy) skeleton (from dMRI data)</t>
  </si>
  <si>
    <t>ICVF in the right cingulum cingulate gyrus part</t>
  </si>
  <si>
    <t>IDP.1936</t>
  </si>
  <si>
    <t>Mean ICVF (intra-cellular volume fraction) in cingulum cingulate gyrus (right) on FA (fractional anisotropy) skeleton (from dMRI data)</t>
  </si>
  <si>
    <t>ICVF in the left cingulum cingulate gyrus part</t>
  </si>
  <si>
    <t>IDP.1937</t>
  </si>
  <si>
    <t>Mean ICVF (intra-cellular volume fraction) in cingulum cingulate gyrus (left) on FA (fractional anisotropy) skeleton (from dMRI data)</t>
  </si>
  <si>
    <t>ICVF in the right cingulum hippocampus</t>
  </si>
  <si>
    <t>IDP.1938</t>
  </si>
  <si>
    <t>Mean ICVF (intra-cellular volume fraction) in cingulum hippocampus (right) on FA (fractional anisotropy) skeleton (from dMRI data)</t>
  </si>
  <si>
    <t>ICVF in the left cingulum hippocampus</t>
  </si>
  <si>
    <t>IDP.1939</t>
  </si>
  <si>
    <t>Mean ICVF (intra-cellular volume fraction) in cingulum hippocampus (left) on FA (fractional anisotropy) skeleton (from dMRI data)</t>
  </si>
  <si>
    <t>ICVF in the right fornix and stria terminalis</t>
  </si>
  <si>
    <t>IDP.1940</t>
  </si>
  <si>
    <t>Mean ICVF (intra-cellular volume fraction) in fornix cres+stria terminalis (right) on FA (fractional anisotropy) skeleton (from dMRI data)</t>
  </si>
  <si>
    <t>ICVF in the left fornix and stria terminalis</t>
  </si>
  <si>
    <t>IDP.1941</t>
  </si>
  <si>
    <t>Mean ICVF (intra-cellular volume fraction) in fornix cres+stria terminalis (left) on FA (fractional anisotropy) skeleton (from dMRI data)</t>
  </si>
  <si>
    <t>ICVF in the right superior longitudinal fasciculus</t>
  </si>
  <si>
    <t>IDP.1942</t>
  </si>
  <si>
    <t>Mean ICVF (intra-cellular volume fraction) in superior longitudinal fasciculus (right) on FA (fractional anisotropy) skeleton (from dMRI data)</t>
  </si>
  <si>
    <t>ICVF in the left superior longitudinal fasciculus</t>
  </si>
  <si>
    <t>IDP.1943</t>
  </si>
  <si>
    <t>Mean ICVF (intra-cellular volume fraction) in superior longitudinal fasciculus (left) on FA (fractional anisotropy) skeleton (from dMRI data)</t>
  </si>
  <si>
    <t>ICVF in the right superior fronto-occipital fasciculus</t>
  </si>
  <si>
    <t>IDP.1944</t>
  </si>
  <si>
    <t>Mean ICVF (intra-cellular volume fraction) in superior fronto-occipital fasciculus (right) on FA (fractional anisotropy) skeleton (from dMRI data)</t>
  </si>
  <si>
    <t>ICVF in the left superior fronto-occipital fasciculus</t>
  </si>
  <si>
    <t>IDP.1945</t>
  </si>
  <si>
    <t>Mean ICVF (intra-cellular volume fraction) in superior fronto-occipital fasciculus (left) on FA (fractional anisotropy) skeleton (from dMRI data)</t>
  </si>
  <si>
    <t>ICVF in the right uncinate fasciculus</t>
  </si>
  <si>
    <t>IDP.1946</t>
  </si>
  <si>
    <t>Mean ICVF (intra-cellular volume fraction) in uncinate fasciculus (right) on FA (fractional anisotropy) skeleton (from dMRI data)</t>
  </si>
  <si>
    <t>ICVF in the left uncinate fasciculus</t>
  </si>
  <si>
    <t>IDP.1947</t>
  </si>
  <si>
    <t>Mean ICVF (intra-cellular volume fraction) in uncinate fasciculus (left) on FA (fractional anisotropy) skeleton (from dMRI data)</t>
  </si>
  <si>
    <t>ICVF in the right tapetum</t>
  </si>
  <si>
    <t>IDP.1948</t>
  </si>
  <si>
    <t>Mean ICVF (intra-cellular volume fraction) in tapetum (right) on FA (fractional anisotropy) skeleton (from dMRI data)</t>
  </si>
  <si>
    <t>ICVF in the left tapetum</t>
  </si>
  <si>
    <t>IDP.1949</t>
  </si>
  <si>
    <t>Mean ICVF (intra-cellular volume fraction) in tapetum (left) on FA (fractional anisotropy) skeleton (from dMRI data)</t>
  </si>
  <si>
    <t>ICVF in the left acoustic radiation</t>
  </si>
  <si>
    <t>IDP.1950</t>
  </si>
  <si>
    <t>Weighted-mean ICVF (intra-cellular volume fraction) in tract left acoustic radiation (from dMRI data)</t>
  </si>
  <si>
    <t>ICVF in the right acoustic radiation</t>
  </si>
  <si>
    <t>IDP.1951</t>
  </si>
  <si>
    <t>Weighted-mean ICVF (intra-cellular volume fraction) in tract right acoustic radiation (from dMRI data)</t>
  </si>
  <si>
    <t>ICVF in the left anterior thalamic radiation</t>
  </si>
  <si>
    <t>IDP.1952</t>
  </si>
  <si>
    <t>Weighted-mean ICVF (intra-cellular volume fraction) in tract left anterior thalamic radiation (from dMRI data)</t>
  </si>
  <si>
    <t>ICVF in the right anterior thalamic radiation</t>
  </si>
  <si>
    <t>IDP.1953</t>
  </si>
  <si>
    <t>Weighted-mean ICVF (intra-cellular volume fraction) in tract right anterior thalamic radiation (from dMRI data)</t>
  </si>
  <si>
    <t>ICVF in the forceps major</t>
  </si>
  <si>
    <t>IDP.1960</t>
  </si>
  <si>
    <t>Weighted-mean ICVF (intra-cellular volume fraction) in tract forceps major (from dMRI data)</t>
  </si>
  <si>
    <t>ICVF in the forceps minor</t>
  </si>
  <si>
    <t>IDP.1961</t>
  </si>
  <si>
    <t>Weighted-mean ICVF (intra-cellular volume fraction) in tract forceps minor (from dMRI data)</t>
  </si>
  <si>
    <t>ICVF in the left inferior fronto-occipital fasciculus</t>
  </si>
  <si>
    <t>IDP.1962</t>
  </si>
  <si>
    <t>Weighted-mean ICVF (intra-cellular volume fraction) in tract left inferior fronto-occipital fasciculus (from dMRI data)</t>
  </si>
  <si>
    <t>ICVF in the right inferior fronto-occipital fasciculus</t>
  </si>
  <si>
    <t>IDP.1963</t>
  </si>
  <si>
    <t>Weighted-mean ICVF (intra-cellular volume fraction) in tract right inferior fronto-occipital fasciculus (from dMRI data)</t>
  </si>
  <si>
    <t>ICVF in the left inferior longitudinal fasciculus</t>
  </si>
  <si>
    <t>IDP.1964</t>
  </si>
  <si>
    <t>Weighted-mean ICVF (intra-cellular volume fraction) in tract left inferior longitudinal fasciculus (from dMRI data)</t>
  </si>
  <si>
    <t>ICVF in the right inferior longitudinal fasciculus</t>
  </si>
  <si>
    <t>IDP.1965</t>
  </si>
  <si>
    <t>Weighted-mean ICVF (intra-cellular volume fraction) in tract right inferior longitudinal fasciculus (from dMRI data)</t>
  </si>
  <si>
    <t>ICVF in the left superior thalamic radiation</t>
  </si>
  <si>
    <t>IDP.1973</t>
  </si>
  <si>
    <t>Weighted-mean ICVF (intra-cellular volume fraction) in tract left superior thalamic radiation (from dMRI data)</t>
  </si>
  <si>
    <t>ICVF in the right superior thalamic radiation</t>
  </si>
  <si>
    <t>IDP.1974</t>
  </si>
  <si>
    <t>Weighted-mean ICVF (intra-cellular volume fraction) in tract right superior thalamic radiation (from dMRI data)</t>
  </si>
  <si>
    <t>OD in the middle cerebellar peduncle</t>
  </si>
  <si>
    <t>IDP.1977</t>
  </si>
  <si>
    <t>WM tract OD</t>
  </si>
  <si>
    <t>Mean OD (orientation dispersion index) in middle cerebellar peduncle on FA (fractional anisotropy) skeleton (from dMRI data)</t>
  </si>
  <si>
    <t>OD in the pontine crossing tract</t>
  </si>
  <si>
    <t>IDP.1978</t>
  </si>
  <si>
    <t>Mean OD (orientation dispersion index) in pontine crossing tract on FA (fractional anisotropy) skeleton (from dMRI data)</t>
  </si>
  <si>
    <t>OD in the genu of corpus callosum</t>
  </si>
  <si>
    <t>IDP.1979</t>
  </si>
  <si>
    <t>Mean OD (orientation dispersion index) in genu of corpus callosum on FA (fractional anisotropy) skeleton (from dMRI data)</t>
  </si>
  <si>
    <t>OD in the body of corpus callosum</t>
  </si>
  <si>
    <t>IDP.1980</t>
  </si>
  <si>
    <t>Mean OD (orientation dispersion index) in body of corpus callosum on FA (fractional anisotropy) skeleton (from dMRI data)</t>
  </si>
  <si>
    <t>OD in the fornix</t>
  </si>
  <si>
    <t>IDP.1981</t>
  </si>
  <si>
    <t>Mean OD (orientation dispersion index) in splenium of corpus callosum on FA (fractional anisotropy) skeleton (from dMRI data)</t>
  </si>
  <si>
    <t>IDP.1982</t>
  </si>
  <si>
    <t>Mean OD (orientation dispersion index) in fornix on FA (fractional anisotropy) skeleton (from dMRI data)</t>
  </si>
  <si>
    <t>OD in the right corticospinal tract</t>
  </si>
  <si>
    <t>IDP.1983</t>
  </si>
  <si>
    <t>Mean OD (orientation dispersion index) in corticospinal tract (right) on FA (fractional anisotropy) skeleton (from dMRI data)</t>
  </si>
  <si>
    <t>OD in the left corticospinal tract</t>
  </si>
  <si>
    <t>IDP.1984</t>
  </si>
  <si>
    <t>Mean OD (orientation dispersion index) in corticospinal tract (left) on FA (fractional anisotropy) skeleton (from dMRI data)</t>
  </si>
  <si>
    <t>OD in the right medial lemniscus</t>
  </si>
  <si>
    <t>IDP.1985</t>
  </si>
  <si>
    <t>Mean OD (orientation dispersion index) in medial lemniscus (right) on FA (fractional anisotropy) skeleton (from dMRI data)</t>
  </si>
  <si>
    <t>OD in the left medial lemniscus</t>
  </si>
  <si>
    <t>IDP.1986</t>
  </si>
  <si>
    <t>Mean OD (orientation dispersion index) in medial lemniscus (left) on FA (fractional anisotropy) skeleton (from dMRI data)</t>
  </si>
  <si>
    <t>OD in the right inferior cerebellar peduncle</t>
  </si>
  <si>
    <t>IDP.1987</t>
  </si>
  <si>
    <t>Mean OD (orientation dispersion index) in inferior cerebellar peduncle (right) on FA (fractional anisotropy) skeleton (from dMRI data)</t>
  </si>
  <si>
    <t>OD in the left inferior cerebellar peduncle</t>
  </si>
  <si>
    <t>IDP.1988</t>
  </si>
  <si>
    <t>Mean OD (orientation dispersion index) in inferior cerebellar peduncle (left) on FA (fractional anisotropy) skeleton (from dMRI data)</t>
  </si>
  <si>
    <t>OD in the right superior cerebellar peduncle</t>
  </si>
  <si>
    <t>IDP.1989</t>
  </si>
  <si>
    <t>Mean OD (orientation dispersion index) in superior cerebellar peduncle (right) on FA (fractional anisotropy) skeleton (from dMRI data)</t>
  </si>
  <si>
    <t>OD in the left superior cerebellar peduncle</t>
  </si>
  <si>
    <t>IDP.1990</t>
  </si>
  <si>
    <t>Mean OD (orientation dispersion index) in superior cerebellar peduncle (left) on FA (fractional anisotropy) skeleton (from dMRI data)</t>
  </si>
  <si>
    <t>OD in the right cerebral peduncle</t>
  </si>
  <si>
    <t>IDP.1991</t>
  </si>
  <si>
    <t>Mean OD (orientation dispersion index) in cerebral peduncle (right) on FA (fractional anisotropy) skeleton (from dMRI data)</t>
  </si>
  <si>
    <t>OD in the left cerebral peduncle</t>
  </si>
  <si>
    <t>IDP.1992</t>
  </si>
  <si>
    <t>Mean OD (orientation dispersion index) in cerebral peduncle (left) on FA (fractional anisotropy) skeleton (from dMRI data)</t>
  </si>
  <si>
    <t>OD in the anterior limb of the right internal capsule</t>
  </si>
  <si>
    <t>IDP.1993</t>
  </si>
  <si>
    <t>Mean OD (orientation dispersion index) in anterior limb of internal capsule (right) on FA (fractional anisotropy) skeleton (from dMRI data)</t>
  </si>
  <si>
    <t>OD in the anterior limb of the left internal capsule</t>
  </si>
  <si>
    <t>IDP.1994</t>
  </si>
  <si>
    <t>Mean OD (orientation dispersion index) in anterior limb of internal capsule (left) on FA (fractional anisotropy) skeleton (from dMRI data)</t>
  </si>
  <si>
    <t>OD in the posterior limb of the right internal capsule</t>
  </si>
  <si>
    <t>IDP.1995</t>
  </si>
  <si>
    <t>Mean OD (orientation dispersion index) in posterior limb of internal capsule (right) on FA (fractional anisotropy) skeleton (from dMRI data)</t>
  </si>
  <si>
    <t>OD in the posterior limb of the left internal capsule</t>
  </si>
  <si>
    <t>IDP.1996</t>
  </si>
  <si>
    <t>Mean OD (orientation dispersion index) in posterior limb of internal capsule (left) on FA (fractional anisotropy) skeleton (from dMRI data)</t>
  </si>
  <si>
    <t>OD in the retrolenticular part of the right internal capsule</t>
  </si>
  <si>
    <t>IDP.1997</t>
  </si>
  <si>
    <t>Mean OD (orientation dispersion index) in retrolenticular part of internal capsule (right) on FA (fractional anisotropy) skeleton (from dMRI data)</t>
  </si>
  <si>
    <t>OD in the retrolenticular part of the left internal capsule</t>
  </si>
  <si>
    <t>IDP.1998</t>
  </si>
  <si>
    <t>Mean OD (orientation dispersion index) in retrolenticular part of internal capsule (left) on FA (fractional anisotropy) skeleton (from dMRI data)</t>
  </si>
  <si>
    <t>OD in the right anterior corona radiata</t>
  </si>
  <si>
    <t>IDP.1999</t>
  </si>
  <si>
    <t>Mean OD (orientation dispersion index) in anterior corona radiata (right) on FA (fractional anisotropy) skeleton (from dMRI data)</t>
  </si>
  <si>
    <t>OD in the left anterior corona radiata</t>
  </si>
  <si>
    <t>IDP.2000</t>
  </si>
  <si>
    <t>Mean OD (orientation dispersion index) in anterior corona radiata (left) on FA (fractional anisotropy) skeleton (from dMRI data)</t>
  </si>
  <si>
    <t>OD in the right superior corona radiata</t>
  </si>
  <si>
    <t>IDP.2001</t>
  </si>
  <si>
    <t>Mean OD (orientation dispersion index) in superior corona radiata (right) on FA (fractional anisotropy) skeleton (from dMRI data)</t>
  </si>
  <si>
    <t>OD in the left superior corona radiata</t>
  </si>
  <si>
    <t>IDP.2002</t>
  </si>
  <si>
    <t>Mean OD (orientation dispersion index) in superior corona radiata (left) on FA (fractional anisotropy) skeleton (from dMRI data)</t>
  </si>
  <si>
    <t>OD in the right posterior corona radiata</t>
  </si>
  <si>
    <t>IDP.2003</t>
  </si>
  <si>
    <t>Mean OD (orientation dispersion index) in posterior corona radiata (right) on FA (fractional anisotropy) skeleton (from dMRI data)</t>
  </si>
  <si>
    <t>OD in the left posterior corona radiata</t>
  </si>
  <si>
    <t>IDP.2004</t>
  </si>
  <si>
    <t>Mean OD (orientation dispersion index) in posterior corona radiata (left) on FA (fractional anisotropy) skeleton (from dMRI data)</t>
  </si>
  <si>
    <t>OD in the right posterior thalamic radiation</t>
  </si>
  <si>
    <t>IDP.2005</t>
  </si>
  <si>
    <t>Mean OD (orientation dispersion index) in posterior thalamic radiation (right) on FA (fractional anisotropy) skeleton (from dMRI data)</t>
  </si>
  <si>
    <t>OD in the left posterior thalamic radiation</t>
  </si>
  <si>
    <t>IDP.2006</t>
  </si>
  <si>
    <t>Mean OD (orientation dispersion index) in posterior thalamic radiation (left) on FA (fractional anisotropy) skeleton (from dMRI data)</t>
  </si>
  <si>
    <t>OD in the right sagittal stratum</t>
  </si>
  <si>
    <t>IDP.2007</t>
  </si>
  <si>
    <t>Mean OD (orientation dispersion index) in sagittal stratum (right) on FA (fractional anisotropy) skeleton (from dMRI data)</t>
  </si>
  <si>
    <t>OD in the left sagittal stratum</t>
  </si>
  <si>
    <t>IDP.2008</t>
  </si>
  <si>
    <t>Mean OD (orientation dispersion index) in sagittal stratum (left) on FA (fractional anisotropy) skeleton (from dMRI data)</t>
  </si>
  <si>
    <t>OD in the right external capsule</t>
  </si>
  <si>
    <t>IDP.2009</t>
  </si>
  <si>
    <t>Mean OD (orientation dispersion index) in external capsule (right) on FA (fractional anisotropy) skeleton (from dMRI data)</t>
  </si>
  <si>
    <t>OD in the left external capsule</t>
  </si>
  <si>
    <t>IDP.2010</t>
  </si>
  <si>
    <t>Mean OD (orientation dispersion index) in external capsule (left) on FA (fractional anisotropy) skeleton (from dMRI data)</t>
  </si>
  <si>
    <t>OD in the right cingulum cingulate gyrus part</t>
  </si>
  <si>
    <t>IDP.2011</t>
  </si>
  <si>
    <t>Mean OD (orientation dispersion index) in cingulum cingulate gyrus (right) on FA (fractional anisotropy) skeleton (from dMRI data)</t>
  </si>
  <si>
    <t>OD in the left cingulum cingulate gyrus part</t>
  </si>
  <si>
    <t>IDP.2012</t>
  </si>
  <si>
    <t>Mean OD (orientation dispersion index) in cingulum cingulate gyrus (left) on FA (fractional anisotropy) skeleton (from dMRI data)</t>
  </si>
  <si>
    <t>OD in the right cingulum hippocampus</t>
  </si>
  <si>
    <t>IDP.2013</t>
  </si>
  <si>
    <t>Mean OD (orientation dispersion index) in cingulum hippocampus (right) on FA (fractional anisotropy) skeleton (from dMRI data)</t>
  </si>
  <si>
    <t>OD in the left cingulum hippocampus</t>
  </si>
  <si>
    <t>IDP.2014</t>
  </si>
  <si>
    <t>Mean OD (orientation dispersion index) in cingulum hippocampus (left) on FA (fractional anisotropy) skeleton (from dMRI data)</t>
  </si>
  <si>
    <t>OD in the right fornix and stria terminalis</t>
  </si>
  <si>
    <t>IDP.2015</t>
  </si>
  <si>
    <t>Mean OD (orientation dispersion index) in fornix cres+stria terminalis (right) on FA (fractional anisotropy) skeleton (from dMRI data)</t>
  </si>
  <si>
    <t>OD in the left fornix and stria terminalis</t>
  </si>
  <si>
    <t>IDP.2016</t>
  </si>
  <si>
    <t>Mean OD (orientation dispersion index) in fornix cres+stria terminalis (left) on FA (fractional anisotropy) skeleton (from dMRI data)</t>
  </si>
  <si>
    <t>OD in the right superior longitudinal fasciculus</t>
  </si>
  <si>
    <t>IDP.2017</t>
  </si>
  <si>
    <t>Mean OD (orientation dispersion index) in superior longitudinal fasciculus (right) on FA (fractional anisotropy) skeleton (from dMRI data)</t>
  </si>
  <si>
    <t>OD in the left superior longitudinal fasciculus</t>
  </si>
  <si>
    <t>IDP.2018</t>
  </si>
  <si>
    <t>Mean OD (orientation dispersion index) in superior longitudinal fasciculus (left) on FA (fractional anisotropy) skeleton (from dMRI data)</t>
  </si>
  <si>
    <t>OD in the right superior fronto-occipital fasciculus</t>
  </si>
  <si>
    <t>IDP.2019</t>
  </si>
  <si>
    <t>Mean OD (orientation dispersion index) in superior fronto-occipital fasciculus (right) on FA (fractional anisotropy) skeleton (from dMRI data)</t>
  </si>
  <si>
    <t>OD in the left superior fronto-occipital fasciculus</t>
  </si>
  <si>
    <t>IDP.2020</t>
  </si>
  <si>
    <t>Mean OD (orientation dispersion index) in superior fronto-occipital fasciculus (left) on FA (fractional anisotropy) skeleton (from dMRI data)</t>
  </si>
  <si>
    <t>OD in the right uncinate fasciculus</t>
  </si>
  <si>
    <t>IDP.2021</t>
  </si>
  <si>
    <t>Mean OD (orientation dispersion index) in uncinate fasciculus (right) on FA (fractional anisotropy) skeleton (from dMRI data)</t>
  </si>
  <si>
    <t>OD in the left uncinate fasciculus</t>
  </si>
  <si>
    <t>IDP.2022</t>
  </si>
  <si>
    <t>Mean OD (orientation dispersion index) in uncinate fasciculus (left) on FA (fractional anisotropy) skeleton (from dMRI data)</t>
  </si>
  <si>
    <t>OD in the right tapetum</t>
  </si>
  <si>
    <t>IDP.2023</t>
  </si>
  <si>
    <t>Mean OD (orientation dispersion index) in tapetum (right) on FA (fractional anisotropy) skeleton (from dMRI data)</t>
  </si>
  <si>
    <t>OD in the left tapetum</t>
  </si>
  <si>
    <t>IDP.2024</t>
  </si>
  <si>
    <t>Mean OD (orientation dispersion index) in tapetum (left) on FA (fractional anisotropy) skeleton (from dMRI data)</t>
  </si>
  <si>
    <t>OD in the left acoustic radiation</t>
  </si>
  <si>
    <t>IDP.2025</t>
  </si>
  <si>
    <t>Weighted-mean OD (orientation dispersion index) in tract left acoustic radiation (from dMRI data)</t>
  </si>
  <si>
    <t>OD in the right acoustic radiation</t>
  </si>
  <si>
    <t>IDP.2026</t>
  </si>
  <si>
    <t>Weighted-mean OD (orientation dispersion index) in tract right acoustic radiation (from dMRI data)</t>
  </si>
  <si>
    <t>OD in the left anterior thalamic radiation</t>
  </si>
  <si>
    <t>IDP.2027</t>
  </si>
  <si>
    <t>Weighted-mean OD (orientation dispersion index) in tract left anterior thalamic radiation (from dMRI data)</t>
  </si>
  <si>
    <t>OD in the right anterior thalamic radiation</t>
  </si>
  <si>
    <t>IDP.2028</t>
  </si>
  <si>
    <t>Weighted-mean OD (orientation dispersion index) in tract right anterior thalamic radiation (from dMRI data)</t>
  </si>
  <si>
    <t>OD in the forceps major</t>
  </si>
  <si>
    <t>IDP.2035</t>
  </si>
  <si>
    <t>Weighted-mean OD (orientation dispersion index) in tract forceps major (from dMRI data)</t>
  </si>
  <si>
    <t>OD in the forceps minor</t>
  </si>
  <si>
    <t>IDP.2036</t>
  </si>
  <si>
    <t>Weighted-mean OD (orientation dispersion index) in tract forceps minor (from dMRI data)</t>
  </si>
  <si>
    <t>OD in the left inferior fronto-occipital fasciculus</t>
  </si>
  <si>
    <t>IDP.2037</t>
  </si>
  <si>
    <t>Weighted-mean OD (orientation dispersion index) in tract left inferior fronto-occipital fasciculus (from dMRI data)</t>
  </si>
  <si>
    <t>OD in the right inferior fronto-occipital fasciculus</t>
  </si>
  <si>
    <t>IDP.2038</t>
  </si>
  <si>
    <t>Weighted-mean OD (orientation dispersion index) in tract right inferior fronto-occipital fasciculus (from dMRI data)</t>
  </si>
  <si>
    <t>OD in the left inferior longitudinal fasciculus</t>
  </si>
  <si>
    <t>IDP.2039</t>
  </si>
  <si>
    <t>Weighted-mean OD (orientation dispersion index) in tract left inferior longitudinal fasciculus (from dMRI data)</t>
  </si>
  <si>
    <t>OD in the right inferior longitudinal fasciculus</t>
  </si>
  <si>
    <t>IDP.2040</t>
  </si>
  <si>
    <t>Weighted-mean OD (orientation dispersion index) in tract right inferior longitudinal fasciculus (from dMRI data)</t>
  </si>
  <si>
    <t>OD in the left superior thalamic radiation</t>
  </si>
  <si>
    <t>IDP.2048</t>
  </si>
  <si>
    <t>Weighted-mean OD (orientation dispersion index) in tract left superior thalamic radiation (from dMRI data)</t>
  </si>
  <si>
    <t>OD in the right superior thalamic radiation</t>
  </si>
  <si>
    <t>IDP.2049</t>
  </si>
  <si>
    <t>Weighted-mean OD (orientation dispersion index) in tract right superior thalamic radiation (from dMRI data)</t>
  </si>
  <si>
    <t>ISOVF in the middle cerebellar peduncle</t>
  </si>
  <si>
    <t>IDP.2052</t>
  </si>
  <si>
    <t>WM tract ISOVF</t>
  </si>
  <si>
    <t>Mean ISOVF (isotropic or free water volume fraction) in middle cerebellar peduncle on FA (fractional anisotropy) skeleton (from dMRI data)</t>
  </si>
  <si>
    <t>ISOVF in the pontine crossing tract</t>
  </si>
  <si>
    <t>IDP.2053</t>
  </si>
  <si>
    <t>Mean ISOVF (isotropic or free water volume fraction) in pontine crossing tract on FA (fractional anisotropy) skeleton (from dMRI data)</t>
  </si>
  <si>
    <t>ISOVF in the genu of corpus callosum</t>
  </si>
  <si>
    <t>IDP.2054</t>
  </si>
  <si>
    <t>Mean ISOVF (isotropic or free water volume fraction) in genu of corpus callosum on FA (fractional anisotropy) skeleton (from dMRI data)</t>
  </si>
  <si>
    <t>ISOVF in the body of corpus callosum</t>
  </si>
  <si>
    <t>IDP.2055</t>
  </si>
  <si>
    <t>Mean ISOVF (isotropic or free water volume fraction) in body of corpus callosum on FA (fractional anisotropy) skeleton (from dMRI data)</t>
  </si>
  <si>
    <t>ISOVF in the fornix</t>
  </si>
  <si>
    <t>IDP.2056</t>
  </si>
  <si>
    <t>Mean ISOVF (isotropic or free water volume fraction) in splenium of corpus callosum on FA (fractional anisotropy) skeleton (from dMRI data)</t>
  </si>
  <si>
    <t>IDP.2057</t>
  </si>
  <si>
    <t>Mean ISOVF (isotropic or free water volume fraction) in fornix on FA (fractional anisotropy) skeleton (from dMRI data)</t>
  </si>
  <si>
    <t>ISOVF in the right corticospinal tract</t>
  </si>
  <si>
    <t>IDP.2058</t>
  </si>
  <si>
    <t>Mean ISOVF (isotropic or free water volume fraction) in corticospinal tract (right) on FA (fractional anisotropy) skeleton (from dMRI data)</t>
  </si>
  <si>
    <t>ISOVF in the left corticospinal tract</t>
  </si>
  <si>
    <t>IDP.2059</t>
  </si>
  <si>
    <t>Mean ISOVF (isotropic or free water volume fraction) in corticospinal tract (left) on FA (fractional anisotropy) skeleton (from dMRI data)</t>
  </si>
  <si>
    <t>ISOVF in the right medial lemniscus</t>
  </si>
  <si>
    <t>IDP.2060</t>
  </si>
  <si>
    <t>Mean ISOVF (isotropic or free water volume fraction) in medial lemniscus (right) on FA (fractional anisotropy) skeleton (from dMRI data)</t>
  </si>
  <si>
    <t>ISOVF in the left medial lemniscus</t>
  </si>
  <si>
    <t>IDP.2061</t>
  </si>
  <si>
    <t>Mean ISOVF (isotropic or free water volume fraction) in medial lemniscus (left) on FA (fractional anisotropy) skeleton (from dMRI data)</t>
  </si>
  <si>
    <t>ISOVF in the right inferior cerebellar peduncle</t>
  </si>
  <si>
    <t>IDP.2062</t>
  </si>
  <si>
    <t>Mean ISOVF (isotropic or free water volume fraction) in inferior cerebellar peduncle (right) on FA (fractional anisotropy) skeleton (from dMRI data)</t>
  </si>
  <si>
    <t>ISOVF in the left inferior cerebellar peduncle</t>
  </si>
  <si>
    <t>IDP.2063</t>
  </si>
  <si>
    <t>Mean ISOVF (isotropic or free water volume fraction) in inferior cerebellar peduncle (left) on FA (fractional anisotropy) skeleton (from dMRI data)</t>
  </si>
  <si>
    <t>ISOVF in the right superior cerebellar peduncle</t>
  </si>
  <si>
    <t>IDP.2064</t>
  </si>
  <si>
    <t>Mean ISOVF (isotropic or free water volume fraction) in superior cerebellar peduncle (right) on FA (fractional anisotropy) skeleton (from dMRI data)</t>
  </si>
  <si>
    <t>ISOVF in the left superior cerebellar peduncle</t>
  </si>
  <si>
    <t>IDP.2065</t>
  </si>
  <si>
    <t>Mean ISOVF (isotropic or free water volume fraction) in superior cerebellar peduncle (left) on FA (fractional anisotropy) skeleton (from dMRI data)</t>
  </si>
  <si>
    <t>ISOVF in the right cerebral peduncle</t>
  </si>
  <si>
    <t>IDP.2066</t>
  </si>
  <si>
    <t>Mean ISOVF (isotropic or free water volume fraction) in cerebral peduncle (right) on FA (fractional anisotropy) skeleton (from dMRI data)</t>
  </si>
  <si>
    <t>ISOVF in the left cerebral peduncle</t>
  </si>
  <si>
    <t>IDP.2067</t>
  </si>
  <si>
    <t>Mean ISOVF (isotropic or free water volume fraction) in cerebral peduncle (left) on FA (fractional anisotropy) skeleton (from dMRI data)</t>
  </si>
  <si>
    <t>ISOVF in the anterior limb of the right internal capsule</t>
  </si>
  <si>
    <t>IDP.2068</t>
  </si>
  <si>
    <t>Mean ISOVF (isotropic or free water volume fraction) in anterior limb of internal capsule (right) on FA (fractional anisotropy) skeleton (from dMRI da</t>
  </si>
  <si>
    <t>ISOVF in the anterior limb of the left internal capsule</t>
  </si>
  <si>
    <t>IDP.2069</t>
  </si>
  <si>
    <t>Mean ISOVF (isotropic or free water volume fraction) in anterior limb of internal capsule (left) on FA (fractional anisotropy) skeleton (from dMRI dat</t>
  </si>
  <si>
    <t>ISOVF in the posterior limb of the right internal capsule</t>
  </si>
  <si>
    <t>IDP.2070</t>
  </si>
  <si>
    <t>Mean ISOVF (isotropic or free water volume fraction) in posterior limb of internal capsule (right) on FA (fractional anisotropy) skeleton (from dMRI d</t>
  </si>
  <si>
    <t>ISOVF in the posterior limb of the left internal capsule</t>
  </si>
  <si>
    <t>IDP.2071</t>
  </si>
  <si>
    <t>Mean ISOVF (isotropic or free water volume fraction) in posterior limb of internal capsule (left) on FA (fractional anisotropy) skeleton (from dMRI da</t>
  </si>
  <si>
    <t>ISOVF in the retrolenticular part of the right internal capsule</t>
  </si>
  <si>
    <t>IDP.2072</t>
  </si>
  <si>
    <t>Mean ISOVF (isotropic or free water volume fraction) in retrolenticular part of internal capsule (right) on FA (fractional anisotropy) skeleton (from</t>
  </si>
  <si>
    <t>ISOVF in the retrolenticular part of the left internal capsule</t>
  </si>
  <si>
    <t>IDP.2073</t>
  </si>
  <si>
    <t>Mean ISOVF (isotropic or free water volume fraction) in retrolenticular part of internal capsule (left) on FA (fractional anisotropy) skeleton (from d</t>
  </si>
  <si>
    <t>ISOVF in the right anterior corona radiata</t>
  </si>
  <si>
    <t>IDP.2074</t>
  </si>
  <si>
    <t>Mean ISOVF (isotropic or free water volume fraction) in anterior corona radiata (right) on FA (fractional anisotropy) skeleton (from dMRI data)</t>
  </si>
  <si>
    <t>ISOVF in the left anterior corona radiata</t>
  </si>
  <si>
    <t>IDP.2075</t>
  </si>
  <si>
    <t>Mean ISOVF (isotropic or free water volume fraction) in anterior corona radiata (left) on FA (fractional anisotropy) skeleton (from dMRI data)</t>
  </si>
  <si>
    <t>ISOVF in the right superior corona radiata</t>
  </si>
  <si>
    <t>IDP.2076</t>
  </si>
  <si>
    <t>Mean ISOVF (isotropic or free water volume fraction) in superior corona radiata (right) on FA (fractional anisotropy) skeleton (from dMRI data)</t>
  </si>
  <si>
    <t>ISOVF in the left superior corona radiata</t>
  </si>
  <si>
    <t>IDP.2077</t>
  </si>
  <si>
    <t>Mean ISOVF (isotropic or free water volume fraction) in superior corona radiata (left) on FA (fractional anisotropy) skeleton (from dMRI data)</t>
  </si>
  <si>
    <t>ISOVF in the right posterior corona radiata</t>
  </si>
  <si>
    <t>IDP.2078</t>
  </si>
  <si>
    <t>Mean ISOVF (isotropic or free water volume fraction) in posterior corona radiata (right) on FA (fractional anisotropy) skeleton (from dMRI data)</t>
  </si>
  <si>
    <t>ISOVF in the left posterior corona radiata</t>
  </si>
  <si>
    <t>IDP.2079</t>
  </si>
  <si>
    <t>Mean ISOVF (isotropic or free water volume fraction) in posterior corona radiata (left) on FA (fractional anisotropy) skeleton (from dMRI data)</t>
  </si>
  <si>
    <t>ISOVF in the right posterior thalamic radiation</t>
  </si>
  <si>
    <t>IDP.2080</t>
  </si>
  <si>
    <t>Mean ISOVF (isotropic or free water volume fraction) in posterior thalamic radiation (right) on FA (fractional anisotropy) skeleton (from dMRI data)</t>
  </si>
  <si>
    <t>ISOVF in the left posterior thalamic radiation</t>
  </si>
  <si>
    <t>IDP.2081</t>
  </si>
  <si>
    <t>Mean ISOVF (isotropic or free water volume fraction) in posterior thalamic radiation (left) on FA (fractional anisotropy) skeleton (from dMRI data)</t>
  </si>
  <si>
    <t>ISOVF in the right sagittal stratum</t>
  </si>
  <si>
    <t>IDP.2082</t>
  </si>
  <si>
    <t>Mean ISOVF (isotropic or free water volume fraction) in sagittal stratum (right) on FA (fractional anisotropy) skeleton (from dMRI data)</t>
  </si>
  <si>
    <t>ISOVF in the left sagittal stratum</t>
  </si>
  <si>
    <t>IDP.2083</t>
  </si>
  <si>
    <t>Mean ISOVF (isotropic or free water volume fraction) in sagittal stratum (left) on FA (fractional anisotropy) skeleton (from dMRI data)</t>
  </si>
  <si>
    <t>ISOVF in the right external capsule</t>
  </si>
  <si>
    <t>IDP.2084</t>
  </si>
  <si>
    <t>Mean ISOVF (isotropic or free water volume fraction) in external capsule (right) on FA (fractional anisotropy) skeleton (from dMRI data)</t>
  </si>
  <si>
    <t>ISOVF in the left external capsule</t>
  </si>
  <si>
    <t>IDP.2085</t>
  </si>
  <si>
    <t>Mean ISOVF (isotropic or free water volume fraction) in external capsule (left) on FA (fractional anisotropy) skeleton (from dMRI data)</t>
  </si>
  <si>
    <t>ISOVF in the right cingulum cingulate gyrus part</t>
  </si>
  <si>
    <t>IDP.2086</t>
  </si>
  <si>
    <t>Mean ISOVF (isotropic or free water volume fraction) in cingulum cingulate gyrus (right) on FA (fractional anisotropy) skeleton (from dMRI data)</t>
  </si>
  <si>
    <t>ISOVF in the left cingulum cingulate gyrus part</t>
  </si>
  <si>
    <t>IDP.2087</t>
  </si>
  <si>
    <t>Mean ISOVF (isotropic or free water volume fraction) in cingulum cingulate gyrus (left) on FA (fractional anisotropy) skeleton (from dMRI data)</t>
  </si>
  <si>
    <t>ISOVF in the right cingulum hippocampus</t>
  </si>
  <si>
    <t>IDP.2088</t>
  </si>
  <si>
    <t>Mean ISOVF (isotropic or free water volume fraction) in cingulum hippocampus (right) on FA (fractional anisotropy) skeleton (from dMRI data)</t>
  </si>
  <si>
    <t>ISOVF in the left cingulum hippocampus</t>
  </si>
  <si>
    <t>IDP.2089</t>
  </si>
  <si>
    <t>Mean ISOVF (isotropic or free water volume fraction) in cingulum hippocampus (left) on FA (fractional anisotropy) skeleton (from dMRI data)</t>
  </si>
  <si>
    <t>ISOVF in the right fornix and stria terminalis</t>
  </si>
  <si>
    <t>IDP.2090</t>
  </si>
  <si>
    <t>Mean ISOVF (isotropic or free water volume fraction) in fornix cres+stria terminalis (right) on FA (fractional anisotropy) skeleton (from dMRI data)</t>
  </si>
  <si>
    <t>ISOVF in the left fornix and stria terminalis</t>
  </si>
  <si>
    <t>IDP.2091</t>
  </si>
  <si>
    <t>Mean ISOVF (isotropic or free water volume fraction) in fornix cres+stria terminalis (left) on FA (fractional anisotropy) skeleton (from dMRI data)</t>
  </si>
  <si>
    <t>ISOVF in the right superior longitudinal fasciculus</t>
  </si>
  <si>
    <t>IDP.2092</t>
  </si>
  <si>
    <t>Mean ISOVF (isotropic or free water volume fraction) in superior longitudinal fasciculus (right) on FA (fractional anisotropy) skeleton (from dMRI dat</t>
  </si>
  <si>
    <t>ISOVF in the left superior longitudinal fasciculus</t>
  </si>
  <si>
    <t>IDP.2093</t>
  </si>
  <si>
    <t>Mean ISOVF (isotropic or free water volume fraction) in superior longitudinal fasciculus (left) on FA (fractional anisotropy) skeleton (from dMRI data</t>
  </si>
  <si>
    <t>ISOVF in the right superior fronto-occipital fasciculus</t>
  </si>
  <si>
    <t>IDP.2094</t>
  </si>
  <si>
    <t>Mean ISOVF (isotropic or free water volume fraction) in superior fronto-occipital fasciculus (right) on FA (fractional anisotropy) skeleton (from dMRI</t>
  </si>
  <si>
    <t>ISOVF in the left superior fronto-occipital fasciculus</t>
  </si>
  <si>
    <t>IDP.2095</t>
  </si>
  <si>
    <t>Mean ISOVF (isotropic or free water volume fraction) in superior fronto-occipital fasciculus (left) on FA (fractional anisotropy) skeleton (from dMRI</t>
  </si>
  <si>
    <t>ISOVF in the right uncinate fasciculus</t>
  </si>
  <si>
    <t>IDP.2096</t>
  </si>
  <si>
    <t>Mean ISOVF (isotropic or free water volume fraction) in uncinate fasciculus (right) on FA (fractional anisotropy) skeleton (from dMRI data)</t>
  </si>
  <si>
    <t>ISOVF in the left uncinate fasciculus</t>
  </si>
  <si>
    <t>IDP.2097</t>
  </si>
  <si>
    <t>Mean ISOVF (isotropic or free water volume fraction) in uncinate fasciculus (left) on FA (fractional anisotropy) skeleton (from dMRI data)</t>
  </si>
  <si>
    <t>ISOVF in the right tapetum</t>
  </si>
  <si>
    <t>IDP.2098</t>
  </si>
  <si>
    <t>Mean ISOVF (isotropic or free water volume fraction) in tapetum (right) on FA (fractional anisotropy) skeleton (from dMRI data)</t>
  </si>
  <si>
    <t>ISOVF in the left tapetum</t>
  </si>
  <si>
    <t>IDP.2099</t>
  </si>
  <si>
    <t>Mean ISOVF (isotropic or free water volume fraction) in tapetum (left) on FA (fractional anisotropy) skeleton (from dMRI data)</t>
  </si>
  <si>
    <t>ISOVF in the left acoustic radiation</t>
  </si>
  <si>
    <t>IDP.2100</t>
  </si>
  <si>
    <t>Weighted-mean ISOVF (isotropic or free water volume fraction) in tract left acoustic radiation (from dMRI data)</t>
  </si>
  <si>
    <t>ISOVF in the right acoustic radiation</t>
  </si>
  <si>
    <t>IDP.2101</t>
  </si>
  <si>
    <t>Weighted-mean ISOVF (isotropic or free water volume fraction) in tract right acoustic radiation (from dMRI data)</t>
  </si>
  <si>
    <t>ISOVF in the left anterior thalamic radiation</t>
  </si>
  <si>
    <t>IDP.2102</t>
  </si>
  <si>
    <t>Weighted-mean ISOVF (isotropic or free water volume fraction) in tract left anterior thalamic radiation (from dMRI data)</t>
  </si>
  <si>
    <t>ISOVF in the right anterior thalamic radiation</t>
  </si>
  <si>
    <t>IDP.2103</t>
  </si>
  <si>
    <t>Weighted-mean ISOVF (isotropic or free water volume fraction) in tract right anterior thalamic radiation (from dMRI data)</t>
  </si>
  <si>
    <t>ISOVF in the forceps major</t>
  </si>
  <si>
    <t>IDP.2110</t>
  </si>
  <si>
    <t>Weighted-mean ISOVF (isotropic or free water volume fraction) in tract forceps major (from dMRI data)</t>
  </si>
  <si>
    <t>ISOVF in the forceps minor</t>
  </si>
  <si>
    <t>IDP.2111</t>
  </si>
  <si>
    <t>Weighted-mean ISOVF (isotropic or free water volume fraction) in tract forceps minor (from dMRI data)</t>
  </si>
  <si>
    <t>ISOVF in the left inferior fronto-occipital fasciculus</t>
  </si>
  <si>
    <t>IDP.2112</t>
  </si>
  <si>
    <t>Weighted-mean ISOVF (isotropic or free water volume fraction) in tract left inferior fronto-occipital fasciculus (from dMRI data)</t>
  </si>
  <si>
    <t>ISOVF in the right inferior fronto-occipital fasciculus</t>
  </si>
  <si>
    <t>IDP.2113</t>
  </si>
  <si>
    <t>Weighted-mean ISOVF (isotropic or free water volume fraction) in tract right inferior fronto-occipital fasciculus (from dMRI data)</t>
  </si>
  <si>
    <t>ISOVF in the left inferior longitudinal fasciculus</t>
  </si>
  <si>
    <t>IDP.2114</t>
  </si>
  <si>
    <t>Weighted-mean ISOVF (isotropic or free water volume fraction) in tract left inferior longitudinal fasciculus (from dMRI data)</t>
  </si>
  <si>
    <t>ISOVF in the right inferior longitudinal fasciculus</t>
  </si>
  <si>
    <t>IDP.2115</t>
  </si>
  <si>
    <t>Weighted-mean ISOVF (isotropic or free water volume fraction) in tract right inferior longitudinal fasciculus (from dMRI data)</t>
  </si>
  <si>
    <t>ISOVF in the left superior thalamic radiation</t>
  </si>
  <si>
    <t>IDP.2123</t>
  </si>
  <si>
    <t>Weighted-mean ISOVF (isotropic or free water volume fraction) in tract left superior thalamic radiation (from dMRI data)</t>
  </si>
  <si>
    <t>ISOVF in the right superior thalamic radiation</t>
  </si>
  <si>
    <t>IDP.2124</t>
  </si>
  <si>
    <t>Weighted-mean ISOVF (isotropic or free water volume fraction) in tract right superior thalamic radiation (from dMRI data)</t>
  </si>
  <si>
    <t>Supplementary Table 7: LDSC-based genetic correlation of SCZ and IDPs</t>
  </si>
  <si>
    <t>IDP.ID</t>
  </si>
  <si>
    <t>Disorder</t>
  </si>
  <si>
    <t>Rg</t>
  </si>
  <si>
    <t>SE</t>
  </si>
  <si>
    <t>Z score</t>
  </si>
  <si>
    <r>
      <rPr>
        <b/>
        <i/>
        <sz val="11"/>
        <color theme="1"/>
        <rFont val="Times New Roman"/>
        <family val="1"/>
      </rPr>
      <t>P</t>
    </r>
    <r>
      <rPr>
        <b/>
        <sz val="11"/>
        <color theme="1"/>
        <rFont val="Times New Roman"/>
        <family val="1"/>
      </rPr>
      <t xml:space="preserve"> value</t>
    </r>
  </si>
  <si>
    <t>Supplementary Table 8: Forward Mendelian randomization results (IDPs on SCZ)</t>
  </si>
  <si>
    <t>Supplementary Table 9: Reverse Mendelian randomization results (SCZ on IDPs)</t>
  </si>
  <si>
    <t>Supplementary Table 10: Sex-stratified Mendelian randomization results for SCZ-IDP.0664 and SCZ-IDP.0015</t>
  </si>
  <si>
    <t>Supplementary Table 11: Sensitivity analysis of MERLIN in SCZ-IDP.0664</t>
  </si>
  <si>
    <t>Supplementary Table 12: Sensitivity analysis of MERLIN in SCZ-IDP.0015</t>
  </si>
  <si>
    <t>Supplementary Table 13: Main results of testosterone on multiple neuropsychiatric disorders</t>
  </si>
  <si>
    <t>Supplementary Table 14: Sensitivity analysis of MERLIN in Testosterone–BD</t>
  </si>
  <si>
    <t>Supplementary Table 15: Main results of metabolic biomarkers on CAD</t>
  </si>
  <si>
    <t>Supplementary Table 16: Sensitivity analysis of MERLIN in BMI–CAD</t>
  </si>
  <si>
    <t>Supplementary Table 17: Logistic regression analysis of CAD risk in UKB</t>
  </si>
  <si>
    <t>Parameter</t>
  </si>
  <si>
    <t>Estimate</t>
  </si>
  <si>
    <t>Z value</t>
  </si>
  <si>
    <t>(Intercept)</t>
  </si>
  <si>
    <t>&lt;2e-16</t>
  </si>
  <si>
    <t>Age</t>
  </si>
  <si>
    <t>Sex</t>
  </si>
  <si>
    <t>Education status</t>
  </si>
  <si>
    <t>Diet status</t>
  </si>
  <si>
    <t>Physical activity status</t>
  </si>
  <si>
    <t>Age:sex</t>
  </si>
  <si>
    <t>BMI:age</t>
  </si>
  <si>
    <t>betaA</t>
    <phoneticPr fontId="33" type="noConversion"/>
  </si>
  <si>
    <t>betaA.se</t>
    <phoneticPr fontId="33" type="noConversion"/>
  </si>
  <si>
    <t>betaA.pval</t>
    <phoneticPr fontId="33" type="noConversion"/>
  </si>
  <si>
    <t>betaI</t>
    <phoneticPr fontId="33" type="noConversion"/>
  </si>
  <si>
    <t>betaI.se</t>
    <phoneticPr fontId="33" type="noConversion"/>
  </si>
  <si>
    <t>betaI.pval</t>
    <phoneticPr fontId="3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</si>
</sst>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.0000_ "/>
    <numFmt numFmtId="177" formatCode="0.E+00"/>
    <numFmt numFmtId="178" formatCode="0E+00"/>
    <numFmt numFmtId="179" formatCode="0.0000_);[Red]\(0.0000\)"/>
    <numFmt numFmtId="180" formatCode="0_ "/>
    <numFmt numFmtId="181" formatCode="0.00_ "/>
    <numFmt numFmtId="182" formatCode="0.000_ "/>
  </numFmts>
  <fonts count="34">
    <font>
      <sz val="11"/>
      <color theme="1"/>
      <name val="宋体"/>
      <charset val="134"/>
      <scheme val="minor"/>
    </font>
    <font>
      <b/>
      <sz val="16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11"/>
      <color theme="1"/>
      <name val="Times New Roman"/>
      <family val="1"/>
    </font>
    <font>
      <b/>
      <sz val="11"/>
      <color rgb="FF000000"/>
      <name val="Times New Roman"/>
      <family val="1"/>
    </font>
    <font>
      <sz val="1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b/>
      <sz val="16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sz val="11"/>
      <color rgb="FF000000"/>
      <name val="等线"/>
      <family val="4"/>
      <charset val="134"/>
    </font>
    <font>
      <sz val="12"/>
      <color rgb="FF262626"/>
      <name val="Segoe UI"/>
      <family val="2"/>
    </font>
    <font>
      <sz val="12"/>
      <color theme="1"/>
      <name val="宋体"/>
      <family val="3"/>
      <charset val="134"/>
      <scheme val="minor"/>
    </font>
    <font>
      <sz val="12"/>
      <color theme="1"/>
      <name val="Times New Roman"/>
      <family val="1"/>
    </font>
    <font>
      <b/>
      <sz val="11"/>
      <color theme="1"/>
      <name val="宋体"/>
      <family val="3"/>
      <charset val="134"/>
      <scheme val="minor"/>
    </font>
    <font>
      <sz val="16"/>
      <color theme="1"/>
      <name val="Times New Roman"/>
      <family val="1"/>
    </font>
    <font>
      <sz val="16"/>
      <name val="Times New Roman"/>
      <family val="1"/>
    </font>
    <font>
      <b/>
      <i/>
      <sz val="11"/>
      <color theme="1"/>
      <name val="Times New Roman"/>
      <family val="1"/>
    </font>
    <font>
      <sz val="10.5"/>
      <color theme="1"/>
      <name val="等线"/>
      <family val="4"/>
      <charset val="134"/>
    </font>
    <font>
      <b/>
      <sz val="14"/>
      <color theme="1"/>
      <name val="Times New Roman"/>
      <family val="1"/>
    </font>
    <font>
      <sz val="11"/>
      <color rgb="FF800080"/>
      <name val="Times New Roman"/>
      <family val="1"/>
    </font>
    <font>
      <sz val="11"/>
      <color rgb="FF0000FF"/>
      <name val="Times New Roman"/>
      <family val="1"/>
    </font>
    <font>
      <b/>
      <sz val="12"/>
      <name val="Times New Roman"/>
      <family val="1"/>
    </font>
    <font>
      <u/>
      <sz val="11"/>
      <color rgb="FF0000FF"/>
      <name val="宋体"/>
      <family val="3"/>
      <charset val="134"/>
      <scheme val="minor"/>
    </font>
    <font>
      <b/>
      <sz val="16"/>
      <color theme="1"/>
      <name val="Aptos Narrow"/>
    </font>
    <font>
      <vertAlign val="superscript"/>
      <sz val="11"/>
      <name val="Times New Roman"/>
      <family val="1"/>
    </font>
    <font>
      <i/>
      <sz val="11"/>
      <color theme="1"/>
      <name val="Times New Roman"/>
      <family val="1"/>
    </font>
    <font>
      <sz val="11"/>
      <name val="Aptos Narrow"/>
    </font>
    <font>
      <b/>
      <vertAlign val="superscript"/>
      <sz val="11"/>
      <name val="Times New Roman"/>
      <family val="1"/>
    </font>
    <font>
      <sz val="10.5"/>
      <color theme="1"/>
      <name val="Times New Roman"/>
      <family val="1"/>
    </font>
    <font>
      <sz val="11"/>
      <color theme="1"/>
      <name val="等线"/>
      <family val="4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ck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ck">
        <color auto="1"/>
      </bottom>
      <diagonal/>
    </border>
    <border>
      <left/>
      <right style="thin">
        <color auto="1"/>
      </right>
      <top/>
      <bottom style="thick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</borders>
  <cellStyleXfs count="2"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</cellStyleXfs>
  <cellXfs count="213">
    <xf numFmtId="0" fontId="0" fillId="0" borderId="0" xfId="0">
      <alignment vertical="center"/>
    </xf>
    <xf numFmtId="0" fontId="0" fillId="0" borderId="1" xfId="0" applyBorder="1" applyAlignment="1"/>
    <xf numFmtId="0" fontId="0" fillId="0" borderId="2" xfId="0" applyBorder="1">
      <alignment vertical="center"/>
    </xf>
    <xf numFmtId="0" fontId="0" fillId="0" borderId="1" xfId="0" applyBorder="1">
      <alignment vertical="center"/>
    </xf>
    <xf numFmtId="0" fontId="1" fillId="0" borderId="1" xfId="0" applyFont="1" applyBorder="1">
      <alignment vertical="center"/>
    </xf>
    <xf numFmtId="0" fontId="2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11" fontId="3" fillId="0" borderId="0" xfId="0" applyNumberFormat="1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11" fontId="3" fillId="0" borderId="1" xfId="0" applyNumberFormat="1" applyFont="1" applyBorder="1" applyAlignment="1">
      <alignment horizontal="center" vertical="center" wrapText="1"/>
    </xf>
    <xf numFmtId="0" fontId="0" fillId="0" borderId="4" xfId="0" applyBorder="1">
      <alignment vertical="center"/>
    </xf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/>
    </xf>
    <xf numFmtId="11" fontId="4" fillId="0" borderId="4" xfId="0" applyNumberFormat="1" applyFont="1" applyBorder="1" applyAlignment="1">
      <alignment horizontal="center" vertical="center"/>
    </xf>
    <xf numFmtId="177" fontId="4" fillId="0" borderId="0" xfId="0" applyNumberFormat="1" applyFont="1" applyAlignment="1">
      <alignment horizontal="center" vertical="center"/>
    </xf>
    <xf numFmtId="11" fontId="4" fillId="0" borderId="0" xfId="0" applyNumberFormat="1" applyFont="1" applyAlignment="1">
      <alignment horizontal="center" vertical="center"/>
    </xf>
    <xf numFmtId="0" fontId="6" fillId="0" borderId="4" xfId="0" applyFont="1" applyBorder="1" applyAlignment="1"/>
    <xf numFmtId="0" fontId="7" fillId="0" borderId="4" xfId="0" applyFont="1" applyBorder="1">
      <alignment vertical="center"/>
    </xf>
    <xf numFmtId="0" fontId="6" fillId="0" borderId="1" xfId="0" applyFont="1" applyBorder="1">
      <alignment vertical="center"/>
    </xf>
    <xf numFmtId="0" fontId="8" fillId="0" borderId="4" xfId="0" applyFont="1" applyBorder="1" applyAlignment="1">
      <alignment horizontal="left"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0" borderId="4" xfId="0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11" fontId="9" fillId="0" borderId="1" xfId="0" applyNumberFormat="1" applyFont="1" applyBorder="1" applyAlignment="1">
      <alignment horizontal="center" vertical="center"/>
    </xf>
    <xf numFmtId="11" fontId="9" fillId="0" borderId="8" xfId="0" applyNumberFormat="1" applyFont="1" applyBorder="1" applyAlignment="1">
      <alignment horizontal="center" vertical="center"/>
    </xf>
    <xf numFmtId="0" fontId="9" fillId="0" borderId="1" xfId="0" applyFont="1" applyBorder="1">
      <alignment vertical="center"/>
    </xf>
    <xf numFmtId="0" fontId="4" fillId="0" borderId="9" xfId="0" applyFont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11" fontId="4" fillId="0" borderId="9" xfId="0" applyNumberFormat="1" applyFont="1" applyBorder="1" applyAlignment="1">
      <alignment horizontal="center" vertical="center"/>
    </xf>
    <xf numFmtId="11" fontId="2" fillId="0" borderId="0" xfId="0" applyNumberFormat="1" applyFont="1" applyAlignment="1">
      <alignment horizontal="center" vertical="center"/>
    </xf>
    <xf numFmtId="176" fontId="2" fillId="0" borderId="9" xfId="0" applyNumberFormat="1" applyFont="1" applyBorder="1" applyAlignment="1">
      <alignment horizontal="center" vertical="center"/>
    </xf>
    <xf numFmtId="176" fontId="4" fillId="0" borderId="9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76" fontId="4" fillId="0" borderId="4" xfId="0" applyNumberFormat="1" applyFont="1" applyBorder="1" applyAlignment="1">
      <alignment horizontal="center" vertical="center"/>
    </xf>
    <xf numFmtId="11" fontId="4" fillId="0" borderId="6" xfId="0" applyNumberFormat="1" applyFont="1" applyBorder="1" applyAlignment="1">
      <alignment horizontal="center" vertical="center"/>
    </xf>
    <xf numFmtId="11" fontId="2" fillId="0" borderId="4" xfId="0" applyNumberFormat="1" applyFont="1" applyBorder="1" applyAlignment="1">
      <alignment horizontal="center" vertical="center"/>
    </xf>
    <xf numFmtId="176" fontId="4" fillId="0" borderId="6" xfId="0" applyNumberFormat="1" applyFont="1" applyBorder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0" fontId="6" fillId="0" borderId="0" xfId="0" applyFont="1">
      <alignment vertical="center"/>
    </xf>
    <xf numFmtId="0" fontId="9" fillId="0" borderId="9" xfId="0" applyFont="1" applyBorder="1" applyAlignment="1">
      <alignment horizontal="center" vertical="center"/>
    </xf>
    <xf numFmtId="176" fontId="9" fillId="0" borderId="0" xfId="0" applyNumberFormat="1" applyFont="1" applyAlignment="1">
      <alignment horizontal="center" vertical="center"/>
    </xf>
    <xf numFmtId="176" fontId="9" fillId="0" borderId="9" xfId="0" applyNumberFormat="1" applyFont="1" applyBorder="1" applyAlignment="1">
      <alignment horizontal="center" vertical="center"/>
    </xf>
    <xf numFmtId="176" fontId="11" fillId="0" borderId="9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176" fontId="9" fillId="0" borderId="2" xfId="0" applyNumberFormat="1" applyFont="1" applyBorder="1" applyAlignment="1">
      <alignment horizontal="center" vertical="center"/>
    </xf>
    <xf numFmtId="176" fontId="9" fillId="0" borderId="10" xfId="0" applyNumberFormat="1" applyFont="1" applyBorder="1" applyAlignment="1">
      <alignment horizontal="center" vertical="center"/>
    </xf>
    <xf numFmtId="0" fontId="6" fillId="0" borderId="0" xfId="0" applyFont="1" applyAlignment="1">
      <alignment wrapText="1"/>
    </xf>
    <xf numFmtId="0" fontId="6" fillId="0" borderId="0" xfId="0" applyFont="1" applyAlignment="1"/>
    <xf numFmtId="11" fontId="9" fillId="0" borderId="0" xfId="0" applyNumberFormat="1" applyFont="1" applyAlignment="1">
      <alignment horizontal="center" vertical="center"/>
    </xf>
    <xf numFmtId="0" fontId="9" fillId="0" borderId="0" xfId="0" applyFont="1" applyAlignment="1"/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/>
    </xf>
    <xf numFmtId="11" fontId="6" fillId="0" borderId="0" xfId="0" applyNumberFormat="1" applyFont="1">
      <alignment vertical="center"/>
    </xf>
    <xf numFmtId="0" fontId="14" fillId="0" borderId="4" xfId="0" applyFont="1" applyBorder="1">
      <alignment vertical="center"/>
    </xf>
    <xf numFmtId="0" fontId="4" fillId="0" borderId="2" xfId="0" applyFont="1" applyBorder="1" applyAlignment="1">
      <alignment horizontal="center" vertical="center"/>
    </xf>
    <xf numFmtId="0" fontId="0" fillId="0" borderId="2" xfId="0" applyBorder="1" applyAlignment="1"/>
    <xf numFmtId="0" fontId="15" fillId="0" borderId="4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11" fontId="4" fillId="0" borderId="1" xfId="0" applyNumberFormat="1" applyFont="1" applyBorder="1" applyAlignment="1">
      <alignment horizontal="center" vertical="center"/>
    </xf>
    <xf numFmtId="11" fontId="4" fillId="0" borderId="8" xfId="0" applyNumberFormat="1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179" fontId="2" fillId="0" borderId="0" xfId="0" applyNumberFormat="1" applyFont="1" applyAlignment="1">
      <alignment horizontal="center" vertical="center"/>
    </xf>
    <xf numFmtId="179" fontId="4" fillId="0" borderId="0" xfId="0" applyNumberFormat="1" applyFont="1" applyAlignment="1">
      <alignment horizontal="center" vertical="center"/>
    </xf>
    <xf numFmtId="179" fontId="2" fillId="0" borderId="9" xfId="0" applyNumberFormat="1" applyFont="1" applyBorder="1" applyAlignment="1">
      <alignment horizontal="center" vertical="center"/>
    </xf>
    <xf numFmtId="180" fontId="4" fillId="0" borderId="0" xfId="0" applyNumberFormat="1" applyFont="1" applyAlignment="1">
      <alignment horizontal="center" vertical="center"/>
    </xf>
    <xf numFmtId="179" fontId="4" fillId="0" borderId="9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179" fontId="4" fillId="0" borderId="2" xfId="0" applyNumberFormat="1" applyFont="1" applyBorder="1" applyAlignment="1">
      <alignment horizontal="center" vertical="center"/>
    </xf>
    <xf numFmtId="179" fontId="4" fillId="0" borderId="10" xfId="0" applyNumberFormat="1" applyFont="1" applyBorder="1" applyAlignment="1">
      <alignment horizontal="center" vertical="center"/>
    </xf>
    <xf numFmtId="180" fontId="4" fillId="0" borderId="2" xfId="0" applyNumberFormat="1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0" fillId="0" borderId="8" xfId="0" applyBorder="1" applyAlignment="1"/>
    <xf numFmtId="0" fontId="4" fillId="0" borderId="12" xfId="0" applyFont="1" applyBorder="1" applyAlignment="1">
      <alignment horizontal="center" vertical="center"/>
    </xf>
    <xf numFmtId="176" fontId="9" fillId="0" borderId="11" xfId="0" applyNumberFormat="1" applyFont="1" applyBorder="1" applyAlignment="1">
      <alignment horizontal="center" vertical="center"/>
    </xf>
    <xf numFmtId="176" fontId="9" fillId="0" borderId="12" xfId="0" applyNumberFormat="1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176" fontId="4" fillId="0" borderId="11" xfId="0" applyNumberFormat="1" applyFont="1" applyBorder="1" applyAlignment="1">
      <alignment horizontal="center" vertical="center"/>
    </xf>
    <xf numFmtId="176" fontId="11" fillId="0" borderId="12" xfId="0" applyNumberFormat="1" applyFont="1" applyBorder="1" applyAlignment="1">
      <alignment horizontal="center" vertical="center"/>
    </xf>
    <xf numFmtId="176" fontId="4" fillId="0" borderId="12" xfId="0" applyNumberFormat="1" applyFont="1" applyBorder="1" applyAlignment="1">
      <alignment horizontal="center" vertical="center"/>
    </xf>
    <xf numFmtId="0" fontId="0" fillId="0" borderId="9" xfId="0" applyBorder="1">
      <alignment vertical="center"/>
    </xf>
    <xf numFmtId="0" fontId="16" fillId="0" borderId="4" xfId="0" applyFont="1" applyBorder="1">
      <alignment vertical="center"/>
    </xf>
    <xf numFmtId="0" fontId="0" fillId="0" borderId="11" xfId="0" applyBorder="1">
      <alignment vertical="center"/>
    </xf>
    <xf numFmtId="0" fontId="2" fillId="0" borderId="4" xfId="0" applyFont="1" applyBorder="1" applyAlignment="1">
      <alignment horizontal="center" vertical="center"/>
    </xf>
    <xf numFmtId="176" fontId="2" fillId="0" borderId="4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181" fontId="4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181" fontId="18" fillId="0" borderId="0" xfId="0" applyNumberFormat="1" applyFont="1" applyAlignment="1">
      <alignment horizontal="left" vertical="center"/>
    </xf>
    <xf numFmtId="0" fontId="11" fillId="0" borderId="0" xfId="0" applyFont="1" applyAlignment="1">
      <alignment horizontal="center" vertical="center" wrapText="1"/>
    </xf>
    <xf numFmtId="181" fontId="2" fillId="0" borderId="0" xfId="0" applyNumberFormat="1" applyFont="1" applyAlignment="1">
      <alignment horizontal="center" vertical="center"/>
    </xf>
    <xf numFmtId="181" fontId="9" fillId="0" borderId="0" xfId="0" applyNumberFormat="1" applyFont="1" applyAlignment="1">
      <alignment horizontal="left" vertical="center"/>
    </xf>
    <xf numFmtId="11" fontId="9" fillId="0" borderId="0" xfId="0" applyNumberFormat="1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0" fillId="0" borderId="0" xfId="0" applyFont="1">
      <alignment vertical="center"/>
    </xf>
    <xf numFmtId="176" fontId="3" fillId="0" borderId="0" xfId="0" applyNumberFormat="1" applyFont="1" applyAlignment="1">
      <alignment horizontal="center" vertical="center"/>
    </xf>
    <xf numFmtId="179" fontId="0" fillId="0" borderId="0" xfId="0" applyNumberFormat="1">
      <alignment vertical="center"/>
    </xf>
    <xf numFmtId="0" fontId="0" fillId="0" borderId="4" xfId="0" applyBorder="1" applyAlignment="1"/>
    <xf numFmtId="0" fontId="14" fillId="0" borderId="1" xfId="0" applyFont="1" applyBorder="1">
      <alignment vertical="center"/>
    </xf>
    <xf numFmtId="0" fontId="14" fillId="0" borderId="0" xfId="0" applyFont="1">
      <alignment vertical="center"/>
    </xf>
    <xf numFmtId="0" fontId="1" fillId="0" borderId="4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center" vertical="center"/>
    </xf>
    <xf numFmtId="11" fontId="15" fillId="0" borderId="1" xfId="0" applyNumberFormat="1" applyFont="1" applyBorder="1" applyAlignment="1">
      <alignment horizontal="center" vertical="center"/>
    </xf>
    <xf numFmtId="11" fontId="15" fillId="0" borderId="8" xfId="0" applyNumberFormat="1" applyFont="1" applyBorder="1" applyAlignment="1">
      <alignment horizontal="center" vertical="center"/>
    </xf>
    <xf numFmtId="0" fontId="15" fillId="0" borderId="1" xfId="0" applyFont="1" applyBorder="1">
      <alignment vertical="center"/>
    </xf>
    <xf numFmtId="0" fontId="15" fillId="0" borderId="0" xfId="0" applyFont="1">
      <alignment vertical="center"/>
    </xf>
    <xf numFmtId="176" fontId="3" fillId="0" borderId="9" xfId="0" applyNumberFormat="1" applyFont="1" applyBorder="1" applyAlignment="1">
      <alignment horizontal="center" vertical="center"/>
    </xf>
    <xf numFmtId="11" fontId="9" fillId="0" borderId="0" xfId="0" applyNumberFormat="1" applyFont="1" applyAlignment="1">
      <alignment horizontal="center" vertical="center" wrapText="1"/>
    </xf>
    <xf numFmtId="176" fontId="0" fillId="0" borderId="0" xfId="0" applyNumberFormat="1">
      <alignment vertical="center"/>
    </xf>
    <xf numFmtId="0" fontId="0" fillId="0" borderId="0" xfId="0" applyAlignment="1">
      <alignment vertical="center" wrapText="1"/>
    </xf>
    <xf numFmtId="0" fontId="9" fillId="0" borderId="1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0" xfId="0" applyFont="1" applyAlignment="1">
      <alignment vertical="center" wrapText="1"/>
    </xf>
    <xf numFmtId="0" fontId="4" fillId="0" borderId="0" xfId="0" applyFont="1">
      <alignment vertical="center"/>
    </xf>
    <xf numFmtId="0" fontId="8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vertical="center" wrapText="1"/>
    </xf>
    <xf numFmtId="0" fontId="11" fillId="0" borderId="2" xfId="0" applyFont="1" applyBorder="1" applyAlignment="1">
      <alignment horizontal="left" vertical="center"/>
    </xf>
    <xf numFmtId="0" fontId="11" fillId="0" borderId="2" xfId="0" applyFont="1" applyBorder="1" applyAlignment="1">
      <alignment vertical="center" wrapText="1"/>
    </xf>
    <xf numFmtId="0" fontId="11" fillId="0" borderId="2" xfId="0" applyFont="1" applyBorder="1">
      <alignment vertical="center"/>
    </xf>
    <xf numFmtId="49" fontId="9" fillId="0" borderId="0" xfId="0" applyNumberFormat="1" applyFont="1" applyAlignment="1">
      <alignment horizontal="left" vertical="center"/>
    </xf>
    <xf numFmtId="3" fontId="9" fillId="0" borderId="0" xfId="0" applyNumberFormat="1" applyFont="1" applyAlignment="1">
      <alignment horizontal="left" vertical="center"/>
    </xf>
    <xf numFmtId="0" fontId="9" fillId="0" borderId="0" xfId="0" applyFont="1" applyAlignment="1">
      <alignment vertical="center" wrapText="1"/>
    </xf>
    <xf numFmtId="4" fontId="9" fillId="0" borderId="0" xfId="0" applyNumberFormat="1" applyFont="1" applyAlignment="1">
      <alignment horizontal="left" vertical="center"/>
    </xf>
    <xf numFmtId="181" fontId="22" fillId="0" borderId="0" xfId="1" applyNumberFormat="1" applyFont="1" applyFill="1" applyAlignment="1">
      <alignment horizontal="left" vertical="center"/>
    </xf>
    <xf numFmtId="0" fontId="9" fillId="0" borderId="0" xfId="0" applyFont="1">
      <alignment vertical="center"/>
    </xf>
    <xf numFmtId="181" fontId="23" fillId="0" borderId="0" xfId="1" applyNumberFormat="1" applyFont="1" applyFill="1" applyAlignment="1">
      <alignment horizontal="left" vertical="center"/>
    </xf>
    <xf numFmtId="181" fontId="22" fillId="0" borderId="0" xfId="1" applyNumberFormat="1" applyFont="1" applyFill="1" applyBorder="1" applyAlignment="1">
      <alignment horizontal="left" vertical="center"/>
    </xf>
    <xf numFmtId="49" fontId="9" fillId="0" borderId="4" xfId="0" applyNumberFormat="1" applyFont="1" applyBorder="1" applyAlignment="1">
      <alignment horizontal="left" vertical="center"/>
    </xf>
    <xf numFmtId="3" fontId="9" fillId="0" borderId="4" xfId="0" applyNumberFormat="1" applyFont="1" applyBorder="1" applyAlignment="1">
      <alignment horizontal="left" vertical="center"/>
    </xf>
    <xf numFmtId="4" fontId="9" fillId="0" borderId="4" xfId="0" applyNumberFormat="1" applyFont="1" applyBorder="1" applyAlignment="1">
      <alignment horizontal="left" vertical="center"/>
    </xf>
    <xf numFmtId="181" fontId="9" fillId="0" borderId="4" xfId="0" applyNumberFormat="1" applyFont="1" applyBorder="1" applyAlignment="1">
      <alignment horizontal="left" vertical="center"/>
    </xf>
    <xf numFmtId="181" fontId="22" fillId="0" borderId="4" xfId="1" applyNumberFormat="1" applyFont="1" applyFill="1" applyBorder="1" applyAlignment="1">
      <alignment horizontal="left" vertical="center"/>
    </xf>
    <xf numFmtId="0" fontId="9" fillId="0" borderId="4" xfId="0" applyFont="1" applyBorder="1">
      <alignment vertical="center"/>
    </xf>
    <xf numFmtId="0" fontId="9" fillId="0" borderId="4" xfId="0" applyFont="1" applyBorder="1" applyAlignment="1">
      <alignment vertical="center" wrapText="1"/>
    </xf>
    <xf numFmtId="181" fontId="23" fillId="0" borderId="4" xfId="1" applyNumberFormat="1" applyFont="1" applyFill="1" applyBorder="1" applyAlignment="1">
      <alignment horizontal="left" vertical="center"/>
    </xf>
    <xf numFmtId="3" fontId="4" fillId="0" borderId="0" xfId="0" applyNumberFormat="1" applyFont="1" applyAlignment="1">
      <alignment horizontal="left" vertical="center"/>
    </xf>
    <xf numFmtId="181" fontId="23" fillId="0" borderId="0" xfId="1" applyNumberFormat="1" applyFont="1" applyFill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9" fillId="0" borderId="2" xfId="0" applyFont="1" applyBorder="1" applyAlignment="1">
      <alignment horizontal="left" vertical="center" wrapText="1"/>
    </xf>
    <xf numFmtId="0" fontId="19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vertical="center" wrapText="1"/>
    </xf>
    <xf numFmtId="0" fontId="4" fillId="0" borderId="2" xfId="0" applyFont="1" applyBorder="1">
      <alignment vertical="center"/>
    </xf>
    <xf numFmtId="0" fontId="0" fillId="0" borderId="0" xfId="0" applyAlignment="1"/>
    <xf numFmtId="0" fontId="24" fillId="0" borderId="0" xfId="0" applyFont="1" applyAlignment="1">
      <alignment horizontal="left" wrapText="1"/>
    </xf>
    <xf numFmtId="0" fontId="24" fillId="0" borderId="0" xfId="0" applyFont="1" applyAlignment="1">
      <alignment wrapText="1"/>
    </xf>
    <xf numFmtId="0" fontId="15" fillId="0" borderId="0" xfId="0" applyFont="1" applyAlignment="1"/>
    <xf numFmtId="0" fontId="9" fillId="0" borderId="0" xfId="0" quotePrefix="1" applyFont="1" applyAlignment="1">
      <alignment horizontal="left" vertical="center"/>
    </xf>
    <xf numFmtId="0" fontId="4" fillId="0" borderId="0" xfId="0" quotePrefix="1" applyFont="1" applyAlignment="1">
      <alignment horizontal="left" vertical="center"/>
    </xf>
    <xf numFmtId="181" fontId="22" fillId="0" borderId="4" xfId="1" applyNumberFormat="1" applyFont="1" applyFill="1" applyBorder="1" applyAlignment="1">
      <alignment horizontal="left" vertical="center"/>
    </xf>
    <xf numFmtId="181" fontId="23" fillId="0" borderId="4" xfId="1" applyNumberFormat="1" applyFont="1" applyFill="1" applyBorder="1" applyAlignment="1">
      <alignment horizontal="left" vertical="center"/>
    </xf>
    <xf numFmtId="3" fontId="9" fillId="0" borderId="0" xfId="0" applyNumberFormat="1" applyFont="1" applyAlignment="1">
      <alignment horizontal="left" vertical="center"/>
    </xf>
    <xf numFmtId="3" fontId="9" fillId="0" borderId="4" xfId="0" applyNumberFormat="1" applyFont="1" applyBorder="1" applyAlignment="1">
      <alignment horizontal="left" vertical="center"/>
    </xf>
    <xf numFmtId="182" fontId="9" fillId="0" borderId="0" xfId="0" applyNumberFormat="1" applyFont="1" applyAlignment="1">
      <alignment horizontal="left" vertical="center"/>
    </xf>
    <xf numFmtId="181" fontId="9" fillId="0" borderId="0" xfId="0" applyNumberFormat="1" applyFont="1" applyAlignment="1">
      <alignment horizontal="left" vertical="center"/>
    </xf>
    <xf numFmtId="181" fontId="9" fillId="0" borderId="4" xfId="0" applyNumberFormat="1" applyFont="1" applyBorder="1" applyAlignment="1">
      <alignment horizontal="left" vertical="center"/>
    </xf>
    <xf numFmtId="4" fontId="9" fillId="0" borderId="0" xfId="0" applyNumberFormat="1" applyFont="1" applyAlignment="1">
      <alignment horizontal="left" vertical="center"/>
    </xf>
    <xf numFmtId="4" fontId="9" fillId="0" borderId="4" xfId="0" applyNumberFormat="1" applyFont="1" applyBorder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49" fontId="9" fillId="0" borderId="0" xfId="0" applyNumberFormat="1" applyFont="1" applyAlignment="1">
      <alignment horizontal="left" vertical="center"/>
    </xf>
    <xf numFmtId="49" fontId="9" fillId="0" borderId="4" xfId="0" applyNumberFormat="1" applyFont="1" applyBorder="1" applyAlignment="1">
      <alignment horizontal="left" vertical="center"/>
    </xf>
    <xf numFmtId="49" fontId="9" fillId="0" borderId="0" xfId="0" applyNumberFormat="1" applyFont="1">
      <alignment vertical="center"/>
    </xf>
    <xf numFmtId="49" fontId="9" fillId="0" borderId="0" xfId="0" applyNumberFormat="1" applyFont="1" applyAlignment="1">
      <alignment horizontal="left" vertical="center" wrapText="1"/>
    </xf>
    <xf numFmtId="49" fontId="9" fillId="0" borderId="4" xfId="0" applyNumberFormat="1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5" fillId="0" borderId="0" xfId="0" applyFont="1" applyFill="1" applyAlignment="1"/>
    <xf numFmtId="0" fontId="0" fillId="0" borderId="0" xfId="0" applyFill="1" applyAlignment="1"/>
  </cellXfs>
  <cellStyles count="2">
    <cellStyle name="常规" xfId="0" builtinId="0"/>
    <cellStyle name="超链接" xfId="1" builtinId="8"/>
  </cellStyles>
  <dxfs count="13">
    <dxf>
      <fill>
        <patternFill patternType="solid">
          <bgColor rgb="FFFFFF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zenodo.org/records/14141226/files/ldl.full.forpub.txt.gz?download=1" TargetMode="External"/><Relationship Id="rId13" Type="http://schemas.openxmlformats.org/officeDocument/2006/relationships/hyperlink" Target="https://datashare.ed.ac.uk/bitstream/handle/10283/3917/beta.sexcomparison__48_49_-0.0.tsv.gz?sequence=81&amp;isAllowed=y" TargetMode="External"/><Relationship Id="rId18" Type="http://schemas.openxmlformats.org/officeDocument/2006/relationships/hyperlink" Target="https://giant-consortium.web.broadinstitute.org/images/3/30/GIANT_Randall2013PlosGenet_stage1_publicrelease_HapMapCeuFreq_BMI_MEN_N.txt" TargetMode="External"/><Relationship Id="rId3" Type="http://schemas.openxmlformats.org/officeDocument/2006/relationships/hyperlink" Target="https://open.win.ox.ac.uk/ukbiobank/big40/" TargetMode="External"/><Relationship Id="rId21" Type="http://schemas.openxmlformats.org/officeDocument/2006/relationships/hyperlink" Target="https://giant-consortium.web.broadinstitute.org/images/7/7b/Men_SNP_gwas_mc_merge_nogc.tbl.uniq.gz" TargetMode="External"/><Relationship Id="rId7" Type="http://schemas.openxmlformats.org/officeDocument/2006/relationships/hyperlink" Target="https://zenodo.org/records/14141226/files/dbp.full.forpub.txt.gz?download=1" TargetMode="External"/><Relationship Id="rId12" Type="http://schemas.openxmlformats.org/officeDocument/2006/relationships/hyperlink" Target="https://uwmadison.app.box.com/s/8snhq7jg4bkr2gdefhtp9l2fczwwen79" TargetMode="External"/><Relationship Id="rId17" Type="http://schemas.openxmlformats.org/officeDocument/2006/relationships/hyperlink" Target="https://broad-ukb-sumstats-us-east-1.s3.amazonaws.com/round2/additive-tsvs/30850_irnt.gwas.imputed_v3.female.varorder.tsv.bgz%20-O%2030850_irnt.gwas.imputed_v3.female.varorder.tsv.bgz" TargetMode="External"/><Relationship Id="rId2" Type="http://schemas.openxmlformats.org/officeDocument/2006/relationships/hyperlink" Target="ftp://ftp.biostat.wisc.edu/pub/lu_group/Projects/Temp/GWAS" TargetMode="External"/><Relationship Id="rId16" Type="http://schemas.openxmlformats.org/officeDocument/2006/relationships/hyperlink" Target="https://broad-ukb-sumstats-us-east-1.s3.amazonaws.com/round2/additive-tsvs/30850_irnt.gwas.imputed_v3.male.varorder.tsv.bgz%20-O%2030850_irnt.gwas.imputed_v3.male.varorder.tsv.bgz" TargetMode="External"/><Relationship Id="rId20" Type="http://schemas.openxmlformats.org/officeDocument/2006/relationships/hyperlink" Target="https://giant-consortium.web.broadinstitute.org/images/f/fd/GIANT_2015_WHR_MALES_EUR.txt.gz" TargetMode="External"/><Relationship Id="rId1" Type="http://schemas.openxmlformats.org/officeDocument/2006/relationships/hyperlink" Target="https://datashare.ed.ac.uk/bitstream/handle/10283/3917/beta.sexcomparison_21001-0.0.tsv.gz?sequence=23&amp;isAllowed=y" TargetMode="External"/><Relationship Id="rId6" Type="http://schemas.openxmlformats.org/officeDocument/2006/relationships/hyperlink" Target="https://zenodo.org/records/14141226/files/bmi.full.forpub.txt.gz?download=1" TargetMode="External"/><Relationship Id="rId11" Type="http://schemas.openxmlformats.org/officeDocument/2006/relationships/hyperlink" Target="https://uwmadison.app.box.com/s/10feqt2rfiojzti4qx5yjrc5t7ik1hkq" TargetMode="External"/><Relationship Id="rId5" Type="http://schemas.openxmlformats.org/officeDocument/2006/relationships/hyperlink" Target="https://ftp.ebi.ac.uk/pub/databases/gwas/summary_statistics/GCST90319001-GCST90320000/GCST90319620/GCST90319620.tsv.gz" TargetMode="External"/><Relationship Id="rId15" Type="http://schemas.openxmlformats.org/officeDocument/2006/relationships/hyperlink" Target="ftp://ftp.biostat.wisc.edu/pub/lu_group/Projects/Temp/GWAS" TargetMode="External"/><Relationship Id="rId10" Type="http://schemas.openxmlformats.org/officeDocument/2006/relationships/hyperlink" Target="https://zenodo.org/records/14141226/files/tg_ln.full.forpub.txt.gz?download=1" TargetMode="External"/><Relationship Id="rId19" Type="http://schemas.openxmlformats.org/officeDocument/2006/relationships/hyperlink" Target="https://giant-consortium.web.broadinstitute.org/images/8/8d/GIANT_Randall2013PlosGenet_stage1_publicrelease_HapMapCeuFreq_BMI_WOMEN_N.txt" TargetMode="External"/><Relationship Id="rId4" Type="http://schemas.openxmlformats.org/officeDocument/2006/relationships/hyperlink" Target="https://ftp.ebi.ac.uk/pub/databases/gwas/summary_statistics/GCST90319001-GCST90320000/GCST90319648/GCST90319648.tsv.gz" TargetMode="External"/><Relationship Id="rId9" Type="http://schemas.openxmlformats.org/officeDocument/2006/relationships/hyperlink" Target="https://zenodo.org/records/14141226/files/sbp.full.forpub.txt.gz?download=1" TargetMode="External"/><Relationship Id="rId14" Type="http://schemas.openxmlformats.org/officeDocument/2006/relationships/hyperlink" Target="https://doi.org/10.1371/journal.pgen.1003500" TargetMode="External"/><Relationship Id="rId22" Type="http://schemas.openxmlformats.org/officeDocument/2006/relationships/hyperlink" Target="https://giant-consortium.web.broadinstitute.org/images/0/0d/Women_SNP_gwas_mc_merge_nogc.tbl.uniq.g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8"/>
  <sheetViews>
    <sheetView tabSelected="1" workbookViewId="0">
      <selection activeCell="B28" sqref="B28"/>
    </sheetView>
  </sheetViews>
  <sheetFormatPr baseColWidth="10" defaultColWidth="9.83203125" defaultRowHeight="14"/>
  <cols>
    <col min="1" max="1" width="13.33203125" style="161" customWidth="1"/>
    <col min="2" max="2" width="63.33203125" style="161" customWidth="1"/>
    <col min="3" max="16384" width="9.83203125" style="161"/>
  </cols>
  <sheetData>
    <row r="1" spans="1:2" ht="17">
      <c r="A1" s="162" t="s">
        <v>0</v>
      </c>
      <c r="B1" s="163" t="s">
        <v>1</v>
      </c>
    </row>
    <row r="2" spans="1:2" ht="16">
      <c r="A2" s="164" t="s">
        <v>2</v>
      </c>
      <c r="B2" s="164" t="s">
        <v>3</v>
      </c>
    </row>
    <row r="3" spans="1:2" s="212" customFormat="1" ht="16">
      <c r="A3" s="211" t="s">
        <v>4</v>
      </c>
      <c r="B3" s="211" t="s">
        <v>5</v>
      </c>
    </row>
    <row r="4" spans="1:2" ht="16">
      <c r="A4" s="164" t="s">
        <v>6</v>
      </c>
      <c r="B4" s="164" t="s">
        <v>7</v>
      </c>
    </row>
    <row r="5" spans="1:2" ht="16">
      <c r="A5" s="164" t="s">
        <v>8</v>
      </c>
      <c r="B5" s="164" t="s">
        <v>9</v>
      </c>
    </row>
    <row r="6" spans="1:2" ht="16">
      <c r="A6" s="164" t="s">
        <v>10</v>
      </c>
      <c r="B6" s="164" t="s">
        <v>11</v>
      </c>
    </row>
    <row r="7" spans="1:2" s="212" customFormat="1" ht="16">
      <c r="A7" s="211" t="s">
        <v>12</v>
      </c>
      <c r="B7" s="211" t="s">
        <v>13</v>
      </c>
    </row>
    <row r="8" spans="1:2" ht="16">
      <c r="A8" s="164" t="s">
        <v>14</v>
      </c>
      <c r="B8" s="164" t="s">
        <v>15</v>
      </c>
    </row>
    <row r="9" spans="1:2" ht="16">
      <c r="A9" s="164" t="s">
        <v>16</v>
      </c>
      <c r="B9" s="164" t="s">
        <v>17</v>
      </c>
    </row>
    <row r="10" spans="1:2" ht="16">
      <c r="A10" s="164" t="s">
        <v>18</v>
      </c>
      <c r="B10" s="164" t="s">
        <v>19</v>
      </c>
    </row>
    <row r="11" spans="1:2" ht="16">
      <c r="A11" s="164" t="s">
        <v>20</v>
      </c>
      <c r="B11" s="164" t="s">
        <v>21</v>
      </c>
    </row>
    <row r="12" spans="1:2" ht="16">
      <c r="A12" s="164" t="s">
        <v>22</v>
      </c>
      <c r="B12" s="164" t="s">
        <v>23</v>
      </c>
    </row>
    <row r="13" spans="1:2" ht="16">
      <c r="A13" s="164" t="s">
        <v>24</v>
      </c>
      <c r="B13" s="164" t="s">
        <v>25</v>
      </c>
    </row>
    <row r="14" spans="1:2" ht="16">
      <c r="A14" s="164" t="s">
        <v>26</v>
      </c>
      <c r="B14" s="164" t="s">
        <v>27</v>
      </c>
    </row>
    <row r="15" spans="1:2" ht="16">
      <c r="A15" s="164" t="s">
        <v>28</v>
      </c>
      <c r="B15" s="164" t="s">
        <v>29</v>
      </c>
    </row>
    <row r="16" spans="1:2" ht="16">
      <c r="A16" s="164" t="s">
        <v>30</v>
      </c>
      <c r="B16" s="164" t="s">
        <v>31</v>
      </c>
    </row>
    <row r="17" spans="1:2" ht="16">
      <c r="A17" s="164" t="s">
        <v>32</v>
      </c>
      <c r="B17" s="164" t="s">
        <v>33</v>
      </c>
    </row>
    <row r="18" spans="1:2" ht="16">
      <c r="A18" s="164" t="s">
        <v>34</v>
      </c>
      <c r="B18" s="164" t="s">
        <v>35</v>
      </c>
    </row>
  </sheetData>
  <phoneticPr fontId="33" type="noConversion"/>
  <pageMargins left="0.75" right="0.75" top="1" bottom="1" header="0.5" footer="0.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FA1048576"/>
  <sheetViews>
    <sheetView zoomScale="70" zoomScaleNormal="70" workbookViewId="0">
      <selection activeCell="X12" sqref="X12"/>
    </sheetView>
  </sheetViews>
  <sheetFormatPr baseColWidth="10" defaultColWidth="8.6640625" defaultRowHeight="14"/>
  <cols>
    <col min="1" max="1" width="12.6640625" style="16" customWidth="1"/>
    <col min="2" max="2" width="12.6640625" style="35" customWidth="1"/>
    <col min="3" max="11" width="12.6640625" style="16" customWidth="1"/>
    <col min="12" max="12" width="12.6640625" style="35" customWidth="1"/>
    <col min="13" max="15" width="12.6640625" style="16" customWidth="1"/>
    <col min="16" max="16" width="12.6640625" style="35" customWidth="1"/>
    <col min="17" max="22" width="12.6640625" style="16" customWidth="1"/>
    <col min="23" max="23" width="12.6640625" style="35" customWidth="1"/>
    <col min="24" max="16381" width="8.6640625" style="16"/>
  </cols>
  <sheetData>
    <row r="1" spans="1:24" s="1" customFormat="1" ht="30" customHeight="1">
      <c r="A1" s="17" t="s">
        <v>1990</v>
      </c>
      <c r="B1" s="84"/>
    </row>
    <row r="2" spans="1:24" s="65" customFormat="1" ht="20" customHeight="1">
      <c r="A2" s="190" t="s">
        <v>138</v>
      </c>
      <c r="B2" s="187" t="s">
        <v>139</v>
      </c>
      <c r="C2" s="193" t="s">
        <v>141</v>
      </c>
      <c r="D2" s="193"/>
      <c r="E2" s="193"/>
      <c r="F2" s="193"/>
      <c r="G2" s="193"/>
      <c r="H2" s="193"/>
      <c r="I2" s="193"/>
      <c r="J2" s="193"/>
      <c r="K2" s="193"/>
      <c r="L2" s="194"/>
      <c r="M2" s="193" t="s">
        <v>142</v>
      </c>
      <c r="N2" s="193"/>
      <c r="O2" s="193"/>
      <c r="P2" s="194"/>
      <c r="Q2" s="193" t="s">
        <v>143</v>
      </c>
      <c r="R2" s="193"/>
      <c r="S2" s="193"/>
      <c r="T2" s="193"/>
      <c r="U2" s="193"/>
      <c r="V2" s="193"/>
      <c r="W2" s="194"/>
      <c r="X2" s="68"/>
    </row>
    <row r="3" spans="1:24" s="3" customFormat="1" ht="32" customHeight="1">
      <c r="A3" s="197"/>
      <c r="B3" s="198"/>
      <c r="C3" s="69" t="s">
        <v>144</v>
      </c>
      <c r="D3" s="69" t="s">
        <v>145</v>
      </c>
      <c r="E3" s="69" t="s">
        <v>146</v>
      </c>
      <c r="F3" s="70" t="s">
        <v>147</v>
      </c>
      <c r="G3" s="69" t="s">
        <v>148</v>
      </c>
      <c r="H3" s="69" t="s">
        <v>149</v>
      </c>
      <c r="I3" s="70" t="s">
        <v>150</v>
      </c>
      <c r="J3" s="69" t="s">
        <v>151</v>
      </c>
      <c r="K3" s="69" t="s">
        <v>152</v>
      </c>
      <c r="L3" s="71" t="s">
        <v>153</v>
      </c>
      <c r="M3" s="69" t="s">
        <v>144</v>
      </c>
      <c r="N3" s="69" t="s">
        <v>154</v>
      </c>
      <c r="O3" s="69" t="s">
        <v>155</v>
      </c>
      <c r="P3" s="71" t="s">
        <v>156</v>
      </c>
      <c r="Q3" s="69" t="s">
        <v>144</v>
      </c>
      <c r="R3" s="69" t="s">
        <v>2011</v>
      </c>
      <c r="S3" s="69" t="s">
        <v>2012</v>
      </c>
      <c r="T3" s="70" t="s">
        <v>2013</v>
      </c>
      <c r="U3" s="69" t="s">
        <v>2014</v>
      </c>
      <c r="V3" s="69" t="s">
        <v>2015</v>
      </c>
      <c r="W3" s="71" t="s">
        <v>2016</v>
      </c>
      <c r="X3" s="72"/>
    </row>
    <row r="4" spans="1:24" s="16" customFormat="1">
      <c r="A4" s="16" t="s">
        <v>77</v>
      </c>
      <c r="B4" s="35" t="s">
        <v>532</v>
      </c>
      <c r="C4" s="16">
        <v>58</v>
      </c>
      <c r="D4" s="49">
        <v>-8.1117124778002994E-2</v>
      </c>
      <c r="E4" s="49">
        <v>2.6620052147381501E-2</v>
      </c>
      <c r="F4" s="49">
        <v>2.3096947805392501E-3</v>
      </c>
      <c r="G4" s="49">
        <v>-0.147379015772136</v>
      </c>
      <c r="H4" s="49">
        <v>7.0396892681237E-2</v>
      </c>
      <c r="I4" s="49">
        <v>3.6300590837796499E-2</v>
      </c>
      <c r="J4" s="49">
        <v>-8.4169489362604794E-2</v>
      </c>
      <c r="K4" s="49">
        <v>2.2010185415274001E-2</v>
      </c>
      <c r="L4" s="50">
        <v>1.3124242875162099E-4</v>
      </c>
      <c r="M4" s="28">
        <v>91</v>
      </c>
      <c r="N4" s="49">
        <v>-9.6885517365775997E-2</v>
      </c>
      <c r="O4" s="49">
        <v>2.3900410712991298E-2</v>
      </c>
      <c r="P4" s="50">
        <v>5.04100492125931E-5</v>
      </c>
      <c r="Q4" s="28">
        <v>104</v>
      </c>
      <c r="R4" s="49">
        <v>-6.5048358433975703E-2</v>
      </c>
      <c r="S4" s="49">
        <v>1.8130709443483599E-2</v>
      </c>
      <c r="T4" s="49">
        <v>3.33550524883153E-4</v>
      </c>
      <c r="U4" s="49">
        <v>-6.78600079868944E-2</v>
      </c>
      <c r="V4" s="36">
        <v>1.8062010286524401E-2</v>
      </c>
      <c r="W4" s="51">
        <v>1.71923126533358E-4</v>
      </c>
    </row>
    <row r="5" spans="1:24" s="83" customFormat="1">
      <c r="A5" s="83" t="s">
        <v>77</v>
      </c>
      <c r="B5" s="85" t="s">
        <v>212</v>
      </c>
      <c r="C5" s="83">
        <v>58</v>
      </c>
      <c r="D5" s="86">
        <v>-7.9180057899490104E-5</v>
      </c>
      <c r="E5" s="86">
        <v>2.6449477017113299E-2</v>
      </c>
      <c r="F5" s="86">
        <v>0.99761142909110601</v>
      </c>
      <c r="G5" s="86">
        <v>-8.4487071679845996E-2</v>
      </c>
      <c r="H5" s="86">
        <v>3.8138521613416E-2</v>
      </c>
      <c r="I5" s="86">
        <v>2.67416296087741E-2</v>
      </c>
      <c r="J5" s="86">
        <v>-8.2192538234596895E-5</v>
      </c>
      <c r="K5" s="86">
        <v>2.1534035084364699E-2</v>
      </c>
      <c r="L5" s="87">
        <v>0.99695458850232899</v>
      </c>
      <c r="M5" s="88">
        <v>91</v>
      </c>
      <c r="N5" s="86">
        <v>-1.9974984282521199E-2</v>
      </c>
      <c r="O5" s="86">
        <v>2.2942047094003399E-2</v>
      </c>
      <c r="P5" s="87">
        <v>0.38393359826870999</v>
      </c>
      <c r="Q5" s="88">
        <v>104</v>
      </c>
      <c r="R5" s="86">
        <v>-5.3004528678456203E-2</v>
      </c>
      <c r="S5" s="86">
        <v>2.72245748005016E-2</v>
      </c>
      <c r="T5" s="86">
        <v>5.1542302666298202E-2</v>
      </c>
      <c r="U5" s="86">
        <v>-4.92699815211756E-2</v>
      </c>
      <c r="V5" s="89">
        <v>1.39234889631616E-2</v>
      </c>
      <c r="W5" s="90">
        <v>4.0221949096919102E-4</v>
      </c>
    </row>
    <row r="6" spans="1:24" s="16" customFormat="1">
      <c r="A6" s="16" t="s">
        <v>77</v>
      </c>
      <c r="B6" s="35" t="s">
        <v>1749</v>
      </c>
      <c r="C6" s="16">
        <v>58</v>
      </c>
      <c r="D6" s="49">
        <v>-8.2998451053215901E-3</v>
      </c>
      <c r="E6" s="49">
        <v>2.31765186633444E-2</v>
      </c>
      <c r="F6" s="49">
        <v>0.72025770213551699</v>
      </c>
      <c r="G6" s="49">
        <v>-1.81974862200921E-2</v>
      </c>
      <c r="H6" s="49">
        <v>9.5188149169222802E-2</v>
      </c>
      <c r="I6" s="49">
        <v>0.84908082302659904</v>
      </c>
      <c r="J6" s="49">
        <v>-8.5207368049056691E-3</v>
      </c>
      <c r="K6" s="49">
        <v>2.22560915239257E-2</v>
      </c>
      <c r="L6" s="50">
        <v>0.70183124711047196</v>
      </c>
      <c r="M6" s="28">
        <v>91</v>
      </c>
      <c r="N6" s="49">
        <v>-2.1416048177542599E-2</v>
      </c>
      <c r="O6" s="49">
        <v>1.9794457927282801E-2</v>
      </c>
      <c r="P6" s="50">
        <v>0.27928744274414202</v>
      </c>
      <c r="Q6" s="28">
        <v>104</v>
      </c>
      <c r="R6" s="49">
        <v>-2.02547344491096E-2</v>
      </c>
      <c r="S6" s="49">
        <v>2.2414365008259999E-2</v>
      </c>
      <c r="T6" s="49">
        <v>0.366181173205677</v>
      </c>
      <c r="U6" s="49">
        <v>4.6457208026726302E-2</v>
      </c>
      <c r="V6" s="36">
        <v>1.39890873866959E-2</v>
      </c>
      <c r="W6" s="40">
        <v>8.9708200743321398E-4</v>
      </c>
    </row>
    <row r="7" spans="1:24" s="16" customFormat="1">
      <c r="A7" s="16" t="s">
        <v>77</v>
      </c>
      <c r="B7" s="35" t="s">
        <v>271</v>
      </c>
      <c r="C7" s="16">
        <v>58</v>
      </c>
      <c r="D7" s="49">
        <v>4.6531352139581299E-3</v>
      </c>
      <c r="E7" s="49">
        <v>2.3197046416575901E-2</v>
      </c>
      <c r="F7" s="49">
        <v>0.84101784057259998</v>
      </c>
      <c r="G7" s="49">
        <v>0.10613056159362499</v>
      </c>
      <c r="H7" s="49">
        <v>9.4192141446915206E-2</v>
      </c>
      <c r="I7" s="49">
        <v>0.26465528653519499</v>
      </c>
      <c r="J7" s="49">
        <v>4.7800090047523296E-3</v>
      </c>
      <c r="K7" s="49">
        <v>2.20410214233406E-2</v>
      </c>
      <c r="L7" s="50">
        <v>0.828310623424235</v>
      </c>
      <c r="M7" s="28">
        <v>91</v>
      </c>
      <c r="N7" s="49">
        <v>2.1815411645297001E-3</v>
      </c>
      <c r="O7" s="49">
        <v>2.0448719772170401E-2</v>
      </c>
      <c r="P7" s="50">
        <v>0.915040066440169</v>
      </c>
      <c r="Q7" s="28">
        <v>104</v>
      </c>
      <c r="R7" s="49">
        <v>-7.5790157613585404E-4</v>
      </c>
      <c r="S7" s="49">
        <v>2.2449755031381299E-2</v>
      </c>
      <c r="T7" s="49">
        <v>0.97306860962702002</v>
      </c>
      <c r="U7" s="49">
        <v>-4.6781214049291399E-2</v>
      </c>
      <c r="V7" s="36">
        <v>1.4410008090219599E-2</v>
      </c>
      <c r="W7" s="50">
        <v>1.1685843682403001E-3</v>
      </c>
    </row>
    <row r="8" spans="1:24" s="16" customFormat="1">
      <c r="A8" s="16" t="s">
        <v>77</v>
      </c>
      <c r="B8" s="35" t="s">
        <v>1671</v>
      </c>
      <c r="C8" s="16">
        <v>58</v>
      </c>
      <c r="D8" s="49">
        <v>-4.47934591686346E-2</v>
      </c>
      <c r="E8" s="49">
        <v>2.3572901573169099E-2</v>
      </c>
      <c r="F8" s="49">
        <v>5.7405589468410699E-2</v>
      </c>
      <c r="G8" s="49">
        <v>-0.25820334999969702</v>
      </c>
      <c r="H8" s="49">
        <v>9.2243310025379194E-2</v>
      </c>
      <c r="I8" s="49">
        <v>7.0156188015628304E-3</v>
      </c>
      <c r="J8" s="49">
        <v>-4.6049938537592303E-2</v>
      </c>
      <c r="K8" s="49">
        <v>2.2252656941005498E-2</v>
      </c>
      <c r="L8" s="50">
        <v>3.8507343509512001E-2</v>
      </c>
      <c r="M8" s="28">
        <v>91</v>
      </c>
      <c r="N8" s="49">
        <v>-5.5312896191545398E-2</v>
      </c>
      <c r="O8" s="49">
        <v>2.3258619609985699E-2</v>
      </c>
      <c r="P8" s="50">
        <v>1.7398914516178199E-2</v>
      </c>
      <c r="Q8" s="28">
        <v>104</v>
      </c>
      <c r="R8" s="49">
        <v>-4.3017123480881603E-2</v>
      </c>
      <c r="S8" s="49">
        <v>2.2487452224785098E-2</v>
      </c>
      <c r="T8" s="49">
        <v>5.5755867142640803E-2</v>
      </c>
      <c r="U8" s="49">
        <v>4.4469793541968998E-2</v>
      </c>
      <c r="V8" s="36">
        <v>1.3999409365273101E-2</v>
      </c>
      <c r="W8" s="40">
        <v>1.4903920713385001E-3</v>
      </c>
    </row>
    <row r="9" spans="1:24" s="16" customFormat="1">
      <c r="A9" s="16" t="s">
        <v>77</v>
      </c>
      <c r="B9" s="35" t="s">
        <v>268</v>
      </c>
      <c r="C9" s="16">
        <v>58</v>
      </c>
      <c r="D9" s="49">
        <v>9.1647853164510008E-3</v>
      </c>
      <c r="E9" s="49">
        <v>2.4496350351777999E-2</v>
      </c>
      <c r="F9" s="49">
        <v>0.70830863988104298</v>
      </c>
      <c r="G9" s="49">
        <v>0.135325011021622</v>
      </c>
      <c r="H9" s="49">
        <v>9.9045758874413206E-2</v>
      </c>
      <c r="I9" s="49">
        <v>0.17731013838838999</v>
      </c>
      <c r="J9" s="49">
        <v>9.4636054530680708E-3</v>
      </c>
      <c r="K9" s="49">
        <v>2.19833997472723E-2</v>
      </c>
      <c r="L9" s="50">
        <v>0.66684017580721699</v>
      </c>
      <c r="M9" s="28">
        <v>91</v>
      </c>
      <c r="N9" s="49">
        <v>7.3793262993250598E-3</v>
      </c>
      <c r="O9" s="49">
        <v>2.1546559625838201E-2</v>
      </c>
      <c r="P9" s="50">
        <v>0.73198757789164404</v>
      </c>
      <c r="Q9" s="28">
        <v>104</v>
      </c>
      <c r="R9" s="49">
        <v>-6.9830736749073898E-3</v>
      </c>
      <c r="S9" s="49">
        <v>2.3321879020479299E-2</v>
      </c>
      <c r="T9" s="49">
        <v>0.76461840477481302</v>
      </c>
      <c r="U9" s="49">
        <v>-4.09341869616687E-2</v>
      </c>
      <c r="V9" s="36">
        <v>1.3277616225465E-2</v>
      </c>
      <c r="W9" s="40">
        <v>2.0496166246151098E-3</v>
      </c>
    </row>
    <row r="10" spans="1:24" s="16" customFormat="1">
      <c r="A10" s="16" t="s">
        <v>77</v>
      </c>
      <c r="B10" s="35" t="s">
        <v>1377</v>
      </c>
      <c r="C10" s="16">
        <v>58</v>
      </c>
      <c r="D10" s="49">
        <v>-6.07728165232558E-2</v>
      </c>
      <c r="E10" s="49">
        <v>2.3597592445130201E-2</v>
      </c>
      <c r="F10" s="49">
        <v>1.00129411615514E-2</v>
      </c>
      <c r="G10" s="49">
        <v>-0.21995243681559601</v>
      </c>
      <c r="H10" s="49">
        <v>9.4404435143691706E-2</v>
      </c>
      <c r="I10" s="49">
        <v>2.3441774946038201E-2</v>
      </c>
      <c r="J10" s="49">
        <v>-6.2482426968985101E-2</v>
      </c>
      <c r="K10" s="49">
        <v>2.2271751447331199E-2</v>
      </c>
      <c r="L10" s="50">
        <v>5.0245383160578702E-3</v>
      </c>
      <c r="M10" s="28">
        <v>91</v>
      </c>
      <c r="N10" s="49">
        <v>-8.0738554924013106E-2</v>
      </c>
      <c r="O10" s="49">
        <v>2.2828083030635E-2</v>
      </c>
      <c r="P10" s="50">
        <v>4.0499341711150102E-4</v>
      </c>
      <c r="Q10" s="28">
        <v>104</v>
      </c>
      <c r="R10" s="49">
        <v>-4.4557936624314898E-2</v>
      </c>
      <c r="S10" s="49">
        <v>2.3343658902442301E-2</v>
      </c>
      <c r="T10" s="49">
        <v>5.6290326544046601E-2</v>
      </c>
      <c r="U10" s="49">
        <v>4.0003226434947303E-2</v>
      </c>
      <c r="V10" s="36">
        <v>1.39287552582264E-2</v>
      </c>
      <c r="W10" s="40">
        <v>4.0789767024231897E-3</v>
      </c>
    </row>
    <row r="11" spans="1:24" s="16" customFormat="1">
      <c r="A11" s="16" t="s">
        <v>77</v>
      </c>
      <c r="B11" s="35" t="s">
        <v>1633</v>
      </c>
      <c r="C11" s="16">
        <v>58</v>
      </c>
      <c r="D11" s="49">
        <v>-1.0256506729742E-2</v>
      </c>
      <c r="E11" s="49">
        <v>2.2397801533175998E-2</v>
      </c>
      <c r="F11" s="49">
        <v>0.64700653487993098</v>
      </c>
      <c r="G11" s="49">
        <v>-0.10836203895697499</v>
      </c>
      <c r="H11" s="49">
        <v>9.0998360144648099E-2</v>
      </c>
      <c r="I11" s="49">
        <v>0.23875017187303901</v>
      </c>
      <c r="J11" s="49">
        <v>-1.0520512290157E-2</v>
      </c>
      <c r="K11" s="49">
        <v>2.2266255534749899E-2</v>
      </c>
      <c r="L11" s="50">
        <v>0.63657934652155101</v>
      </c>
      <c r="M11" s="28">
        <v>91</v>
      </c>
      <c r="N11" s="49">
        <v>-3.02259981646383E-2</v>
      </c>
      <c r="O11" s="49">
        <v>2.01319421570622E-2</v>
      </c>
      <c r="P11" s="50">
        <v>0.13325341519860001</v>
      </c>
      <c r="Q11" s="28">
        <v>104</v>
      </c>
      <c r="R11" s="49">
        <v>-3.4675110789899002E-2</v>
      </c>
      <c r="S11" s="49">
        <v>2.1846806155839602E-2</v>
      </c>
      <c r="T11" s="49">
        <v>0.112468805088412</v>
      </c>
      <c r="U11" s="49">
        <v>3.7025611291140001E-2</v>
      </c>
      <c r="V11" s="36">
        <v>1.3387327895873E-2</v>
      </c>
      <c r="W11" s="40">
        <v>5.6797139041107102E-3</v>
      </c>
    </row>
    <row r="12" spans="1:24" s="16" customFormat="1">
      <c r="A12" s="16" t="s">
        <v>77</v>
      </c>
      <c r="B12" s="35" t="s">
        <v>239</v>
      </c>
      <c r="C12" s="16">
        <v>58</v>
      </c>
      <c r="D12" s="49">
        <v>-1.51675645348151E-2</v>
      </c>
      <c r="E12" s="49">
        <v>2.4749302874131698E-2</v>
      </c>
      <c r="F12" s="49">
        <v>0.53997674847057398</v>
      </c>
      <c r="G12" s="49">
        <v>-7.8980879041768204E-2</v>
      </c>
      <c r="H12" s="49">
        <v>0.101274511688331</v>
      </c>
      <c r="I12" s="49">
        <v>0.438751593741743</v>
      </c>
      <c r="J12" s="49">
        <v>-1.5713417017117402E-2</v>
      </c>
      <c r="K12" s="49">
        <v>2.15596394447959E-2</v>
      </c>
      <c r="L12" s="50">
        <v>0.46610267858492999</v>
      </c>
      <c r="M12" s="28">
        <v>91</v>
      </c>
      <c r="N12" s="49">
        <v>-2.5903425393834899E-2</v>
      </c>
      <c r="O12" s="49">
        <v>2.0879421563994E-2</v>
      </c>
      <c r="P12" s="50">
        <v>0.21474620585528501</v>
      </c>
      <c r="Q12" s="28">
        <v>104</v>
      </c>
      <c r="R12" s="49">
        <v>-2.4007575718278801E-2</v>
      </c>
      <c r="S12" s="49">
        <v>2.1803757183098699E-2</v>
      </c>
      <c r="T12" s="49">
        <v>0.27086394121966501</v>
      </c>
      <c r="U12" s="49">
        <v>2.8846949378087398E-2</v>
      </c>
      <c r="V12" s="36">
        <v>1.3996312408543401E-2</v>
      </c>
      <c r="W12" s="40">
        <v>3.9299294678558597E-2</v>
      </c>
    </row>
    <row r="13" spans="1:24" s="83" customFormat="1">
      <c r="A13" s="83" t="s">
        <v>77</v>
      </c>
      <c r="B13" s="85" t="s">
        <v>1125</v>
      </c>
      <c r="C13" s="83">
        <v>58</v>
      </c>
      <c r="D13" s="86">
        <v>7.61904051017495E-2</v>
      </c>
      <c r="E13" s="86">
        <v>2.26986025303113E-2</v>
      </c>
      <c r="F13" s="86">
        <v>7.8903712299358095E-4</v>
      </c>
      <c r="G13" s="86">
        <v>0.209175695066533</v>
      </c>
      <c r="H13" s="86">
        <v>5.9355526738339E-2</v>
      </c>
      <c r="I13" s="86">
        <v>4.2489998450223599E-4</v>
      </c>
      <c r="J13" s="86">
        <v>7.8411264363808103E-2</v>
      </c>
      <c r="K13" s="86">
        <v>2.2263399947921501E-2</v>
      </c>
      <c r="L13" s="87">
        <v>4.2833536729891498E-4</v>
      </c>
      <c r="M13" s="88">
        <v>91</v>
      </c>
      <c r="N13" s="86">
        <v>9.0279375098549594E-2</v>
      </c>
      <c r="O13" s="86">
        <v>2.2844933128835902E-2</v>
      </c>
      <c r="P13" s="87">
        <v>7.7554651558774202E-5</v>
      </c>
      <c r="Q13" s="88">
        <v>104</v>
      </c>
      <c r="R13" s="86">
        <v>7.9390502147902997E-2</v>
      </c>
      <c r="S13" s="86">
        <v>2.20512487671931E-2</v>
      </c>
      <c r="T13" s="86">
        <v>3.9603703421204798E-4</v>
      </c>
      <c r="U13" s="86">
        <v>2.6985188886751599E-2</v>
      </c>
      <c r="V13" s="89">
        <v>1.3726124137742801E-2</v>
      </c>
      <c r="W13" s="91">
        <v>4.9301734289540801E-2</v>
      </c>
    </row>
    <row r="14" spans="1:24" s="16" customFormat="1">
      <c r="A14" s="16" t="s">
        <v>77</v>
      </c>
      <c r="B14" s="35" t="s">
        <v>1689</v>
      </c>
      <c r="C14" s="16">
        <v>58</v>
      </c>
      <c r="D14" s="49">
        <v>-5.5321688612775297E-2</v>
      </c>
      <c r="E14" s="49">
        <v>2.5540934348300199E-2</v>
      </c>
      <c r="F14" s="49">
        <v>3.0311112697018899E-2</v>
      </c>
      <c r="G14" s="49">
        <v>-0.23573680602685701</v>
      </c>
      <c r="H14" s="49">
        <v>0.101913773025388</v>
      </c>
      <c r="I14" s="49">
        <v>2.4414292742757301E-2</v>
      </c>
      <c r="J14" s="49">
        <v>-5.7265723050323999E-2</v>
      </c>
      <c r="K14" s="49">
        <v>2.2197487337438301E-2</v>
      </c>
      <c r="L14" s="50">
        <v>9.8849230207675998E-3</v>
      </c>
      <c r="M14" s="28">
        <v>91</v>
      </c>
      <c r="N14" s="49">
        <v>-6.4879356622515594E-2</v>
      </c>
      <c r="O14" s="49">
        <v>2.3223467852803301E-2</v>
      </c>
      <c r="P14" s="50">
        <v>5.2109111176627402E-3</v>
      </c>
      <c r="Q14" s="28">
        <v>104</v>
      </c>
      <c r="R14" s="49">
        <v>-4.3372506519788197E-2</v>
      </c>
      <c r="S14" s="49">
        <v>2.2501178037895701E-2</v>
      </c>
      <c r="T14" s="49">
        <v>5.3909127051216199E-2</v>
      </c>
      <c r="U14" s="49">
        <v>-2.6235868493827901E-2</v>
      </c>
      <c r="V14" s="36">
        <v>1.3771817812977E-2</v>
      </c>
      <c r="W14" s="40">
        <v>5.6774827493612602E-2</v>
      </c>
    </row>
    <row r="15" spans="1:24" s="16" customFormat="1">
      <c r="A15" s="16" t="s">
        <v>77</v>
      </c>
      <c r="B15" s="35" t="s">
        <v>262</v>
      </c>
      <c r="C15" s="16">
        <v>58</v>
      </c>
      <c r="D15" s="49">
        <v>3.7250620148793902E-3</v>
      </c>
      <c r="E15" s="49">
        <v>2.27519618773665E-2</v>
      </c>
      <c r="F15" s="49">
        <v>0.86994773781031298</v>
      </c>
      <c r="G15" s="49">
        <v>5.0120786139797001E-2</v>
      </c>
      <c r="H15" s="49">
        <v>9.3179474608410195E-2</v>
      </c>
      <c r="I15" s="49">
        <v>0.59278084686406196</v>
      </c>
      <c r="J15" s="49">
        <v>3.8228331981219601E-3</v>
      </c>
      <c r="K15" s="49">
        <v>2.2052853449513701E-2</v>
      </c>
      <c r="L15" s="50">
        <v>0.86237735594102105</v>
      </c>
      <c r="M15" s="28">
        <v>91</v>
      </c>
      <c r="N15" s="49">
        <v>1.39765922910466E-2</v>
      </c>
      <c r="O15" s="49">
        <v>1.9602519756704701E-2</v>
      </c>
      <c r="P15" s="50">
        <v>0.47584589273309003</v>
      </c>
      <c r="Q15" s="28">
        <v>104</v>
      </c>
      <c r="R15" s="49">
        <v>7.4536249427311404E-3</v>
      </c>
      <c r="S15" s="49">
        <v>2.21269615483006E-2</v>
      </c>
      <c r="T15" s="49">
        <v>0.73622459760804104</v>
      </c>
      <c r="U15" s="49">
        <v>-2.5893784621753499E-2</v>
      </c>
      <c r="V15" s="36">
        <v>1.38330536399355E-2</v>
      </c>
      <c r="W15" s="40">
        <v>6.1223525501092897E-2</v>
      </c>
    </row>
    <row r="16" spans="1:24" s="16" customFormat="1">
      <c r="A16" s="16" t="s">
        <v>77</v>
      </c>
      <c r="B16" s="35" t="s">
        <v>747</v>
      </c>
      <c r="C16" s="16">
        <v>58</v>
      </c>
      <c r="D16" s="49">
        <v>2.8469744293933001E-2</v>
      </c>
      <c r="E16" s="49">
        <v>2.3482944137548201E-2</v>
      </c>
      <c r="F16" s="49">
        <v>0.22537522244622299</v>
      </c>
      <c r="G16" s="49">
        <v>0.21409503817046899</v>
      </c>
      <c r="H16" s="49">
        <v>9.2941301233896198E-2</v>
      </c>
      <c r="I16" s="49">
        <v>2.4983138640031301E-2</v>
      </c>
      <c r="J16" s="49">
        <v>2.9307066695373401E-2</v>
      </c>
      <c r="K16" s="49">
        <v>2.2025230182630001E-2</v>
      </c>
      <c r="L16" s="50">
        <v>0.18331624691832801</v>
      </c>
      <c r="M16" s="28">
        <v>91</v>
      </c>
      <c r="N16" s="49">
        <v>3.8573097443128597E-2</v>
      </c>
      <c r="O16" s="49">
        <v>2.1397894934768399E-2</v>
      </c>
      <c r="P16" s="50">
        <v>7.1441861622114702E-2</v>
      </c>
      <c r="Q16" s="28">
        <v>104</v>
      </c>
      <c r="R16" s="49">
        <v>3.02734910826148E-2</v>
      </c>
      <c r="S16" s="49">
        <v>2.3401615363864901E-2</v>
      </c>
      <c r="T16" s="49">
        <v>0.195786470836851</v>
      </c>
      <c r="U16" s="49">
        <v>2.5092499242541901E-2</v>
      </c>
      <c r="V16" s="36">
        <v>1.35831535724433E-2</v>
      </c>
      <c r="W16" s="40">
        <v>6.4700051031812103E-2</v>
      </c>
    </row>
    <row r="17" spans="1:23" s="16" customFormat="1">
      <c r="A17" s="16" t="s">
        <v>77</v>
      </c>
      <c r="B17" s="35" t="s">
        <v>640</v>
      </c>
      <c r="C17" s="16">
        <v>58</v>
      </c>
      <c r="D17" s="49">
        <v>-4.8825142156934301E-2</v>
      </c>
      <c r="E17" s="49">
        <v>2.1530888098574501E-2</v>
      </c>
      <c r="F17" s="49">
        <v>2.3348780512463599E-2</v>
      </c>
      <c r="G17" s="49">
        <v>-8.2184232781037397E-2</v>
      </c>
      <c r="H17" s="49">
        <v>8.7605827975586401E-2</v>
      </c>
      <c r="I17" s="49">
        <v>0.35221454060103002</v>
      </c>
      <c r="J17" s="49">
        <v>-4.9845927998904402E-2</v>
      </c>
      <c r="K17" s="49">
        <v>2.21327699868114E-2</v>
      </c>
      <c r="L17" s="50">
        <v>2.4313907469760501E-2</v>
      </c>
      <c r="M17" s="28">
        <v>91</v>
      </c>
      <c r="N17" s="49">
        <v>-6.1296529936308998E-2</v>
      </c>
      <c r="O17" s="49">
        <v>1.9508771968825799E-2</v>
      </c>
      <c r="P17" s="50">
        <v>1.67798963859371E-3</v>
      </c>
      <c r="Q17" s="28">
        <v>104</v>
      </c>
      <c r="R17" s="49">
        <v>-3.5268514652834801E-2</v>
      </c>
      <c r="S17" s="49">
        <v>2.2545221287031601E-2</v>
      </c>
      <c r="T17" s="49">
        <v>0.117736460661135</v>
      </c>
      <c r="U17" s="49">
        <v>-2.1891823881548401E-2</v>
      </c>
      <c r="V17" s="36">
        <v>1.3954124268596799E-2</v>
      </c>
      <c r="W17" s="40">
        <v>0.116684631365377</v>
      </c>
    </row>
    <row r="18" spans="1:23" s="16" customFormat="1">
      <c r="A18" s="16" t="s">
        <v>77</v>
      </c>
      <c r="B18" s="35" t="s">
        <v>349</v>
      </c>
      <c r="C18" s="16">
        <v>58</v>
      </c>
      <c r="D18" s="49">
        <v>9.0390808117158598E-4</v>
      </c>
      <c r="E18" s="49">
        <v>2.3276482468059599E-2</v>
      </c>
      <c r="F18" s="49">
        <v>0.96902310845600403</v>
      </c>
      <c r="G18" s="49">
        <v>-1.6960748626637601E-2</v>
      </c>
      <c r="H18" s="49">
        <v>9.5520692951737596E-2</v>
      </c>
      <c r="I18" s="49">
        <v>0.85970847368169401</v>
      </c>
      <c r="J18" s="49">
        <v>9.2903010777844596E-4</v>
      </c>
      <c r="K18" s="49">
        <v>2.2035394157596901E-2</v>
      </c>
      <c r="L18" s="50">
        <v>0.96637050235468502</v>
      </c>
      <c r="M18" s="28">
        <v>91</v>
      </c>
      <c r="N18" s="49">
        <v>1.32655469373784E-2</v>
      </c>
      <c r="O18" s="49">
        <v>1.9771136125627E-2</v>
      </c>
      <c r="P18" s="50">
        <v>0.50224905857656699</v>
      </c>
      <c r="Q18" s="28">
        <v>104</v>
      </c>
      <c r="R18" s="49">
        <v>-6.8998082168499099E-3</v>
      </c>
      <c r="S18" s="49">
        <v>2.1995026101013102E-2</v>
      </c>
      <c r="T18" s="49">
        <v>0.753749987591399</v>
      </c>
      <c r="U18" s="49">
        <v>-2.1016456993946601E-2</v>
      </c>
      <c r="V18" s="36">
        <v>1.37884638623043E-2</v>
      </c>
      <c r="W18" s="40">
        <v>0.12745730234580499</v>
      </c>
    </row>
    <row r="19" spans="1:23" s="16" customFormat="1">
      <c r="A19" s="16" t="s">
        <v>77</v>
      </c>
      <c r="B19" s="35" t="s">
        <v>1128</v>
      </c>
      <c r="C19" s="16">
        <v>58</v>
      </c>
      <c r="D19" s="49">
        <v>5.5222744786013203E-2</v>
      </c>
      <c r="E19" s="49">
        <v>2.5538176878753701E-2</v>
      </c>
      <c r="F19" s="49">
        <v>3.05904001501601E-2</v>
      </c>
      <c r="G19" s="49">
        <v>0.233394060084128</v>
      </c>
      <c r="H19" s="49">
        <v>0.101982923133918</v>
      </c>
      <c r="I19" s="49">
        <v>2.5899909319589701E-2</v>
      </c>
      <c r="J19" s="49">
        <v>5.7131023008337403E-2</v>
      </c>
      <c r="K19" s="49">
        <v>2.2192039822305099E-2</v>
      </c>
      <c r="L19" s="50">
        <v>1.0041625805144601E-2</v>
      </c>
      <c r="M19" s="28">
        <v>91</v>
      </c>
      <c r="N19" s="49">
        <v>6.7751835804163094E-2</v>
      </c>
      <c r="O19" s="49">
        <v>2.1525528956992699E-2</v>
      </c>
      <c r="P19" s="50">
        <v>1.6466699828064299E-3</v>
      </c>
      <c r="Q19" s="28">
        <v>104</v>
      </c>
      <c r="R19" s="49">
        <v>6.9144917784945706E-2</v>
      </c>
      <c r="S19" s="49">
        <v>2.3856646485395702E-2</v>
      </c>
      <c r="T19" s="49">
        <v>3.7513137894535902E-3</v>
      </c>
      <c r="U19" s="49">
        <v>2.2152085843296299E-2</v>
      </c>
      <c r="V19" s="36">
        <v>1.4653364563131601E-2</v>
      </c>
      <c r="W19" s="40">
        <v>0.130599870888882</v>
      </c>
    </row>
    <row r="20" spans="1:23" s="16" customFormat="1">
      <c r="A20" s="16" t="s">
        <v>77</v>
      </c>
      <c r="B20" s="35" t="s">
        <v>1293</v>
      </c>
      <c r="C20" s="16">
        <v>58</v>
      </c>
      <c r="D20" s="49">
        <v>-2.4591098718409501E-2</v>
      </c>
      <c r="E20" s="49">
        <v>2.17315701436448E-2</v>
      </c>
      <c r="F20" s="49">
        <v>0.25780933800106298</v>
      </c>
      <c r="G20" s="49">
        <v>-0.13493173675887099</v>
      </c>
      <c r="H20" s="49">
        <v>8.8474715380766594E-2</v>
      </c>
      <c r="I20" s="49">
        <v>0.13286532803679599</v>
      </c>
      <c r="J20" s="49">
        <v>-2.5160321177873E-2</v>
      </c>
      <c r="K20" s="49">
        <v>2.2299813098215798E-2</v>
      </c>
      <c r="L20" s="50">
        <v>0.25920380658875802</v>
      </c>
      <c r="M20" s="28">
        <v>91</v>
      </c>
      <c r="N20" s="49">
        <v>-2.51458320958384E-2</v>
      </c>
      <c r="O20" s="49">
        <v>2.1784717220928701E-2</v>
      </c>
      <c r="P20" s="50">
        <v>0.24838221949347999</v>
      </c>
      <c r="Q20" s="28">
        <v>104</v>
      </c>
      <c r="R20" s="49">
        <v>-1.48501277224171E-2</v>
      </c>
      <c r="S20" s="49">
        <v>2.20471707640124E-2</v>
      </c>
      <c r="T20" s="49">
        <v>0.50059007028335101</v>
      </c>
      <c r="U20" s="49">
        <v>2.0351108022265099E-2</v>
      </c>
      <c r="V20" s="36">
        <v>1.3817581164448201E-2</v>
      </c>
      <c r="W20" s="40">
        <v>0.14079375864161101</v>
      </c>
    </row>
    <row r="21" spans="1:23" s="16" customFormat="1">
      <c r="A21" s="16" t="s">
        <v>77</v>
      </c>
      <c r="B21" s="35" t="s">
        <v>1665</v>
      </c>
      <c r="C21" s="16">
        <v>58</v>
      </c>
      <c r="D21" s="49">
        <v>-9.3172725030260001E-2</v>
      </c>
      <c r="E21" s="49">
        <v>2.6105950124627599E-2</v>
      </c>
      <c r="F21" s="49">
        <v>3.5831556847834898E-4</v>
      </c>
      <c r="G21" s="49">
        <v>-0.21822433036591099</v>
      </c>
      <c r="H21" s="49">
        <v>5.0405078853715903E-2</v>
      </c>
      <c r="I21" s="49">
        <v>1.4950830615534401E-5</v>
      </c>
      <c r="J21" s="49">
        <v>-9.6605673550124394E-2</v>
      </c>
      <c r="K21" s="49">
        <v>2.2211321553185101E-2</v>
      </c>
      <c r="L21" s="50">
        <v>1.3651747708953701E-5</v>
      </c>
      <c r="M21" s="28">
        <v>91</v>
      </c>
      <c r="N21" s="49">
        <v>-0.10146473279349701</v>
      </c>
      <c r="O21" s="49">
        <v>2.6735205545476402E-2</v>
      </c>
      <c r="P21" s="50">
        <v>1.4754048315331801E-4</v>
      </c>
      <c r="Q21" s="28">
        <v>104</v>
      </c>
      <c r="R21" s="49">
        <v>-8.3720772403355403E-2</v>
      </c>
      <c r="S21" s="49">
        <v>2.35596895019312E-2</v>
      </c>
      <c r="T21" s="49">
        <v>3.8005435796884001E-4</v>
      </c>
      <c r="U21" s="49">
        <v>-1.9103505783243602E-2</v>
      </c>
      <c r="V21" s="36">
        <v>1.35442673419947E-2</v>
      </c>
      <c r="W21" s="40">
        <v>0.15840698307053899</v>
      </c>
    </row>
    <row r="22" spans="1:23" s="16" customFormat="1">
      <c r="A22" s="16" t="s">
        <v>77</v>
      </c>
      <c r="B22" s="35" t="s">
        <v>259</v>
      </c>
      <c r="C22" s="16">
        <v>58</v>
      </c>
      <c r="D22" s="49">
        <v>-2.67627746342529E-2</v>
      </c>
      <c r="E22" s="49">
        <v>2.42918529749582E-2</v>
      </c>
      <c r="F22" s="49">
        <v>0.27058423606829302</v>
      </c>
      <c r="G22" s="49">
        <v>4.04971142723916E-3</v>
      </c>
      <c r="H22" s="49">
        <v>9.9629861039405104E-2</v>
      </c>
      <c r="I22" s="49">
        <v>0.967721437172546</v>
      </c>
      <c r="J22" s="49">
        <v>-2.76028412450381E-2</v>
      </c>
      <c r="K22" s="49">
        <v>2.20062441073187E-2</v>
      </c>
      <c r="L22" s="50">
        <v>0.209726226868823</v>
      </c>
      <c r="M22" s="28">
        <v>91</v>
      </c>
      <c r="N22" s="49">
        <v>-3.5840902060778702E-2</v>
      </c>
      <c r="O22" s="49">
        <v>2.1136390320174999E-2</v>
      </c>
      <c r="P22" s="50">
        <v>8.9943380920544005E-2</v>
      </c>
      <c r="Q22" s="28">
        <v>104</v>
      </c>
      <c r="R22" s="49">
        <v>-3.8122693669393602E-2</v>
      </c>
      <c r="S22" s="49">
        <v>2.2882640366016602E-2</v>
      </c>
      <c r="T22" s="49">
        <v>9.5711544613519897E-2</v>
      </c>
      <c r="U22" s="49">
        <v>-1.86152436860723E-2</v>
      </c>
      <c r="V22" s="36">
        <v>1.3791238577181199E-2</v>
      </c>
      <c r="W22" s="40">
        <v>0.17708410333389499</v>
      </c>
    </row>
    <row r="23" spans="1:23" s="16" customFormat="1">
      <c r="A23" s="16" t="s">
        <v>77</v>
      </c>
      <c r="B23" s="35" t="s">
        <v>1917</v>
      </c>
      <c r="C23" s="16">
        <v>58</v>
      </c>
      <c r="D23" s="49">
        <v>-5.3764608633971402E-2</v>
      </c>
      <c r="E23" s="49">
        <v>2.2737248271610101E-2</v>
      </c>
      <c r="F23" s="49">
        <v>1.80493150766197E-2</v>
      </c>
      <c r="G23" s="49">
        <v>2.0506894824713199E-3</v>
      </c>
      <c r="H23" s="49">
        <v>9.3074984691003407E-2</v>
      </c>
      <c r="I23" s="49">
        <v>0.98250022289746997</v>
      </c>
      <c r="J23" s="49">
        <v>-5.5135826579518397E-2</v>
      </c>
      <c r="K23" s="49">
        <v>2.2301880542049901E-2</v>
      </c>
      <c r="L23" s="50">
        <v>1.34265545385943E-2</v>
      </c>
      <c r="M23" s="28">
        <v>91</v>
      </c>
      <c r="N23" s="49">
        <v>-5.68736487136869E-2</v>
      </c>
      <c r="O23" s="49">
        <v>2.1417634530142698E-2</v>
      </c>
      <c r="P23" s="50">
        <v>7.9200578781298703E-3</v>
      </c>
      <c r="Q23" s="28">
        <v>104</v>
      </c>
      <c r="R23" s="49">
        <v>-3.2345391806435198E-2</v>
      </c>
      <c r="S23" s="49">
        <v>2.27868282775264E-2</v>
      </c>
      <c r="T23" s="49">
        <v>0.155759829374538</v>
      </c>
      <c r="U23" s="49">
        <v>1.7809261858050301E-2</v>
      </c>
      <c r="V23" s="36">
        <v>1.41749075969435E-2</v>
      </c>
      <c r="W23" s="40">
        <v>0.20897333482565</v>
      </c>
    </row>
    <row r="24" spans="1:23" s="16" customFormat="1">
      <c r="A24" s="16" t="s">
        <v>77</v>
      </c>
      <c r="B24" s="35" t="s">
        <v>1093</v>
      </c>
      <c r="C24" s="16">
        <v>58</v>
      </c>
      <c r="D24" s="49">
        <v>-1.0322572880645199E-2</v>
      </c>
      <c r="E24" s="49">
        <v>2.34691229597042E-2</v>
      </c>
      <c r="F24" s="49">
        <v>0.66005565375574304</v>
      </c>
      <c r="G24" s="49">
        <v>0.101836270669299</v>
      </c>
      <c r="H24" s="49">
        <v>9.5151294958906396E-2</v>
      </c>
      <c r="I24" s="49">
        <v>0.28909530646208698</v>
      </c>
      <c r="J24" s="49">
        <v>-1.06109607626815E-2</v>
      </c>
      <c r="K24" s="49">
        <v>2.22437384967492E-2</v>
      </c>
      <c r="L24" s="50">
        <v>0.63333979281771302</v>
      </c>
      <c r="M24" s="28">
        <v>91</v>
      </c>
      <c r="N24" s="49">
        <v>7.18704657431551E-3</v>
      </c>
      <c r="O24" s="49">
        <v>2.0739516569182999E-2</v>
      </c>
      <c r="P24" s="50">
        <v>0.72893785234652098</v>
      </c>
      <c r="Q24" s="28">
        <v>104</v>
      </c>
      <c r="R24" s="49">
        <v>3.7559945767137201E-3</v>
      </c>
      <c r="S24" s="49">
        <v>2.1348031670372501E-2</v>
      </c>
      <c r="T24" s="49">
        <v>0.86034027464566998</v>
      </c>
      <c r="U24" s="49">
        <v>-1.6627115593474101E-2</v>
      </c>
      <c r="V24" s="36">
        <v>1.4131659835060199E-2</v>
      </c>
      <c r="W24" s="40">
        <v>0.23936071842605999</v>
      </c>
    </row>
    <row r="25" spans="1:23" s="16" customFormat="1">
      <c r="A25" s="16" t="s">
        <v>77</v>
      </c>
      <c r="B25" s="35" t="s">
        <v>1668</v>
      </c>
      <c r="C25" s="16">
        <v>58</v>
      </c>
      <c r="D25" s="49">
        <v>-9.0313037376943406E-2</v>
      </c>
      <c r="E25" s="49">
        <v>2.60588334295449E-2</v>
      </c>
      <c r="F25" s="49">
        <v>5.28782203615755E-4</v>
      </c>
      <c r="G25" s="49">
        <v>-0.198867363608558</v>
      </c>
      <c r="H25" s="49">
        <v>4.82153630596662E-2</v>
      </c>
      <c r="I25" s="49">
        <v>3.7143727027677502E-5</v>
      </c>
      <c r="J25" s="49">
        <v>-9.3349071835690106E-2</v>
      </c>
      <c r="K25" s="49">
        <v>2.22410059895315E-2</v>
      </c>
      <c r="L25" s="50">
        <v>2.70282391556798E-5</v>
      </c>
      <c r="M25" s="28">
        <v>91</v>
      </c>
      <c r="N25" s="49">
        <v>-0.10235028122584799</v>
      </c>
      <c r="O25" s="49">
        <v>2.3792371974676499E-2</v>
      </c>
      <c r="P25" s="50">
        <v>1.6940798672890298E-5</v>
      </c>
      <c r="Q25" s="28">
        <v>104</v>
      </c>
      <c r="R25" s="49">
        <v>-9.2367196766199297E-2</v>
      </c>
      <c r="S25" s="49">
        <v>2.3409373460869399E-2</v>
      </c>
      <c r="T25" s="49">
        <v>7.9555384083329601E-5</v>
      </c>
      <c r="U25" s="49">
        <v>-1.6244352284857402E-2</v>
      </c>
      <c r="V25" s="36">
        <v>1.38838400538177E-2</v>
      </c>
      <c r="W25" s="40">
        <v>0.241993449506333</v>
      </c>
    </row>
    <row r="26" spans="1:23" s="16" customFormat="1">
      <c r="A26" s="16" t="s">
        <v>77</v>
      </c>
      <c r="B26" s="35" t="s">
        <v>1296</v>
      </c>
      <c r="C26" s="16">
        <v>58</v>
      </c>
      <c r="D26" s="49">
        <v>-2.60969280283779E-3</v>
      </c>
      <c r="E26" s="49">
        <v>2.1732023556734498E-2</v>
      </c>
      <c r="F26" s="49">
        <v>0.90441571427946899</v>
      </c>
      <c r="G26" s="49">
        <v>-6.1572915890886398E-2</v>
      </c>
      <c r="H26" s="49">
        <v>8.8477025083203306E-2</v>
      </c>
      <c r="I26" s="49">
        <v>0.48935729555961299</v>
      </c>
      <c r="J26" s="49">
        <v>-2.64843184920031E-3</v>
      </c>
      <c r="K26" s="49">
        <v>2.2388521734265698E-2</v>
      </c>
      <c r="L26" s="50">
        <v>0.90583456767479298</v>
      </c>
      <c r="M26" s="28">
        <v>91</v>
      </c>
      <c r="N26" s="49">
        <v>-5.7769635081242896E-3</v>
      </c>
      <c r="O26" s="49">
        <v>1.96556874417241E-2</v>
      </c>
      <c r="P26" s="50">
        <v>0.768828215593785</v>
      </c>
      <c r="Q26" s="28">
        <v>104</v>
      </c>
      <c r="R26" s="49">
        <v>9.6483292695397299E-4</v>
      </c>
      <c r="S26" s="49">
        <v>2.2272080936745198E-2</v>
      </c>
      <c r="T26" s="49">
        <v>0.96544622011880399</v>
      </c>
      <c r="U26" s="49">
        <v>1.5280229555609299E-2</v>
      </c>
      <c r="V26" s="36">
        <v>1.40588925253278E-2</v>
      </c>
      <c r="W26" s="40">
        <v>0.27709297608890898</v>
      </c>
    </row>
    <row r="27" spans="1:23" s="16" customFormat="1">
      <c r="A27" s="16" t="s">
        <v>77</v>
      </c>
      <c r="B27" s="35" t="s">
        <v>343</v>
      </c>
      <c r="C27" s="16">
        <v>58</v>
      </c>
      <c r="D27" s="49">
        <v>-2.6227769967116E-2</v>
      </c>
      <c r="E27" s="49">
        <v>2.15302015253841E-2</v>
      </c>
      <c r="F27" s="49">
        <v>0.223153653417654</v>
      </c>
      <c r="G27" s="49">
        <v>-5.8089127552109999E-3</v>
      </c>
      <c r="H27" s="49">
        <v>8.7604592263667097E-2</v>
      </c>
      <c r="I27" s="49">
        <v>0.94736852979275099</v>
      </c>
      <c r="J27" s="49">
        <v>-2.6808114814675901E-2</v>
      </c>
      <c r="K27" s="49">
        <v>2.2110307366330701E-2</v>
      </c>
      <c r="L27" s="50">
        <v>0.22533199286357999</v>
      </c>
      <c r="M27" s="28">
        <v>91</v>
      </c>
      <c r="N27" s="49">
        <v>-2.0529528691816002E-3</v>
      </c>
      <c r="O27" s="49">
        <v>1.9586577813763498E-2</v>
      </c>
      <c r="P27" s="50">
        <v>0.91652318603984595</v>
      </c>
      <c r="Q27" s="28">
        <v>104</v>
      </c>
      <c r="R27" s="49">
        <v>-1.6229462875253401E-2</v>
      </c>
      <c r="S27" s="49">
        <v>2.2212316305739499E-2</v>
      </c>
      <c r="T27" s="49">
        <v>0.46499202897498099</v>
      </c>
      <c r="U27" s="49">
        <v>1.48708429247923E-2</v>
      </c>
      <c r="V27" s="36">
        <v>1.39595130938497E-2</v>
      </c>
      <c r="W27" s="40">
        <v>0.28674752893871103</v>
      </c>
    </row>
    <row r="28" spans="1:23" s="16" customFormat="1">
      <c r="A28" s="16" t="s">
        <v>77</v>
      </c>
      <c r="B28" s="35" t="s">
        <v>946</v>
      </c>
      <c r="C28" s="16">
        <v>58</v>
      </c>
      <c r="D28" s="49">
        <v>7.3644290345115299E-2</v>
      </c>
      <c r="E28" s="49">
        <v>2.9727318768191999E-2</v>
      </c>
      <c r="F28" s="49">
        <v>1.3237055193207101E-2</v>
      </c>
      <c r="G28" s="49">
        <v>0.51069790625390499</v>
      </c>
      <c r="H28" s="49">
        <v>0.106185390142523</v>
      </c>
      <c r="I28" s="49">
        <v>1.1800962901039901E-5</v>
      </c>
      <c r="J28" s="49">
        <v>7.7168544508996295E-2</v>
      </c>
      <c r="K28" s="49">
        <v>2.2056736845321102E-2</v>
      </c>
      <c r="L28" s="50">
        <v>4.6764047731251402E-4</v>
      </c>
      <c r="M28" s="28">
        <v>91</v>
      </c>
      <c r="N28" s="49">
        <v>7.7918104288581203E-2</v>
      </c>
      <c r="O28" s="49">
        <v>2.78019154148221E-2</v>
      </c>
      <c r="P28" s="50">
        <v>5.0689919721464902E-3</v>
      </c>
      <c r="Q28" s="28">
        <v>104</v>
      </c>
      <c r="R28" s="49">
        <v>6.7584246180600896E-2</v>
      </c>
      <c r="S28" s="49">
        <v>2.6444815112239901E-2</v>
      </c>
      <c r="T28" s="49">
        <v>1.05983282752067E-2</v>
      </c>
      <c r="U28" s="49">
        <v>-1.46481953501709E-2</v>
      </c>
      <c r="V28" s="36">
        <v>1.39183220623703E-2</v>
      </c>
      <c r="W28" s="40">
        <v>0.29259784086372498</v>
      </c>
    </row>
    <row r="29" spans="1:23" s="16" customFormat="1">
      <c r="A29" s="16" t="s">
        <v>77</v>
      </c>
      <c r="B29" s="35" t="s">
        <v>328</v>
      </c>
      <c r="C29" s="16">
        <v>58</v>
      </c>
      <c r="D29" s="49">
        <v>-5.06298974544835E-2</v>
      </c>
      <c r="E29" s="49">
        <v>2.15301719696139E-2</v>
      </c>
      <c r="F29" s="49">
        <v>1.8693926109567001E-2</v>
      </c>
      <c r="G29" s="49">
        <v>6.0943139384941399E-2</v>
      </c>
      <c r="H29" s="49">
        <v>8.7603648817244903E-2</v>
      </c>
      <c r="I29" s="49">
        <v>0.489513213374696</v>
      </c>
      <c r="J29" s="49">
        <v>-5.1778600251884403E-2</v>
      </c>
      <c r="K29" s="49">
        <v>2.2128085080357698E-2</v>
      </c>
      <c r="L29" s="50">
        <v>1.9286350711007001E-2</v>
      </c>
      <c r="M29" s="28">
        <v>91</v>
      </c>
      <c r="N29" s="49">
        <v>-4.9793869020449202E-2</v>
      </c>
      <c r="O29" s="49">
        <v>1.9611642445002599E-2</v>
      </c>
      <c r="P29" s="50">
        <v>1.1117130008280299E-2</v>
      </c>
      <c r="Q29" s="28">
        <v>104</v>
      </c>
      <c r="R29" s="49">
        <v>-3.7534908753316998E-2</v>
      </c>
      <c r="S29" s="49">
        <v>2.1467752602882001E-2</v>
      </c>
      <c r="T29" s="49">
        <v>8.0389225581575199E-2</v>
      </c>
      <c r="U29" s="49">
        <v>-1.20109629216636E-2</v>
      </c>
      <c r="V29" s="36">
        <v>1.3561011806477299E-2</v>
      </c>
      <c r="W29" s="40">
        <v>0.37578021135450101</v>
      </c>
    </row>
    <row r="30" spans="1:23" s="16" customFormat="1">
      <c r="A30" s="16" t="s">
        <v>77</v>
      </c>
      <c r="B30" s="35" t="s">
        <v>1028</v>
      </c>
      <c r="C30" s="16">
        <v>58</v>
      </c>
      <c r="D30" s="49">
        <v>3.6384337363045E-2</v>
      </c>
      <c r="E30" s="49">
        <v>2.5088183735114501E-2</v>
      </c>
      <c r="F30" s="49">
        <v>0.14698660655110399</v>
      </c>
      <c r="G30" s="49">
        <v>0.15680899098557299</v>
      </c>
      <c r="H30" s="49">
        <v>0.101698393076659</v>
      </c>
      <c r="I30" s="49">
        <v>0.12872972775372701</v>
      </c>
      <c r="J30" s="49">
        <v>3.7574201951051003E-2</v>
      </c>
      <c r="K30" s="49">
        <v>2.2204577754011801E-2</v>
      </c>
      <c r="L30" s="50">
        <v>9.0611147332526204E-2</v>
      </c>
      <c r="M30" s="28">
        <v>91</v>
      </c>
      <c r="N30" s="49">
        <v>5.68817755752479E-2</v>
      </c>
      <c r="O30" s="49">
        <v>2.4366102040505901E-2</v>
      </c>
      <c r="P30" s="50">
        <v>1.9571465732264499E-2</v>
      </c>
      <c r="Q30" s="28">
        <v>104</v>
      </c>
      <c r="R30" s="49">
        <v>3.02255474456446E-2</v>
      </c>
      <c r="S30" s="49">
        <v>2.3216551257712E-2</v>
      </c>
      <c r="T30" s="49">
        <v>0.19295175995764799</v>
      </c>
      <c r="U30" s="49">
        <v>-1.18285955726306E-2</v>
      </c>
      <c r="V30" s="36">
        <v>1.3973177566781099E-2</v>
      </c>
      <c r="W30" s="40">
        <v>0.39726187154557002</v>
      </c>
    </row>
    <row r="31" spans="1:23" s="16" customFormat="1">
      <c r="A31" s="16" t="s">
        <v>77</v>
      </c>
      <c r="B31" s="35" t="s">
        <v>565</v>
      </c>
      <c r="C31" s="16">
        <v>58</v>
      </c>
      <c r="D31" s="49">
        <v>-7.9443272826941996E-2</v>
      </c>
      <c r="E31" s="49">
        <v>2.8186520441554699E-2</v>
      </c>
      <c r="F31" s="49">
        <v>4.8250930722053397E-3</v>
      </c>
      <c r="G31" s="49">
        <v>-8.1465436778344405E-2</v>
      </c>
      <c r="H31" s="49">
        <v>0.115708728078443</v>
      </c>
      <c r="I31" s="49">
        <v>0.48431533608063698</v>
      </c>
      <c r="J31" s="49">
        <v>-8.2696429507264593E-2</v>
      </c>
      <c r="K31" s="49">
        <v>2.1973282894284098E-2</v>
      </c>
      <c r="L31" s="50">
        <v>1.6755235737564401E-4</v>
      </c>
      <c r="M31" s="28">
        <v>91</v>
      </c>
      <c r="N31" s="49">
        <v>-9.90498725184496E-2</v>
      </c>
      <c r="O31" s="49">
        <v>2.6259900401467501E-2</v>
      </c>
      <c r="P31" s="50">
        <v>1.6200537414885901E-4</v>
      </c>
      <c r="Q31" s="28">
        <v>104</v>
      </c>
      <c r="R31" s="49">
        <v>-7.6013688323486095E-2</v>
      </c>
      <c r="S31" s="49">
        <v>2.2180812396333498E-2</v>
      </c>
      <c r="T31" s="49">
        <v>6.1028458727307999E-4</v>
      </c>
      <c r="U31" s="49">
        <v>-1.17800699845515E-2</v>
      </c>
      <c r="V31" s="36">
        <v>1.3929160971182099E-2</v>
      </c>
      <c r="W31" s="40">
        <v>0.39771297045552101</v>
      </c>
    </row>
    <row r="32" spans="1:23" s="16" customFormat="1">
      <c r="A32" s="16" t="s">
        <v>77</v>
      </c>
      <c r="B32" s="35" t="s">
        <v>1788</v>
      </c>
      <c r="C32" s="16">
        <v>58</v>
      </c>
      <c r="D32" s="49">
        <v>-1.37000252722829E-2</v>
      </c>
      <c r="E32" s="49">
        <v>2.64517069923467E-2</v>
      </c>
      <c r="F32" s="49">
        <v>0.60450994096146504</v>
      </c>
      <c r="G32" s="49">
        <v>7.7943331377986702E-2</v>
      </c>
      <c r="H32" s="49">
        <v>0.107918144363011</v>
      </c>
      <c r="I32" s="49">
        <v>0.47314926088780601</v>
      </c>
      <c r="J32" s="49">
        <v>-1.4190862701844E-2</v>
      </c>
      <c r="K32" s="49">
        <v>2.21603273510044E-2</v>
      </c>
      <c r="L32" s="50">
        <v>0.52193050159014398</v>
      </c>
      <c r="M32" s="28">
        <v>91</v>
      </c>
      <c r="N32" s="49">
        <v>-1.1666615138330399E-2</v>
      </c>
      <c r="O32" s="49">
        <v>2.3027011985566E-2</v>
      </c>
      <c r="P32" s="50">
        <v>0.61240104329640899</v>
      </c>
      <c r="Q32" s="28">
        <v>104</v>
      </c>
      <c r="R32" s="49">
        <v>-8.0521533473591703E-3</v>
      </c>
      <c r="S32" s="49">
        <v>2.3899868771441499E-2</v>
      </c>
      <c r="T32" s="49">
        <v>0.73618321499195505</v>
      </c>
      <c r="U32" s="49">
        <v>-1.18810952901261E-2</v>
      </c>
      <c r="V32" s="36">
        <v>1.4086548345048199E-2</v>
      </c>
      <c r="W32" s="40">
        <v>0.398984911069448</v>
      </c>
    </row>
    <row r="33" spans="1:23" s="16" customFormat="1">
      <c r="A33" s="16" t="s">
        <v>77</v>
      </c>
      <c r="B33" s="35" t="s">
        <v>1818</v>
      </c>
      <c r="C33" s="16">
        <v>58</v>
      </c>
      <c r="D33" s="49">
        <v>7.5146199959936297E-3</v>
      </c>
      <c r="E33" s="49">
        <v>2.65843557318894E-2</v>
      </c>
      <c r="F33" s="49">
        <v>0.77742923383550899</v>
      </c>
      <c r="G33" s="49">
        <v>0.109975188372091</v>
      </c>
      <c r="H33" s="49">
        <v>0.108276321770663</v>
      </c>
      <c r="I33" s="49">
        <v>0.31414529649798101</v>
      </c>
      <c r="J33" s="49">
        <v>7.7973497853295898E-3</v>
      </c>
      <c r="K33" s="49">
        <v>2.21365184422323E-2</v>
      </c>
      <c r="L33" s="50">
        <v>0.72465887294434705</v>
      </c>
      <c r="M33" s="28">
        <v>91</v>
      </c>
      <c r="N33" s="49">
        <v>1.39757553603615E-2</v>
      </c>
      <c r="O33" s="49">
        <v>2.3919519313696999E-2</v>
      </c>
      <c r="P33" s="50">
        <v>0.55903029730449805</v>
      </c>
      <c r="Q33" s="28">
        <v>104</v>
      </c>
      <c r="R33" s="49">
        <v>-1.3243510879361499E-4</v>
      </c>
      <c r="S33" s="49">
        <v>2.3998525753388698E-2</v>
      </c>
      <c r="T33" s="49">
        <v>0.99559692152023505</v>
      </c>
      <c r="U33" s="49">
        <v>-1.1241559280445399E-2</v>
      </c>
      <c r="V33" s="36">
        <v>1.38353750482139E-2</v>
      </c>
      <c r="W33" s="40">
        <v>0.41649164259598198</v>
      </c>
    </row>
    <row r="34" spans="1:23" s="16" customFormat="1">
      <c r="A34" s="16" t="s">
        <v>77</v>
      </c>
      <c r="B34" s="35" t="s">
        <v>1905</v>
      </c>
      <c r="C34" s="16">
        <v>58</v>
      </c>
      <c r="D34" s="49">
        <v>1.9568658554702301E-2</v>
      </c>
      <c r="E34" s="49">
        <v>2.19605706969805E-2</v>
      </c>
      <c r="F34" s="49">
        <v>0.372885442186983</v>
      </c>
      <c r="G34" s="49">
        <v>0.201173673010455</v>
      </c>
      <c r="H34" s="49">
        <v>8.8474469489661298E-2</v>
      </c>
      <c r="I34" s="49">
        <v>2.6831325012385301E-2</v>
      </c>
      <c r="J34" s="49">
        <v>2.0059600084848798E-2</v>
      </c>
      <c r="K34" s="49">
        <v>2.2278076974185101E-2</v>
      </c>
      <c r="L34" s="50">
        <v>0.36789740179635999</v>
      </c>
      <c r="M34" s="28">
        <v>91</v>
      </c>
      <c r="N34" s="49">
        <v>2.7281357844310801E-2</v>
      </c>
      <c r="O34" s="49">
        <v>2.1223601467420899E-2</v>
      </c>
      <c r="P34" s="50">
        <v>0.19864364630107201</v>
      </c>
      <c r="Q34" s="28">
        <v>104</v>
      </c>
      <c r="R34" s="49">
        <v>2.8752991579838599E-2</v>
      </c>
      <c r="S34" s="49">
        <v>2.21026182435477E-2</v>
      </c>
      <c r="T34" s="49">
        <v>0.193297402311262</v>
      </c>
      <c r="U34" s="49">
        <v>1.1181594352055201E-2</v>
      </c>
      <c r="V34" s="36">
        <v>1.4181434495408299E-2</v>
      </c>
      <c r="W34" s="40">
        <v>0.430423542792092</v>
      </c>
    </row>
    <row r="35" spans="1:23" s="16" customFormat="1">
      <c r="A35" s="16" t="s">
        <v>77</v>
      </c>
      <c r="B35" s="35" t="s">
        <v>915</v>
      </c>
      <c r="C35" s="16">
        <v>58</v>
      </c>
      <c r="D35" s="49">
        <v>2.14877245274625E-2</v>
      </c>
      <c r="E35" s="49">
        <v>2.4130334973812301E-2</v>
      </c>
      <c r="F35" s="49">
        <v>0.37320500343294899</v>
      </c>
      <c r="G35" s="49">
        <v>3.6420429526913503E-2</v>
      </c>
      <c r="H35" s="49">
        <v>9.90931768489038E-2</v>
      </c>
      <c r="I35" s="49">
        <v>0.71460378048861894</v>
      </c>
      <c r="J35" s="49">
        <v>2.21384794682155E-2</v>
      </c>
      <c r="K35" s="49">
        <v>2.2215331108649101E-2</v>
      </c>
      <c r="L35" s="50">
        <v>0.31898754901668702</v>
      </c>
      <c r="M35" s="28">
        <v>91</v>
      </c>
      <c r="N35" s="49">
        <v>2.7241049324870099E-2</v>
      </c>
      <c r="O35" s="49">
        <v>2.13110348382612E-2</v>
      </c>
      <c r="P35" s="50">
        <v>0.20115766850759401</v>
      </c>
      <c r="Q35" s="28">
        <v>104</v>
      </c>
      <c r="R35" s="49">
        <v>2.4119068106595601E-2</v>
      </c>
      <c r="S35" s="49">
        <v>2.2533780279568299E-2</v>
      </c>
      <c r="T35" s="49">
        <v>0.28446106973937602</v>
      </c>
      <c r="U35" s="49">
        <v>1.00192806546814E-2</v>
      </c>
      <c r="V35" s="36">
        <v>1.4319661785236E-2</v>
      </c>
      <c r="W35" s="40">
        <v>0.484122820413104</v>
      </c>
    </row>
    <row r="36" spans="1:23" s="16" customFormat="1">
      <c r="A36" s="16" t="s">
        <v>77</v>
      </c>
      <c r="B36" s="35" t="s">
        <v>1677</v>
      </c>
      <c r="C36" s="16">
        <v>58</v>
      </c>
      <c r="D36" s="49">
        <v>-3.3135689340994201E-2</v>
      </c>
      <c r="E36" s="49">
        <v>2.4838713275873E-2</v>
      </c>
      <c r="F36" s="49">
        <v>0.18219269666381699</v>
      </c>
      <c r="G36" s="49">
        <v>-0.25298316867475401</v>
      </c>
      <c r="H36" s="49">
        <v>9.7416319115136804E-2</v>
      </c>
      <c r="I36" s="49">
        <v>1.1993695008484399E-2</v>
      </c>
      <c r="J36" s="49">
        <v>-3.4187535908302202E-2</v>
      </c>
      <c r="K36" s="49">
        <v>2.21994945851498E-2</v>
      </c>
      <c r="L36" s="50">
        <v>0.12355690296184101</v>
      </c>
      <c r="M36" s="28">
        <v>91</v>
      </c>
      <c r="N36" s="49">
        <v>-2.2473077009169899E-2</v>
      </c>
      <c r="O36" s="49">
        <v>2.2784567207326301E-2</v>
      </c>
      <c r="P36" s="50">
        <v>0.32397174465810102</v>
      </c>
      <c r="Q36" s="28">
        <v>104</v>
      </c>
      <c r="R36" s="49">
        <v>-2.8876249540778699E-2</v>
      </c>
      <c r="S36" s="49">
        <v>2.2866213062670299E-2</v>
      </c>
      <c r="T36" s="49">
        <v>0.206648556359778</v>
      </c>
      <c r="U36" s="49">
        <v>9.4890190866921999E-3</v>
      </c>
      <c r="V36" s="36">
        <v>1.4003777354224299E-2</v>
      </c>
      <c r="W36" s="40">
        <v>0.498022649082071</v>
      </c>
    </row>
    <row r="37" spans="1:23" s="16" customFormat="1">
      <c r="A37" s="16" t="s">
        <v>77</v>
      </c>
      <c r="B37" s="35" t="s">
        <v>1031</v>
      </c>
      <c r="C37" s="16">
        <v>58</v>
      </c>
      <c r="D37" s="49">
        <v>5.6182157923555798E-2</v>
      </c>
      <c r="E37" s="49">
        <v>2.7324888190714301E-2</v>
      </c>
      <c r="F37" s="49">
        <v>3.9774799294304199E-2</v>
      </c>
      <c r="G37" s="49">
        <v>0.220318359460874</v>
      </c>
      <c r="H37" s="49">
        <v>0.109924425897267</v>
      </c>
      <c r="I37" s="49">
        <v>4.9886242012986103E-2</v>
      </c>
      <c r="J37" s="49">
        <v>5.83564612202001E-2</v>
      </c>
      <c r="K37" s="49">
        <v>2.2158665222357501E-2</v>
      </c>
      <c r="L37" s="50">
        <v>8.4491684496357192E-3</v>
      </c>
      <c r="M37" s="28">
        <v>91</v>
      </c>
      <c r="N37" s="49">
        <v>7.6979922356884806E-2</v>
      </c>
      <c r="O37" s="49">
        <v>2.58997703746239E-2</v>
      </c>
      <c r="P37" s="50">
        <v>2.9565077426124899E-3</v>
      </c>
      <c r="Q37" s="28">
        <v>104</v>
      </c>
      <c r="R37" s="49">
        <v>5.3785071883344297E-2</v>
      </c>
      <c r="S37" s="49">
        <v>2.4368032636811199E-2</v>
      </c>
      <c r="T37" s="49">
        <v>2.7300232358619801E-2</v>
      </c>
      <c r="U37" s="49">
        <v>8.3205692127365592E-3</v>
      </c>
      <c r="V37" s="36">
        <v>1.3927035705258699E-2</v>
      </c>
      <c r="W37" s="40">
        <v>0.55021360659125595</v>
      </c>
    </row>
    <row r="38" spans="1:23" s="16" customFormat="1">
      <c r="A38" s="16" t="s">
        <v>77</v>
      </c>
      <c r="B38" s="35" t="s">
        <v>1278</v>
      </c>
      <c r="C38" s="16">
        <v>58</v>
      </c>
      <c r="D38" s="49">
        <v>5.14512696767768E-3</v>
      </c>
      <c r="E38" s="49">
        <v>2.5027471027823298E-2</v>
      </c>
      <c r="F38" s="49">
        <v>0.83711964221159996</v>
      </c>
      <c r="G38" s="49">
        <v>8.1171551699816102E-2</v>
      </c>
      <c r="H38" s="49">
        <v>0.102263097299736</v>
      </c>
      <c r="I38" s="49">
        <v>0.430690388179439</v>
      </c>
      <c r="J38" s="49">
        <v>5.3161273058677603E-3</v>
      </c>
      <c r="K38" s="49">
        <v>2.2183180346074301E-2</v>
      </c>
      <c r="L38" s="50">
        <v>0.81060411126342202</v>
      </c>
      <c r="M38" s="28">
        <v>91</v>
      </c>
      <c r="N38" s="49">
        <v>9.1965019430996098E-3</v>
      </c>
      <c r="O38" s="49">
        <v>2.2832520874954298E-2</v>
      </c>
      <c r="P38" s="50">
        <v>0.68710945727859996</v>
      </c>
      <c r="Q38" s="28">
        <v>104</v>
      </c>
      <c r="R38" s="49">
        <v>-1.4816084511858701E-3</v>
      </c>
      <c r="S38" s="49">
        <v>2.3195350872763799E-2</v>
      </c>
      <c r="T38" s="49">
        <v>0.949069572867692</v>
      </c>
      <c r="U38" s="49">
        <v>-7.9014469822019807E-3</v>
      </c>
      <c r="V38" s="36">
        <v>1.42815161445449E-2</v>
      </c>
      <c r="W38" s="40">
        <v>0.58008273301121904</v>
      </c>
    </row>
    <row r="39" spans="1:23" s="16" customFormat="1">
      <c r="A39" s="16" t="s">
        <v>77</v>
      </c>
      <c r="B39" s="35" t="s">
        <v>265</v>
      </c>
      <c r="C39" s="16">
        <v>58</v>
      </c>
      <c r="D39" s="49">
        <v>-1.3013431074034401E-2</v>
      </c>
      <c r="E39" s="49">
        <v>2.9120079112859701E-2</v>
      </c>
      <c r="F39" s="49">
        <v>0.65495550320561202</v>
      </c>
      <c r="G39" s="49">
        <v>-5.4454414909682197E-2</v>
      </c>
      <c r="H39" s="49">
        <v>0.119400318276176</v>
      </c>
      <c r="I39" s="49">
        <v>0.65010636600065497</v>
      </c>
      <c r="J39" s="49">
        <v>-1.3596220952014499E-2</v>
      </c>
      <c r="K39" s="49">
        <v>2.18548639937673E-2</v>
      </c>
      <c r="L39" s="50">
        <v>0.533866786734711</v>
      </c>
      <c r="M39" s="28">
        <v>91</v>
      </c>
      <c r="N39" s="49">
        <v>-8.1289830763893092E-3</v>
      </c>
      <c r="O39" s="49">
        <v>2.5262446939043399E-2</v>
      </c>
      <c r="P39" s="50">
        <v>0.74761838012329995</v>
      </c>
      <c r="Q39" s="28">
        <v>104</v>
      </c>
      <c r="R39" s="49">
        <v>-6.4659326625874404E-3</v>
      </c>
      <c r="S39" s="49">
        <v>2.4822344653876199E-2</v>
      </c>
      <c r="T39" s="49">
        <v>0.79448706762505505</v>
      </c>
      <c r="U39" s="49">
        <v>-7.23403909833026E-3</v>
      </c>
      <c r="V39" s="36">
        <v>1.3913385062480899E-2</v>
      </c>
      <c r="W39" s="40">
        <v>0.60310971970675398</v>
      </c>
    </row>
    <row r="40" spans="1:23" s="16" customFormat="1">
      <c r="A40" s="16" t="s">
        <v>77</v>
      </c>
      <c r="B40" s="35" t="s">
        <v>1692</v>
      </c>
      <c r="C40" s="16">
        <v>58</v>
      </c>
      <c r="D40" s="49">
        <v>-1.4161795462707899E-2</v>
      </c>
      <c r="E40" s="49">
        <v>2.3438010495458499E-2</v>
      </c>
      <c r="F40" s="49">
        <v>0.54569509512181003</v>
      </c>
      <c r="G40" s="49">
        <v>-7.78670388797124E-2</v>
      </c>
      <c r="H40" s="49">
        <v>9.5871628877359602E-2</v>
      </c>
      <c r="I40" s="49">
        <v>0.42011554027828801</v>
      </c>
      <c r="J40" s="49">
        <v>-1.45423686166619E-2</v>
      </c>
      <c r="K40" s="49">
        <v>2.2254855241617199E-2</v>
      </c>
      <c r="L40" s="50">
        <v>0.51346814060130497</v>
      </c>
      <c r="M40" s="28">
        <v>91</v>
      </c>
      <c r="N40" s="49">
        <v>-2.10700967979843E-2</v>
      </c>
      <c r="O40" s="49">
        <v>2.0906222896667801E-2</v>
      </c>
      <c r="P40" s="50">
        <v>0.313531988981266</v>
      </c>
      <c r="Q40" s="28">
        <v>104</v>
      </c>
      <c r="R40" s="49">
        <v>-2.1156709214078698E-2</v>
      </c>
      <c r="S40" s="49">
        <v>2.30518616291592E-2</v>
      </c>
      <c r="T40" s="49">
        <v>0.35873015586773199</v>
      </c>
      <c r="U40" s="49">
        <v>5.6113764628346E-3</v>
      </c>
      <c r="V40" s="36">
        <v>1.40969670528208E-2</v>
      </c>
      <c r="W40" s="40">
        <v>0.69058921313989197</v>
      </c>
    </row>
    <row r="41" spans="1:23" s="16" customFormat="1">
      <c r="A41" s="16" t="s">
        <v>77</v>
      </c>
      <c r="B41" s="35" t="s">
        <v>274</v>
      </c>
      <c r="C41" s="16">
        <v>58</v>
      </c>
      <c r="D41" s="49">
        <v>-3.1549175822351602E-2</v>
      </c>
      <c r="E41" s="49">
        <v>2.8306277875682601E-2</v>
      </c>
      <c r="F41" s="49">
        <v>0.26503703899519998</v>
      </c>
      <c r="G41" s="49">
        <v>-8.0771211987739594E-2</v>
      </c>
      <c r="H41" s="49">
        <v>0.11599887320430401</v>
      </c>
      <c r="I41" s="49">
        <v>0.489114652386825</v>
      </c>
      <c r="J41" s="49">
        <v>-3.2884967612411303E-2</v>
      </c>
      <c r="K41" s="49">
        <v>2.188806488914E-2</v>
      </c>
      <c r="L41" s="50">
        <v>0.13298983983815399</v>
      </c>
      <c r="M41" s="28">
        <v>91</v>
      </c>
      <c r="N41" s="49">
        <v>-2.41069841467451E-2</v>
      </c>
      <c r="O41" s="49">
        <v>2.45674966197881E-2</v>
      </c>
      <c r="P41" s="50">
        <v>0.32646690241978399</v>
      </c>
      <c r="Q41" s="28">
        <v>104</v>
      </c>
      <c r="R41" s="49">
        <v>-2.6259139738720301E-2</v>
      </c>
      <c r="S41" s="49">
        <v>2.3475524122275899E-2</v>
      </c>
      <c r="T41" s="49">
        <v>0.26332139663398602</v>
      </c>
      <c r="U41" s="49">
        <v>-5.2781239613844703E-3</v>
      </c>
      <c r="V41" s="36">
        <v>1.35244029671988E-2</v>
      </c>
      <c r="W41" s="40">
        <v>0.69633935286399096</v>
      </c>
    </row>
    <row r="42" spans="1:23" s="16" customFormat="1">
      <c r="A42" s="16" t="s">
        <v>77</v>
      </c>
      <c r="B42" s="35" t="s">
        <v>1752</v>
      </c>
      <c r="C42" s="16">
        <v>58</v>
      </c>
      <c r="D42" s="49">
        <v>-2.6105374468464799E-2</v>
      </c>
      <c r="E42" s="49">
        <v>2.5356833573005499E-2</v>
      </c>
      <c r="F42" s="49">
        <v>0.30323525371805699</v>
      </c>
      <c r="G42" s="49">
        <v>0.12066225916458199</v>
      </c>
      <c r="H42" s="49">
        <v>0.102168546718332</v>
      </c>
      <c r="I42" s="49">
        <v>0.24258970155199999</v>
      </c>
      <c r="J42" s="49">
        <v>-2.6973976212678798E-2</v>
      </c>
      <c r="K42" s="49">
        <v>2.2192574431847901E-2</v>
      </c>
      <c r="L42" s="50">
        <v>0.22419430824646899</v>
      </c>
      <c r="M42" s="28">
        <v>91</v>
      </c>
      <c r="N42" s="49">
        <v>-2.51313155635473E-2</v>
      </c>
      <c r="O42" s="49">
        <v>2.1916362544407798E-2</v>
      </c>
      <c r="P42" s="50">
        <v>0.251508976381427</v>
      </c>
      <c r="Q42" s="28">
        <v>104</v>
      </c>
      <c r="R42" s="49">
        <v>-2.05399333667689E-2</v>
      </c>
      <c r="S42" s="49">
        <v>2.4280458412777001E-2</v>
      </c>
      <c r="T42" s="49">
        <v>0.397583404823805</v>
      </c>
      <c r="U42" s="49">
        <v>5.2836364857559897E-3</v>
      </c>
      <c r="V42" s="36">
        <v>1.3836102353974601E-2</v>
      </c>
      <c r="W42" s="40">
        <v>0.70255543033117696</v>
      </c>
    </row>
    <row r="43" spans="1:23" s="16" customFormat="1">
      <c r="A43" s="16" t="s">
        <v>77</v>
      </c>
      <c r="B43" s="35" t="s">
        <v>286</v>
      </c>
      <c r="C43" s="16">
        <v>58</v>
      </c>
      <c r="D43" s="49">
        <v>-1.46208546361695E-2</v>
      </c>
      <c r="E43" s="49">
        <v>2.1530142509402699E-2</v>
      </c>
      <c r="F43" s="49">
        <v>0.49708230491425298</v>
      </c>
      <c r="G43" s="49">
        <v>3.6409116605575602E-2</v>
      </c>
      <c r="H43" s="49">
        <v>8.7604398272551703E-2</v>
      </c>
      <c r="I43" s="49">
        <v>0.67928492414768304</v>
      </c>
      <c r="J43" s="49">
        <v>-1.49614168379622E-2</v>
      </c>
      <c r="K43" s="49">
        <v>2.2085698713585698E-2</v>
      </c>
      <c r="L43" s="50">
        <v>0.49813598512559698</v>
      </c>
      <c r="M43" s="28">
        <v>91</v>
      </c>
      <c r="N43" s="49">
        <v>2.4848759920120698E-3</v>
      </c>
      <c r="O43" s="49">
        <v>1.93916787791398E-2</v>
      </c>
      <c r="P43" s="50">
        <v>0.89803710934289505</v>
      </c>
      <c r="Q43" s="28">
        <v>104</v>
      </c>
      <c r="R43" s="49">
        <v>-1.8151876543667299E-2</v>
      </c>
      <c r="S43" s="49">
        <v>2.3145370593554999E-2</v>
      </c>
      <c r="T43" s="49">
        <v>0.43289039888255498</v>
      </c>
      <c r="U43" s="49">
        <v>4.6460338038779303E-3</v>
      </c>
      <c r="V43" s="36">
        <v>1.3398088688775E-2</v>
      </c>
      <c r="W43" s="40">
        <v>0.72876531743497197</v>
      </c>
    </row>
    <row r="44" spans="1:23" s="16" customFormat="1">
      <c r="A44" s="16" t="s">
        <v>77</v>
      </c>
      <c r="B44" s="35" t="s">
        <v>667</v>
      </c>
      <c r="C44" s="16">
        <v>58</v>
      </c>
      <c r="D44" s="49">
        <v>-3.5324750366705703E-2</v>
      </c>
      <c r="E44" s="49">
        <v>2.6960309843701499E-2</v>
      </c>
      <c r="F44" s="49">
        <v>0.19011122094121299</v>
      </c>
      <c r="G44" s="49">
        <v>-3.5124597459778098E-2</v>
      </c>
      <c r="H44" s="49">
        <v>0.11067661192455699</v>
      </c>
      <c r="I44" s="49">
        <v>0.75214889425292997</v>
      </c>
      <c r="J44" s="49">
        <v>-3.6652821133961302E-2</v>
      </c>
      <c r="K44" s="49">
        <v>2.1951854197088401E-2</v>
      </c>
      <c r="L44" s="50">
        <v>9.4980445456259097E-2</v>
      </c>
      <c r="M44" s="28">
        <v>91</v>
      </c>
      <c r="N44" s="49">
        <v>-3.9318762065904601E-2</v>
      </c>
      <c r="O44" s="49">
        <v>2.39281925741027E-2</v>
      </c>
      <c r="P44" s="50">
        <v>0.100341939988877</v>
      </c>
      <c r="Q44" s="28">
        <v>104</v>
      </c>
      <c r="R44" s="49">
        <v>-3.79606850313077E-2</v>
      </c>
      <c r="S44" s="49">
        <v>2.3302602675127199E-2</v>
      </c>
      <c r="T44" s="49">
        <v>0.1033062486303</v>
      </c>
      <c r="U44" s="49">
        <v>-4.6369067255664599E-3</v>
      </c>
      <c r="V44" s="36">
        <v>1.4016862722601499E-2</v>
      </c>
      <c r="W44" s="40">
        <v>0.74078863373860204</v>
      </c>
    </row>
    <row r="45" spans="1:23" s="16" customFormat="1">
      <c r="A45" s="16" t="s">
        <v>77</v>
      </c>
      <c r="B45" s="35" t="s">
        <v>1638</v>
      </c>
      <c r="C45" s="16">
        <v>58</v>
      </c>
      <c r="D45" s="49">
        <v>4.7327501607377503E-3</v>
      </c>
      <c r="E45" s="49">
        <v>2.24599375813531E-2</v>
      </c>
      <c r="F45" s="49">
        <v>0.83310604127251497</v>
      </c>
      <c r="G45" s="49">
        <v>0.171115068746622</v>
      </c>
      <c r="H45" s="49">
        <v>8.9357639910781994E-2</v>
      </c>
      <c r="I45" s="49">
        <v>6.0612356083111898E-2</v>
      </c>
      <c r="J45" s="49">
        <v>4.8600837563215699E-3</v>
      </c>
      <c r="K45" s="49">
        <v>2.2251244965543399E-2</v>
      </c>
      <c r="L45" s="50">
        <v>0.827103045297789</v>
      </c>
      <c r="M45" s="28">
        <v>91</v>
      </c>
      <c r="N45" s="49">
        <v>1.2801842548850501E-2</v>
      </c>
      <c r="O45" s="49">
        <v>2.0128220428435501E-2</v>
      </c>
      <c r="P45" s="50">
        <v>0.52476689031844204</v>
      </c>
      <c r="Q45" s="28">
        <v>104</v>
      </c>
      <c r="R45" s="49">
        <v>8.7291942499145598E-5</v>
      </c>
      <c r="S45" s="49">
        <v>2.2190764985312202E-2</v>
      </c>
      <c r="T45" s="49">
        <v>0.99686136491355304</v>
      </c>
      <c r="U45" s="49">
        <v>-2.6129314706775601E-3</v>
      </c>
      <c r="V45" s="36">
        <v>1.3420772870492001E-2</v>
      </c>
      <c r="W45" s="40">
        <v>0.84563323751139496</v>
      </c>
    </row>
    <row r="46" spans="1:23" s="16" customFormat="1">
      <c r="A46" s="16" t="s">
        <v>77</v>
      </c>
      <c r="B46" s="35" t="s">
        <v>245</v>
      </c>
      <c r="C46" s="16">
        <v>58</v>
      </c>
      <c r="D46" s="49">
        <v>-4.9711538942503997E-4</v>
      </c>
      <c r="E46" s="49">
        <v>2.6733126320046301E-2</v>
      </c>
      <c r="F46" s="49">
        <v>0.985163806454882</v>
      </c>
      <c r="G46" s="49">
        <v>0.235920148570753</v>
      </c>
      <c r="H46" s="49">
        <v>0.104786123011083</v>
      </c>
      <c r="I46" s="49">
        <v>2.8299410267939799E-2</v>
      </c>
      <c r="J46" s="49">
        <v>-5.1636776363788903E-4</v>
      </c>
      <c r="K46" s="49">
        <v>2.19177425605208E-2</v>
      </c>
      <c r="L46" s="50">
        <v>0.98120409730994695</v>
      </c>
      <c r="M46" s="28">
        <v>91</v>
      </c>
      <c r="N46" s="49">
        <v>1.29770538819695E-2</v>
      </c>
      <c r="O46" s="49">
        <v>2.4386220305923498E-2</v>
      </c>
      <c r="P46" s="50">
        <v>0.59462419005989098</v>
      </c>
      <c r="Q46" s="28">
        <v>104</v>
      </c>
      <c r="R46" s="49">
        <v>7.6884494347982798E-3</v>
      </c>
      <c r="S46" s="49">
        <v>2.3613180011822499E-2</v>
      </c>
      <c r="T46" s="49">
        <v>0.74472707554983697</v>
      </c>
      <c r="U46" s="49">
        <v>-1.6509836084498599E-3</v>
      </c>
      <c r="V46" s="36">
        <v>1.36559953414803E-2</v>
      </c>
      <c r="W46" s="40">
        <v>0.90377176346658705</v>
      </c>
    </row>
    <row r="47" spans="1:23" s="16" customFormat="1">
      <c r="A47" s="16" t="s">
        <v>77</v>
      </c>
      <c r="B47" s="35" t="s">
        <v>461</v>
      </c>
      <c r="C47" s="16">
        <v>58</v>
      </c>
      <c r="D47" s="49">
        <v>-1.4924273976637399E-2</v>
      </c>
      <c r="E47" s="49">
        <v>2.2915606937230701E-2</v>
      </c>
      <c r="F47" s="49">
        <v>0.51487146005081297</v>
      </c>
      <c r="G47" s="49">
        <v>0.120073883202287</v>
      </c>
      <c r="H47" s="49">
        <v>9.2211282568431294E-2</v>
      </c>
      <c r="I47" s="49">
        <v>0.19819207145191101</v>
      </c>
      <c r="J47" s="49">
        <v>-1.5340295193969801E-2</v>
      </c>
      <c r="K47" s="49">
        <v>2.2043010462474099E-2</v>
      </c>
      <c r="L47" s="50">
        <v>0.48647542674514099</v>
      </c>
      <c r="M47" s="28">
        <v>91</v>
      </c>
      <c r="N47" s="49">
        <v>-3.0972011231707201E-3</v>
      </c>
      <c r="O47" s="49">
        <v>2.0344060939717599E-2</v>
      </c>
      <c r="P47" s="50">
        <v>0.87899682100522503</v>
      </c>
      <c r="Q47" s="28">
        <v>104</v>
      </c>
      <c r="R47" s="49">
        <v>-1.47948354657324E-2</v>
      </c>
      <c r="S47" s="49">
        <v>2.2957207296992001E-2</v>
      </c>
      <c r="T47" s="49">
        <v>0.51928188525960595</v>
      </c>
      <c r="U47" s="49">
        <v>-1.69732828699807E-3</v>
      </c>
      <c r="V47" s="36">
        <v>1.40589754602744E-2</v>
      </c>
      <c r="W47" s="40">
        <v>0.90390556219252804</v>
      </c>
    </row>
    <row r="48" spans="1:23" s="16" customFormat="1">
      <c r="A48" s="16" t="s">
        <v>77</v>
      </c>
      <c r="B48" s="35" t="s">
        <v>1140</v>
      </c>
      <c r="C48" s="16">
        <v>58</v>
      </c>
      <c r="D48" s="36">
        <v>1.75191672800168E-2</v>
      </c>
      <c r="E48" s="36">
        <v>2.8896426388010401E-2</v>
      </c>
      <c r="F48" s="36">
        <v>0.54433246991540596</v>
      </c>
      <c r="G48" s="36">
        <v>1.39898581350206E-2</v>
      </c>
      <c r="H48" s="36">
        <v>0.118692694756805</v>
      </c>
      <c r="I48" s="36">
        <v>0.90659541707066904</v>
      </c>
      <c r="J48" s="36">
        <v>1.8287500607092499E-2</v>
      </c>
      <c r="K48" s="36">
        <v>2.2070770890060099E-2</v>
      </c>
      <c r="L48" s="40">
        <v>0.40733951190658102</v>
      </c>
      <c r="M48" s="16">
        <v>91</v>
      </c>
      <c r="N48" s="36">
        <v>4.8149936455342797E-3</v>
      </c>
      <c r="O48" s="36">
        <v>2.4578660128264301E-2</v>
      </c>
      <c r="P48" s="40">
        <v>0.84468735049488797</v>
      </c>
      <c r="Q48" s="16">
        <v>104</v>
      </c>
      <c r="R48" s="36">
        <v>1.4457696417891399E-2</v>
      </c>
      <c r="S48" s="36">
        <v>2.3317524033058899E-2</v>
      </c>
      <c r="T48" s="36">
        <v>0.53523430938836603</v>
      </c>
      <c r="U48" s="36">
        <v>-1.4880831848758801E-3</v>
      </c>
      <c r="V48" s="36">
        <v>1.3750403468241501E-2</v>
      </c>
      <c r="W48" s="40">
        <v>0.91382034270924495</v>
      </c>
    </row>
    <row r="49" spans="1:23" s="16" customFormat="1">
      <c r="A49" s="16" t="s">
        <v>77</v>
      </c>
      <c r="B49" s="35" t="s">
        <v>1725</v>
      </c>
      <c r="C49" s="16">
        <v>58</v>
      </c>
      <c r="D49" s="36">
        <v>-4.6800386261940198E-2</v>
      </c>
      <c r="E49" s="36">
        <v>2.1927978136855601E-2</v>
      </c>
      <c r="F49" s="36">
        <v>3.2820087232452499E-2</v>
      </c>
      <c r="G49" s="36">
        <v>1.6625953095101499E-3</v>
      </c>
      <c r="H49" s="36">
        <v>8.9821584143933195E-2</v>
      </c>
      <c r="I49" s="36">
        <v>0.98529781278417405</v>
      </c>
      <c r="J49" s="36">
        <v>-4.7912305793415003E-2</v>
      </c>
      <c r="K49" s="36">
        <v>2.2305810473962299E-2</v>
      </c>
      <c r="L49" s="40">
        <v>3.1715803718095299E-2</v>
      </c>
      <c r="M49" s="16">
        <v>91</v>
      </c>
      <c r="N49" s="36">
        <v>-3.4128772831140602E-2</v>
      </c>
      <c r="O49" s="36">
        <v>2.0891543971224402E-2</v>
      </c>
      <c r="P49" s="40">
        <v>0.10233938203661901</v>
      </c>
      <c r="Q49" s="16">
        <v>104</v>
      </c>
      <c r="R49" s="36">
        <v>-2.1844014586847399E-2</v>
      </c>
      <c r="S49" s="36">
        <v>2.24486767034788E-2</v>
      </c>
      <c r="T49" s="36">
        <v>0.33052115299711898</v>
      </c>
      <c r="U49" s="36">
        <v>1.35809407689242E-3</v>
      </c>
      <c r="V49" s="36">
        <v>1.4123644321816099E-2</v>
      </c>
      <c r="W49" s="40">
        <v>0.92339549860165604</v>
      </c>
    </row>
    <row r="50" spans="1:23" s="16" customFormat="1">
      <c r="A50" s="16" t="s">
        <v>77</v>
      </c>
      <c r="B50" s="35" t="s">
        <v>203</v>
      </c>
      <c r="C50" s="16">
        <v>58</v>
      </c>
      <c r="D50" s="36">
        <v>-2.0699206052164101E-2</v>
      </c>
      <c r="E50" s="36">
        <v>2.5327488922534998E-2</v>
      </c>
      <c r="F50" s="36">
        <v>0.41377845161940102</v>
      </c>
      <c r="G50" s="36">
        <v>-0.126433546014279</v>
      </c>
      <c r="H50" s="36">
        <v>0.103003709003677</v>
      </c>
      <c r="I50" s="36">
        <v>0.22478246638305599</v>
      </c>
      <c r="J50" s="36">
        <v>-2.1404651733379399E-2</v>
      </c>
      <c r="K50" s="36">
        <v>2.1576893598938399E-2</v>
      </c>
      <c r="L50" s="40">
        <v>0.32118908625820303</v>
      </c>
      <c r="M50" s="16">
        <v>91</v>
      </c>
      <c r="N50" s="36">
        <v>-2.4804558113232698E-2</v>
      </c>
      <c r="O50" s="36">
        <v>2.1837710379238501E-2</v>
      </c>
      <c r="P50" s="40">
        <v>0.25601561357602898</v>
      </c>
      <c r="Q50" s="16">
        <v>104</v>
      </c>
      <c r="R50" s="36">
        <v>-3.68974889907141E-2</v>
      </c>
      <c r="S50" s="36">
        <v>2.3279864762735501E-2</v>
      </c>
      <c r="T50" s="36">
        <v>0.11297703773344001</v>
      </c>
      <c r="U50" s="36">
        <v>9.2168341624487002E-4</v>
      </c>
      <c r="V50" s="36">
        <v>1.36465957414314E-2</v>
      </c>
      <c r="W50" s="40">
        <v>0.94615226616175296</v>
      </c>
    </row>
    <row r="51" spans="1:23" s="16" customFormat="1">
      <c r="A51" s="16" t="s">
        <v>77</v>
      </c>
      <c r="B51" s="35" t="s">
        <v>493</v>
      </c>
      <c r="C51" s="16">
        <v>58</v>
      </c>
      <c r="D51" s="36">
        <v>-2.6743344621868299E-2</v>
      </c>
      <c r="E51" s="36">
        <v>2.15301378711002E-2</v>
      </c>
      <c r="F51" s="36">
        <v>0.21418664013073399</v>
      </c>
      <c r="G51" s="36">
        <v>-5.3074986575502497E-2</v>
      </c>
      <c r="H51" s="36">
        <v>8.7938635916059202E-2</v>
      </c>
      <c r="I51" s="36">
        <v>0.54858272279739495</v>
      </c>
      <c r="J51" s="36">
        <v>-2.7433339903502899E-2</v>
      </c>
      <c r="K51" s="36">
        <v>2.20587310521758E-2</v>
      </c>
      <c r="L51" s="40">
        <v>0.21362842171041599</v>
      </c>
      <c r="M51" s="16">
        <v>91</v>
      </c>
      <c r="N51" s="36">
        <v>-1.7318668408192E-2</v>
      </c>
      <c r="O51" s="36">
        <v>1.9594701059476201E-2</v>
      </c>
      <c r="P51" s="40">
        <v>0.37678017033903799</v>
      </c>
      <c r="Q51" s="16">
        <v>104</v>
      </c>
      <c r="R51" s="36">
        <v>-3.32632539734279E-2</v>
      </c>
      <c r="S51" s="36">
        <v>2.2561147306552499E-2</v>
      </c>
      <c r="T51" s="36">
        <v>0.14038467836926899</v>
      </c>
      <c r="U51" s="36">
        <v>-2.21002316097568E-4</v>
      </c>
      <c r="V51" s="36">
        <v>1.3599394166526601E-2</v>
      </c>
      <c r="W51" s="40">
        <v>0.98703423309432003</v>
      </c>
    </row>
    <row r="52" spans="1:23" s="16" customFormat="1">
      <c r="A52" s="16" t="s">
        <v>77</v>
      </c>
      <c r="B52" s="35" t="s">
        <v>1305</v>
      </c>
      <c r="C52" s="16">
        <v>58</v>
      </c>
      <c r="D52" s="36">
        <v>2.23132010111626E-2</v>
      </c>
      <c r="E52" s="36">
        <v>2.3216071128716199E-2</v>
      </c>
      <c r="F52" s="36">
        <v>0.33649679959974199</v>
      </c>
      <c r="G52" s="36">
        <v>5.1354551235333702E-2</v>
      </c>
      <c r="H52" s="36">
        <v>9.5272909767316005E-2</v>
      </c>
      <c r="I52" s="36">
        <v>0.59200567925285297</v>
      </c>
      <c r="J52" s="36">
        <v>2.2928753955928E-2</v>
      </c>
      <c r="K52" s="36">
        <v>2.2246782526578301E-2</v>
      </c>
      <c r="L52" s="40">
        <v>0.302702712052481</v>
      </c>
      <c r="M52" s="16">
        <v>91</v>
      </c>
      <c r="N52" s="36">
        <v>2.1358431908802902E-2</v>
      </c>
      <c r="O52" s="36">
        <v>2.2845521676871601E-2</v>
      </c>
      <c r="P52" s="40">
        <v>0.34983636975604199</v>
      </c>
      <c r="Q52" s="16">
        <v>104</v>
      </c>
      <c r="R52" s="36">
        <v>9.0884777040644103E-3</v>
      </c>
      <c r="S52" s="36">
        <v>2.29006590059318E-2</v>
      </c>
      <c r="T52" s="36">
        <v>0.69146676823616804</v>
      </c>
      <c r="U52" s="36">
        <v>-2.31677595177242E-5</v>
      </c>
      <c r="V52" s="36">
        <v>1.39994081030587E-2</v>
      </c>
      <c r="W52" s="40">
        <v>0.99867957351811898</v>
      </c>
    </row>
    <row r="53" spans="1:23" s="16" customFormat="1">
      <c r="B53" s="35"/>
      <c r="L53" s="35"/>
      <c r="P53" s="35"/>
      <c r="R53" s="36"/>
      <c r="S53" s="36"/>
      <c r="T53" s="36"/>
      <c r="U53" s="36"/>
      <c r="V53" s="36"/>
      <c r="W53" s="40"/>
    </row>
    <row r="54" spans="1:23" s="16" customFormat="1">
      <c r="B54" s="35"/>
      <c r="L54" s="35"/>
      <c r="P54" s="35"/>
      <c r="W54" s="35"/>
    </row>
    <row r="1048549" spans="2:23" customFormat="1">
      <c r="B1048549" s="92"/>
      <c r="L1048549" s="92"/>
      <c r="P1048549" s="92"/>
      <c r="W1048549" s="92"/>
    </row>
    <row r="1048550" spans="2:23" customFormat="1">
      <c r="B1048550" s="92"/>
      <c r="L1048550" s="92"/>
      <c r="P1048550" s="92"/>
      <c r="W1048550" s="92"/>
    </row>
    <row r="1048551" spans="2:23" customFormat="1">
      <c r="B1048551" s="92"/>
      <c r="L1048551" s="92"/>
      <c r="P1048551" s="92"/>
      <c r="W1048551" s="92"/>
    </row>
    <row r="1048552" spans="2:23" customFormat="1">
      <c r="B1048552" s="92"/>
      <c r="L1048552" s="92"/>
      <c r="P1048552" s="92"/>
      <c r="W1048552" s="92"/>
    </row>
    <row r="1048553" spans="2:23" customFormat="1">
      <c r="B1048553" s="92"/>
      <c r="L1048553" s="92"/>
      <c r="P1048553" s="92"/>
      <c r="W1048553" s="92"/>
    </row>
    <row r="1048554" spans="2:23" customFormat="1">
      <c r="B1048554" s="92"/>
      <c r="L1048554" s="92"/>
      <c r="P1048554" s="92"/>
      <c r="W1048554" s="92"/>
    </row>
    <row r="1048555" spans="2:23" customFormat="1">
      <c r="B1048555" s="92"/>
      <c r="L1048555" s="92"/>
      <c r="P1048555" s="92"/>
      <c r="W1048555" s="92"/>
    </row>
    <row r="1048556" spans="2:23" customFormat="1">
      <c r="B1048556" s="92"/>
      <c r="L1048556" s="92"/>
      <c r="P1048556" s="92"/>
      <c r="W1048556" s="92"/>
    </row>
    <row r="1048557" spans="2:23" customFormat="1">
      <c r="B1048557" s="92"/>
      <c r="L1048557" s="92"/>
      <c r="P1048557" s="92"/>
      <c r="W1048557" s="92"/>
    </row>
    <row r="1048558" spans="2:23" customFormat="1">
      <c r="B1048558" s="92"/>
      <c r="L1048558" s="92"/>
      <c r="P1048558" s="92"/>
      <c r="W1048558" s="92"/>
    </row>
    <row r="1048559" spans="2:23" customFormat="1">
      <c r="B1048559" s="92"/>
      <c r="L1048559" s="92"/>
      <c r="P1048559" s="92"/>
      <c r="W1048559" s="92"/>
    </row>
    <row r="1048560" spans="2:23" customFormat="1">
      <c r="B1048560" s="92"/>
      <c r="L1048560" s="92"/>
      <c r="P1048560" s="92"/>
      <c r="W1048560" s="92"/>
    </row>
    <row r="1048561" spans="2:23" customFormat="1">
      <c r="B1048561" s="92"/>
      <c r="L1048561" s="92"/>
      <c r="P1048561" s="92"/>
      <c r="W1048561" s="92"/>
    </row>
    <row r="1048562" spans="2:23" customFormat="1">
      <c r="B1048562" s="92"/>
      <c r="L1048562" s="92"/>
      <c r="P1048562" s="92"/>
      <c r="W1048562" s="92"/>
    </row>
    <row r="1048563" spans="2:23" customFormat="1">
      <c r="B1048563" s="92"/>
      <c r="L1048563" s="92"/>
      <c r="P1048563" s="92"/>
      <c r="W1048563" s="92"/>
    </row>
    <row r="1048564" spans="2:23" customFormat="1">
      <c r="B1048564" s="92"/>
      <c r="L1048564" s="92"/>
      <c r="P1048564" s="92"/>
      <c r="W1048564" s="92"/>
    </row>
    <row r="1048565" spans="2:23" customFormat="1">
      <c r="B1048565" s="92"/>
      <c r="L1048565" s="92"/>
      <c r="P1048565" s="92"/>
      <c r="W1048565" s="92"/>
    </row>
    <row r="1048566" spans="2:23" customFormat="1">
      <c r="B1048566" s="92"/>
      <c r="L1048566" s="92"/>
      <c r="P1048566" s="92"/>
      <c r="W1048566" s="92"/>
    </row>
    <row r="1048567" spans="2:23" customFormat="1">
      <c r="B1048567" s="92"/>
      <c r="L1048567" s="92"/>
      <c r="P1048567" s="92"/>
      <c r="W1048567" s="92"/>
    </row>
    <row r="1048568" spans="2:23" customFormat="1">
      <c r="B1048568" s="92"/>
      <c r="L1048568" s="92"/>
      <c r="P1048568" s="92"/>
      <c r="W1048568" s="92"/>
    </row>
    <row r="1048569" spans="2:23" customFormat="1">
      <c r="B1048569" s="92"/>
      <c r="L1048569" s="92"/>
      <c r="P1048569" s="92"/>
      <c r="W1048569" s="92"/>
    </row>
    <row r="1048570" spans="2:23" customFormat="1">
      <c r="B1048570" s="92"/>
      <c r="L1048570" s="92"/>
      <c r="P1048570" s="92"/>
      <c r="W1048570" s="92"/>
    </row>
    <row r="1048571" spans="2:23" customFormat="1">
      <c r="B1048571" s="92"/>
      <c r="L1048571" s="92"/>
      <c r="P1048571" s="92"/>
      <c r="W1048571" s="92"/>
    </row>
    <row r="1048572" spans="2:23" customFormat="1">
      <c r="B1048572" s="92"/>
      <c r="L1048572" s="92"/>
      <c r="P1048572" s="92"/>
      <c r="W1048572" s="92"/>
    </row>
    <row r="1048573" spans="2:23" customFormat="1">
      <c r="B1048573" s="92"/>
      <c r="L1048573" s="92"/>
      <c r="P1048573" s="92"/>
      <c r="W1048573" s="92"/>
    </row>
    <row r="1048574" spans="2:23" customFormat="1">
      <c r="B1048574" s="92"/>
      <c r="L1048574" s="92"/>
      <c r="P1048574" s="92"/>
      <c r="W1048574" s="92"/>
    </row>
    <row r="1048575" spans="2:23" customFormat="1">
      <c r="B1048575" s="92"/>
      <c r="L1048575" s="92"/>
      <c r="P1048575" s="92"/>
      <c r="W1048575" s="92"/>
    </row>
    <row r="1048576" spans="2:23" customFormat="1">
      <c r="B1048576" s="92"/>
      <c r="L1048576" s="92"/>
      <c r="P1048576" s="92"/>
      <c r="W1048576" s="92"/>
    </row>
  </sheetData>
  <mergeCells count="5">
    <mergeCell ref="C2:L2"/>
    <mergeCell ref="M2:P2"/>
    <mergeCell ref="Q2:W2"/>
    <mergeCell ref="A2:A3"/>
    <mergeCell ref="B2:B3"/>
  </mergeCells>
  <phoneticPr fontId="33" type="noConversion"/>
  <conditionalFormatting sqref="F1:F1048576">
    <cfRule type="cellIs" dxfId="5" priority="1" operator="between">
      <formula>0</formula>
      <formula>0.00051</formula>
    </cfRule>
    <cfRule type="cellIs" priority="2" operator="between">
      <formula>0</formula>
      <formula>0.00051</formula>
    </cfRule>
  </conditionalFormatting>
  <conditionalFormatting sqref="I1:I1048576">
    <cfRule type="cellIs" dxfId="4" priority="3" operator="between">
      <formula>0</formula>
      <formula>0.00051</formula>
    </cfRule>
  </conditionalFormatting>
  <conditionalFormatting sqref="L1:L1048576">
    <cfRule type="cellIs" dxfId="3" priority="4" operator="between">
      <formula>0</formula>
      <formula>0.00051</formula>
    </cfRule>
  </conditionalFormatting>
  <conditionalFormatting sqref="P1:P1048576">
    <cfRule type="cellIs" dxfId="2" priority="5" operator="between">
      <formula>0</formula>
      <formula>0.00051</formula>
    </cfRule>
  </conditionalFormatting>
  <conditionalFormatting sqref="T1:T1048576">
    <cfRule type="cellIs" dxfId="1" priority="6" operator="between">
      <formula>0</formula>
      <formula>0.00051</formula>
    </cfRule>
  </conditionalFormatting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A18"/>
  <sheetViews>
    <sheetView zoomScale="55" zoomScaleNormal="55" workbookViewId="0">
      <selection activeCell="C5" sqref="C5"/>
    </sheetView>
  </sheetViews>
  <sheetFormatPr baseColWidth="10" defaultColWidth="8.6640625" defaultRowHeight="14"/>
  <cols>
    <col min="1" max="24" width="12.6640625" customWidth="1"/>
  </cols>
  <sheetData>
    <row r="1" spans="1:27" s="1" customFormat="1" ht="30" customHeight="1">
      <c r="A1" s="17" t="s">
        <v>1991</v>
      </c>
    </row>
    <row r="2" spans="1:27" s="65" customFormat="1" ht="20" customHeight="1">
      <c r="A2" s="190" t="s">
        <v>138</v>
      </c>
      <c r="B2" s="186" t="s">
        <v>139</v>
      </c>
      <c r="C2" s="187" t="s">
        <v>140</v>
      </c>
      <c r="D2" s="193" t="s">
        <v>141</v>
      </c>
      <c r="E2" s="193"/>
      <c r="F2" s="193"/>
      <c r="G2" s="193"/>
      <c r="H2" s="193"/>
      <c r="I2" s="193"/>
      <c r="J2" s="193"/>
      <c r="K2" s="193"/>
      <c r="L2" s="193"/>
      <c r="M2" s="194"/>
      <c r="N2" s="193" t="s">
        <v>142</v>
      </c>
      <c r="O2" s="193"/>
      <c r="P2" s="193"/>
      <c r="Q2" s="194"/>
      <c r="R2" s="193" t="s">
        <v>143</v>
      </c>
      <c r="S2" s="193"/>
      <c r="T2" s="193"/>
      <c r="U2" s="193"/>
      <c r="V2" s="193"/>
      <c r="W2" s="193"/>
      <c r="X2" s="194"/>
      <c r="Y2" s="68"/>
    </row>
    <row r="3" spans="1:27" s="3" customFormat="1" ht="32" customHeight="1">
      <c r="A3" s="197"/>
      <c r="B3" s="192"/>
      <c r="C3" s="198"/>
      <c r="D3" s="69" t="s">
        <v>144</v>
      </c>
      <c r="E3" s="69" t="s">
        <v>145</v>
      </c>
      <c r="F3" s="69" t="s">
        <v>146</v>
      </c>
      <c r="G3" s="70" t="s">
        <v>147</v>
      </c>
      <c r="H3" s="69" t="s">
        <v>148</v>
      </c>
      <c r="I3" s="69" t="s">
        <v>149</v>
      </c>
      <c r="J3" s="70" t="s">
        <v>150</v>
      </c>
      <c r="K3" s="69" t="s">
        <v>151</v>
      </c>
      <c r="L3" s="69" t="s">
        <v>152</v>
      </c>
      <c r="M3" s="71" t="s">
        <v>153</v>
      </c>
      <c r="N3" s="69" t="s">
        <v>144</v>
      </c>
      <c r="O3" s="69" t="s">
        <v>154</v>
      </c>
      <c r="P3" s="69" t="s">
        <v>155</v>
      </c>
      <c r="Q3" s="71" t="s">
        <v>156</v>
      </c>
      <c r="R3" s="69" t="s">
        <v>144</v>
      </c>
      <c r="S3" s="69" t="s">
        <v>157</v>
      </c>
      <c r="T3" s="69" t="s">
        <v>158</v>
      </c>
      <c r="U3" s="70" t="s">
        <v>159</v>
      </c>
      <c r="V3" s="69" t="s">
        <v>160</v>
      </c>
      <c r="W3" s="69" t="s">
        <v>161</v>
      </c>
      <c r="X3" s="71" t="s">
        <v>162</v>
      </c>
      <c r="Y3" s="72"/>
    </row>
    <row r="4" spans="1:27" s="16" customFormat="1" ht="28" customHeight="1">
      <c r="A4" s="190" t="s">
        <v>77</v>
      </c>
      <c r="B4" s="190" t="s">
        <v>532</v>
      </c>
      <c r="C4" s="35" t="s">
        <v>165</v>
      </c>
      <c r="D4" s="16">
        <v>58</v>
      </c>
      <c r="E4" s="36">
        <v>-8.1117124778002994E-2</v>
      </c>
      <c r="F4" s="36">
        <v>2.6620052147381501E-2</v>
      </c>
      <c r="G4" s="73">
        <v>2.3096947805392501E-3</v>
      </c>
      <c r="H4" s="36">
        <v>-0.147379015772136</v>
      </c>
      <c r="I4" s="36">
        <v>7.0396892681237E-2</v>
      </c>
      <c r="J4" s="74">
        <v>3.6300590837796499E-2</v>
      </c>
      <c r="K4" s="36">
        <v>-8.4169489362604794E-2</v>
      </c>
      <c r="L4" s="36">
        <v>2.2010185415274001E-2</v>
      </c>
      <c r="M4" s="75">
        <v>1.3124242875162099E-4</v>
      </c>
      <c r="N4" s="76">
        <v>91</v>
      </c>
      <c r="O4" s="36">
        <v>-9.6885517365775997E-2</v>
      </c>
      <c r="P4" s="36">
        <v>2.3900410712991298E-2</v>
      </c>
      <c r="Q4" s="75">
        <v>5.04100492125931E-5</v>
      </c>
      <c r="R4" s="16">
        <v>104</v>
      </c>
      <c r="S4" s="36">
        <v>-6.5048358433975703E-2</v>
      </c>
      <c r="T4" s="36">
        <v>1.8130709443483599E-2</v>
      </c>
      <c r="U4" s="73">
        <v>3.33550524883153E-4</v>
      </c>
      <c r="V4" s="36">
        <v>-6.78600079868944E-2</v>
      </c>
      <c r="W4" s="36">
        <v>1.8062010286524401E-2</v>
      </c>
      <c r="X4" s="39">
        <v>1.71923126533358E-4</v>
      </c>
      <c r="Y4" s="49"/>
      <c r="Z4" s="49"/>
      <c r="AA4" s="49"/>
    </row>
    <row r="5" spans="1:27" s="16" customFormat="1" ht="22" customHeight="1">
      <c r="A5" s="190"/>
      <c r="B5" s="190"/>
      <c r="C5" s="35" t="s">
        <v>166</v>
      </c>
      <c r="D5" s="16">
        <v>19</v>
      </c>
      <c r="E5" s="36">
        <v>-3.7377883883784699E-2</v>
      </c>
      <c r="F5" s="36">
        <v>2.9377141882487801E-2</v>
      </c>
      <c r="G5" s="74">
        <v>0.20325027279737401</v>
      </c>
      <c r="H5" s="36">
        <v>-0.18629999999999999</v>
      </c>
      <c r="I5" s="36">
        <v>6.3790275612580494E-2</v>
      </c>
      <c r="J5" s="36">
        <v>3.4946140499676499E-3</v>
      </c>
      <c r="K5" s="36">
        <v>-3.82419234521197E-2</v>
      </c>
      <c r="L5" s="36">
        <v>2.9155912288742099E-2</v>
      </c>
      <c r="M5" s="77">
        <v>0.18964322015755</v>
      </c>
      <c r="N5" s="76">
        <v>36</v>
      </c>
      <c r="O5" s="36">
        <v>-4.0514002354855201E-2</v>
      </c>
      <c r="P5" s="36">
        <v>2.4849527514697E-2</v>
      </c>
      <c r="Q5" s="77">
        <v>0.103022656645121</v>
      </c>
      <c r="R5" s="186" t="s">
        <v>71</v>
      </c>
      <c r="S5" s="186"/>
      <c r="T5" s="186"/>
      <c r="U5" s="186"/>
      <c r="V5" s="186"/>
      <c r="W5" s="186"/>
      <c r="X5" s="187"/>
      <c r="Y5" s="49"/>
      <c r="Z5" s="49"/>
      <c r="AA5" s="49"/>
    </row>
    <row r="6" spans="1:27" s="66" customFormat="1" ht="24" customHeight="1">
      <c r="A6" s="191"/>
      <c r="B6" s="191"/>
      <c r="C6" s="78" t="s">
        <v>167</v>
      </c>
      <c r="D6" s="66">
        <v>5</v>
      </c>
      <c r="E6" s="79">
        <v>2.0406974890071899E-2</v>
      </c>
      <c r="F6" s="79">
        <v>5.31271824221368E-2</v>
      </c>
      <c r="G6" s="80">
        <v>0.70089283468288999</v>
      </c>
      <c r="H6" s="79">
        <v>0.1404</v>
      </c>
      <c r="I6" s="79">
        <v>0.10879999999999999</v>
      </c>
      <c r="J6" s="79">
        <v>0.196897523231227</v>
      </c>
      <c r="K6" s="79">
        <v>2.07677211566408E-2</v>
      </c>
      <c r="L6" s="79">
        <v>5.5371112413885898E-2</v>
      </c>
      <c r="M6" s="81">
        <v>0.70761273210223596</v>
      </c>
      <c r="N6" s="82">
        <v>5</v>
      </c>
      <c r="O6" s="79">
        <v>2.01095540888435E-2</v>
      </c>
      <c r="P6" s="79">
        <v>5.4570629414324903E-2</v>
      </c>
      <c r="Q6" s="81">
        <v>0.71249665890153702</v>
      </c>
      <c r="R6" s="188"/>
      <c r="S6" s="188"/>
      <c r="T6" s="188"/>
      <c r="U6" s="188"/>
      <c r="V6" s="188"/>
      <c r="W6" s="188"/>
      <c r="X6" s="189"/>
    </row>
    <row r="7" spans="1:27" s="16" customFormat="1" ht="28" customHeight="1">
      <c r="A7" s="190" t="s">
        <v>77</v>
      </c>
      <c r="B7" s="190" t="s">
        <v>212</v>
      </c>
      <c r="C7" s="35" t="s">
        <v>165</v>
      </c>
      <c r="D7" s="16">
        <v>58</v>
      </c>
      <c r="E7" s="36">
        <v>-7.9180057899490104E-5</v>
      </c>
      <c r="F7" s="36">
        <v>2.6449477017113299E-2</v>
      </c>
      <c r="G7" s="74">
        <v>0.99761142909110601</v>
      </c>
      <c r="H7" s="36">
        <v>-8.4487071679845996E-2</v>
      </c>
      <c r="I7" s="36">
        <v>3.8138521613416E-2</v>
      </c>
      <c r="J7" s="74">
        <v>2.67416296087741E-2</v>
      </c>
      <c r="K7" s="36">
        <v>-8.2192538234596895E-5</v>
      </c>
      <c r="L7" s="36">
        <v>2.1534035084364699E-2</v>
      </c>
      <c r="M7" s="77">
        <v>0.99695458850232899</v>
      </c>
      <c r="N7" s="76">
        <v>91</v>
      </c>
      <c r="O7" s="36">
        <v>-1.9974984282521199E-2</v>
      </c>
      <c r="P7" s="36">
        <v>2.2942047094003399E-2</v>
      </c>
      <c r="Q7" s="77">
        <v>0.38393359826870999</v>
      </c>
      <c r="R7" s="16">
        <v>104</v>
      </c>
      <c r="S7" s="36">
        <v>-5.3004528678456203E-2</v>
      </c>
      <c r="T7" s="36">
        <v>2.72245748005016E-2</v>
      </c>
      <c r="U7" s="74">
        <v>5.1542302666298202E-2</v>
      </c>
      <c r="V7" s="36">
        <v>-4.92699815211756E-2</v>
      </c>
      <c r="W7" s="36">
        <v>1.39234889631616E-2</v>
      </c>
      <c r="X7" s="39">
        <v>4.0221949096919102E-4</v>
      </c>
      <c r="Y7" s="49"/>
      <c r="Z7" s="49"/>
      <c r="AA7" s="49"/>
    </row>
    <row r="8" spans="1:27" s="16" customFormat="1" ht="24" customHeight="1">
      <c r="A8" s="190"/>
      <c r="B8" s="190"/>
      <c r="C8" s="35" t="s">
        <v>166</v>
      </c>
      <c r="D8" s="16">
        <v>19</v>
      </c>
      <c r="E8" s="36">
        <v>-6.75048725076166E-3</v>
      </c>
      <c r="F8" s="36">
        <v>4.0249405396231501E-2</v>
      </c>
      <c r="G8" s="74">
        <v>0.86680635695316499</v>
      </c>
      <c r="H8" s="36">
        <v>-0.106651936843197</v>
      </c>
      <c r="I8" s="36">
        <v>6.0499999999999998E-2</v>
      </c>
      <c r="J8" s="36">
        <v>7.7927153102774094E-2</v>
      </c>
      <c r="K8" s="36">
        <v>-7.0415225262657304E-3</v>
      </c>
      <c r="L8" s="36">
        <v>2.8895545191095402E-2</v>
      </c>
      <c r="M8" s="77">
        <v>0.80747180015766096</v>
      </c>
      <c r="N8" s="76">
        <v>36</v>
      </c>
      <c r="O8" s="36">
        <v>-3.0325272025007802E-2</v>
      </c>
      <c r="P8" s="36">
        <v>3.0206415697201401E-2</v>
      </c>
      <c r="Q8" s="77">
        <v>0.31541003941989798</v>
      </c>
      <c r="R8" s="186" t="s">
        <v>71</v>
      </c>
      <c r="S8" s="186"/>
      <c r="T8" s="186"/>
      <c r="U8" s="186"/>
      <c r="V8" s="186"/>
      <c r="W8" s="186"/>
      <c r="X8" s="187"/>
      <c r="Y8" s="49"/>
      <c r="Z8" s="49"/>
      <c r="AA8" s="49"/>
    </row>
    <row r="9" spans="1:27" s="67" customFormat="1" ht="27" customHeight="1">
      <c r="A9" s="191"/>
      <c r="B9" s="191"/>
      <c r="C9" s="78" t="s">
        <v>167</v>
      </c>
      <c r="D9" s="66">
        <v>5</v>
      </c>
      <c r="E9" s="79">
        <v>-4.3914867968454799E-2</v>
      </c>
      <c r="F9" s="79">
        <v>8.0273355531681606E-2</v>
      </c>
      <c r="G9" s="79">
        <v>0.58433300938127997</v>
      </c>
      <c r="H9" s="79">
        <v>-0.13121106030872101</v>
      </c>
      <c r="I9" s="79">
        <v>0.10970000000000001</v>
      </c>
      <c r="J9" s="79">
        <v>0.23166148471380199</v>
      </c>
      <c r="K9" s="79">
        <v>-4.7191363614909602E-2</v>
      </c>
      <c r="L9" s="79">
        <v>5.1961858484796702E-2</v>
      </c>
      <c r="M9" s="81">
        <v>0.36377659247342797</v>
      </c>
      <c r="N9" s="82">
        <v>5</v>
      </c>
      <c r="O9" s="79">
        <v>-4.95402286678817E-2</v>
      </c>
      <c r="P9" s="79">
        <v>7.3812916306276496E-2</v>
      </c>
      <c r="Q9" s="81">
        <v>0.50211902377456297</v>
      </c>
      <c r="R9" s="188"/>
      <c r="S9" s="188"/>
      <c r="T9" s="188"/>
      <c r="U9" s="188"/>
      <c r="V9" s="188"/>
      <c r="W9" s="188"/>
      <c r="X9" s="189"/>
    </row>
    <row r="18" spans="12:12">
      <c r="L18" s="36"/>
    </row>
  </sheetData>
  <mergeCells count="12">
    <mergeCell ref="R8:X9"/>
    <mergeCell ref="R5:X6"/>
    <mergeCell ref="A7:A9"/>
    <mergeCell ref="B2:B3"/>
    <mergeCell ref="B4:B6"/>
    <mergeCell ref="B7:B9"/>
    <mergeCell ref="C2:C3"/>
    <mergeCell ref="D2:M2"/>
    <mergeCell ref="N2:Q2"/>
    <mergeCell ref="R2:X2"/>
    <mergeCell ref="A2:A3"/>
    <mergeCell ref="A4:A6"/>
  </mergeCells>
  <phoneticPr fontId="33" type="noConversion"/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FA1048575"/>
  <sheetViews>
    <sheetView zoomScale="70" zoomScaleNormal="70" workbookViewId="0">
      <selection activeCell="D40" sqref="D40"/>
    </sheetView>
  </sheetViews>
  <sheetFormatPr baseColWidth="10" defaultColWidth="8.6640625" defaultRowHeight="14"/>
  <cols>
    <col min="1" max="16" width="12.6640625" style="16" customWidth="1"/>
    <col min="17" max="16381" width="8.6640625" style="16"/>
  </cols>
  <sheetData>
    <row r="1" spans="1:16" s="1" customFormat="1" ht="30" customHeight="1">
      <c r="A1" s="17" t="s">
        <v>1992</v>
      </c>
    </row>
    <row r="2" spans="1:16" s="15" customFormat="1">
      <c r="A2" s="18" t="s">
        <v>138</v>
      </c>
      <c r="B2" s="18" t="s">
        <v>139</v>
      </c>
      <c r="C2" s="19" t="s">
        <v>171</v>
      </c>
      <c r="D2" s="19" t="s">
        <v>172</v>
      </c>
      <c r="E2" s="19" t="s">
        <v>173</v>
      </c>
      <c r="F2" s="19" t="s">
        <v>144</v>
      </c>
      <c r="G2" s="19" t="s">
        <v>157</v>
      </c>
      <c r="H2" s="19" t="s">
        <v>158</v>
      </c>
      <c r="I2" s="20" t="s">
        <v>159</v>
      </c>
      <c r="J2" s="19" t="s">
        <v>174</v>
      </c>
      <c r="K2" s="19" t="s">
        <v>175</v>
      </c>
      <c r="L2" s="19" t="s">
        <v>160</v>
      </c>
      <c r="M2" s="19" t="s">
        <v>161</v>
      </c>
      <c r="N2" s="20" t="s">
        <v>162</v>
      </c>
      <c r="O2" s="19" t="s">
        <v>176</v>
      </c>
      <c r="P2" s="19" t="s">
        <v>177</v>
      </c>
    </row>
    <row r="3" spans="1:16" s="16" customFormat="1">
      <c r="A3" s="16" t="s">
        <v>77</v>
      </c>
      <c r="B3" s="16" t="s">
        <v>532</v>
      </c>
      <c r="C3" s="16">
        <v>0.1</v>
      </c>
      <c r="D3" s="46">
        <v>4.9999999999999998E-8</v>
      </c>
      <c r="E3" s="46">
        <v>5.0000000000000004E-6</v>
      </c>
      <c r="F3" s="16">
        <v>79</v>
      </c>
      <c r="G3" s="36">
        <v>-4.5090860322373E-2</v>
      </c>
      <c r="H3" s="36">
        <v>1.89336349935855E-2</v>
      </c>
      <c r="I3" s="36">
        <v>1.7241280541875102E-2</v>
      </c>
      <c r="J3" s="36">
        <f t="shared" ref="J3:J29" si="0">G3-1.96*H3</f>
        <v>-8.2200784909800595E-2</v>
      </c>
      <c r="K3" s="36">
        <f t="shared" ref="K3:K29" si="1">G3+1.96*H3</f>
        <v>-7.9809357349454203E-3</v>
      </c>
      <c r="L3" s="36">
        <v>-6.3567796369048704E-2</v>
      </c>
      <c r="M3" s="36">
        <v>1.9164515793199301E-2</v>
      </c>
      <c r="N3" s="36">
        <v>9.1004954602658095E-4</v>
      </c>
      <c r="O3" s="36">
        <f t="shared" ref="O3:O29" si="2">L3-1.96*M3</f>
        <v>-0.101130247323719</v>
      </c>
      <c r="P3" s="36">
        <f t="shared" ref="P3:P29" si="3">L3+1.96*M3</f>
        <v>-2.60053454143781E-2</v>
      </c>
    </row>
    <row r="4" spans="1:16" s="16" customFormat="1">
      <c r="A4" s="16" t="s">
        <v>77</v>
      </c>
      <c r="B4" s="16" t="s">
        <v>532</v>
      </c>
      <c r="C4" s="16">
        <v>0.1</v>
      </c>
      <c r="D4" s="46">
        <v>4.9999999999999998E-8</v>
      </c>
      <c r="E4" s="46">
        <v>1.0000000000000001E-5</v>
      </c>
      <c r="F4" s="16">
        <v>89</v>
      </c>
      <c r="G4" s="36">
        <v>-6.0280730197659102E-2</v>
      </c>
      <c r="H4" s="36">
        <v>1.6368711970252501E-2</v>
      </c>
      <c r="I4" s="36">
        <v>2.3079468629116901E-4</v>
      </c>
      <c r="J4" s="36">
        <f t="shared" si="0"/>
        <v>-9.2363405659353998E-2</v>
      </c>
      <c r="K4" s="36">
        <f t="shared" si="1"/>
        <v>-2.8198054735964199E-2</v>
      </c>
      <c r="L4" s="36">
        <v>-6.13932149984616E-2</v>
      </c>
      <c r="M4" s="36">
        <v>1.8938089072726299E-2</v>
      </c>
      <c r="N4" s="36">
        <v>1.18783555937996E-3</v>
      </c>
      <c r="O4" s="36">
        <f t="shared" si="2"/>
        <v>-9.8511869581005093E-2</v>
      </c>
      <c r="P4" s="36">
        <f t="shared" si="3"/>
        <v>-2.4274560415918099E-2</v>
      </c>
    </row>
    <row r="5" spans="1:16" s="16" customFormat="1">
      <c r="A5" s="16" t="s">
        <v>77</v>
      </c>
      <c r="B5" s="16" t="s">
        <v>532</v>
      </c>
      <c r="C5" s="16">
        <v>0.1</v>
      </c>
      <c r="D5" s="46">
        <v>4.9999999999999998E-8</v>
      </c>
      <c r="E5" s="46">
        <v>5.0000000000000002E-5</v>
      </c>
      <c r="F5" s="16">
        <v>137</v>
      </c>
      <c r="G5" s="36">
        <v>-1.4127765124285801E-2</v>
      </c>
      <c r="H5" s="36">
        <v>1.135389265374E-2</v>
      </c>
      <c r="I5" s="36">
        <v>0.21338539624376299</v>
      </c>
      <c r="J5" s="36">
        <f t="shared" si="0"/>
        <v>-3.6381394725616203E-2</v>
      </c>
      <c r="K5" s="36">
        <f t="shared" si="1"/>
        <v>8.1258644770446E-3</v>
      </c>
      <c r="L5" s="36">
        <v>-6.19552850243189E-2</v>
      </c>
      <c r="M5" s="36">
        <v>1.8225013049488498E-2</v>
      </c>
      <c r="N5" s="36">
        <v>6.7517941975014895E-4</v>
      </c>
      <c r="O5" s="36">
        <f t="shared" si="2"/>
        <v>-9.7676310601316305E-2</v>
      </c>
      <c r="P5" s="36">
        <f t="shared" si="3"/>
        <v>-2.6234259447321401E-2</v>
      </c>
    </row>
    <row r="6" spans="1:16" s="16" customFormat="1">
      <c r="A6" s="16" t="s">
        <v>77</v>
      </c>
      <c r="B6" s="16" t="s">
        <v>532</v>
      </c>
      <c r="C6" s="16">
        <v>0.1</v>
      </c>
      <c r="D6" s="46">
        <v>9.9999999999999995E-8</v>
      </c>
      <c r="E6" s="46">
        <v>5.0000000000000004E-6</v>
      </c>
      <c r="F6" s="16">
        <v>92</v>
      </c>
      <c r="G6" s="36">
        <v>-4.5421578478372998E-2</v>
      </c>
      <c r="H6" s="36">
        <v>1.8378229519311999E-2</v>
      </c>
      <c r="I6" s="36">
        <v>1.34551969504024E-2</v>
      </c>
      <c r="J6" s="36">
        <f t="shared" si="0"/>
        <v>-8.1442908336224501E-2</v>
      </c>
      <c r="K6" s="36">
        <f t="shared" si="1"/>
        <v>-9.4002486205214796E-3</v>
      </c>
      <c r="L6" s="36">
        <v>-6.7402757226626406E-2</v>
      </c>
      <c r="M6" s="36">
        <v>1.8381022960827598E-2</v>
      </c>
      <c r="N6" s="36">
        <v>2.4543649043407001E-4</v>
      </c>
      <c r="O6" s="36">
        <f t="shared" si="2"/>
        <v>-0.103429562229849</v>
      </c>
      <c r="P6" s="36">
        <f t="shared" si="3"/>
        <v>-3.1375952223404301E-2</v>
      </c>
    </row>
    <row r="7" spans="1:16" s="16" customFormat="1">
      <c r="A7" s="16" t="s">
        <v>77</v>
      </c>
      <c r="B7" s="16" t="s">
        <v>532</v>
      </c>
      <c r="C7" s="16">
        <v>0.1</v>
      </c>
      <c r="D7" s="46">
        <v>9.9999999999999995E-8</v>
      </c>
      <c r="E7" s="46">
        <v>1.0000000000000001E-5</v>
      </c>
      <c r="F7" s="16">
        <v>102</v>
      </c>
      <c r="G7" s="36">
        <v>-5.0742165295806399E-2</v>
      </c>
      <c r="H7" s="36">
        <v>1.67009871453404E-2</v>
      </c>
      <c r="I7" s="36">
        <v>2.3793796231124098E-3</v>
      </c>
      <c r="J7" s="36">
        <f t="shared" si="0"/>
        <v>-8.3476100100673606E-2</v>
      </c>
      <c r="K7" s="36">
        <f t="shared" si="1"/>
        <v>-1.8008230490939199E-2</v>
      </c>
      <c r="L7" s="36">
        <v>-6.5030143111236394E-2</v>
      </c>
      <c r="M7" s="36">
        <v>1.8048968019188601E-2</v>
      </c>
      <c r="N7" s="36">
        <v>3.1458489148095099E-4</v>
      </c>
      <c r="O7" s="36">
        <f t="shared" si="2"/>
        <v>-0.100406120428846</v>
      </c>
      <c r="P7" s="36">
        <f t="shared" si="3"/>
        <v>-2.9654165793626699E-2</v>
      </c>
    </row>
    <row r="8" spans="1:16" s="16" customFormat="1">
      <c r="A8" s="16" t="s">
        <v>77</v>
      </c>
      <c r="B8" s="16" t="s">
        <v>532</v>
      </c>
      <c r="C8" s="16">
        <v>0.1</v>
      </c>
      <c r="D8" s="46">
        <v>9.9999999999999995E-8</v>
      </c>
      <c r="E8" s="46">
        <v>5.0000000000000002E-5</v>
      </c>
      <c r="F8" s="16">
        <v>150</v>
      </c>
      <c r="G8" s="36">
        <v>-9.9990397846639895E-3</v>
      </c>
      <c r="H8" s="36">
        <v>1.07584718050919E-2</v>
      </c>
      <c r="I8" s="36">
        <v>0.35267623784028002</v>
      </c>
      <c r="J8" s="36">
        <f t="shared" si="0"/>
        <v>-3.1085644522644101E-2</v>
      </c>
      <c r="K8" s="36">
        <f t="shared" si="1"/>
        <v>1.1087564953316101E-2</v>
      </c>
      <c r="L8" s="36">
        <v>-6.4155446737380897E-2</v>
      </c>
      <c r="M8" s="36">
        <v>1.7165595368598401E-2</v>
      </c>
      <c r="N8" s="36">
        <v>1.8590067852142201E-4</v>
      </c>
      <c r="O8" s="36">
        <f t="shared" si="2"/>
        <v>-9.7800013659833804E-2</v>
      </c>
      <c r="P8" s="36">
        <f t="shared" si="3"/>
        <v>-3.0510879814928001E-2</v>
      </c>
    </row>
    <row r="9" spans="1:16" s="16" customFormat="1">
      <c r="A9" s="16" t="s">
        <v>77</v>
      </c>
      <c r="B9" s="16" t="s">
        <v>532</v>
      </c>
      <c r="C9" s="16">
        <v>0.1</v>
      </c>
      <c r="D9" s="46">
        <v>4.9999999999999998E-7</v>
      </c>
      <c r="E9" s="46">
        <v>5.0000000000000004E-6</v>
      </c>
      <c r="F9" s="16">
        <v>127</v>
      </c>
      <c r="G9" s="36">
        <v>-3.4368198234909601E-2</v>
      </c>
      <c r="H9" s="36">
        <v>1.53094948666766E-2</v>
      </c>
      <c r="I9" s="36">
        <v>2.4774916974719601E-2</v>
      </c>
      <c r="J9" s="36">
        <f t="shared" si="0"/>
        <v>-6.4374808173595699E-2</v>
      </c>
      <c r="K9" s="36">
        <f t="shared" si="1"/>
        <v>-4.3615882962234698E-3</v>
      </c>
      <c r="L9" s="36">
        <v>-6.4769047483610107E-2</v>
      </c>
      <c r="M9" s="36">
        <v>1.6078406011051299E-2</v>
      </c>
      <c r="N9" s="36">
        <v>5.6175613968090198E-5</v>
      </c>
      <c r="O9" s="36">
        <f t="shared" si="2"/>
        <v>-9.6282723265270695E-2</v>
      </c>
      <c r="P9" s="36">
        <f t="shared" si="3"/>
        <v>-3.3255371701949601E-2</v>
      </c>
    </row>
    <row r="10" spans="1:16" s="16" customFormat="1">
      <c r="A10" s="16" t="s">
        <v>77</v>
      </c>
      <c r="B10" s="16" t="s">
        <v>532</v>
      </c>
      <c r="C10" s="16">
        <v>0.1</v>
      </c>
      <c r="D10" s="46">
        <v>4.9999999999999998E-7</v>
      </c>
      <c r="E10" s="46">
        <v>1.0000000000000001E-5</v>
      </c>
      <c r="F10" s="16">
        <v>137</v>
      </c>
      <c r="G10" s="36">
        <v>-3.9561875351554997E-2</v>
      </c>
      <c r="H10" s="36">
        <v>1.4738451875613101E-2</v>
      </c>
      <c r="I10" s="36">
        <v>7.2689983826992304E-3</v>
      </c>
      <c r="J10" s="36">
        <f t="shared" si="0"/>
        <v>-6.8449241027756694E-2</v>
      </c>
      <c r="K10" s="36">
        <f t="shared" si="1"/>
        <v>-1.06745096753533E-2</v>
      </c>
      <c r="L10" s="36">
        <v>-6.2897950664131702E-2</v>
      </c>
      <c r="M10" s="36">
        <v>1.6157753108865101E-2</v>
      </c>
      <c r="N10" s="36">
        <v>9.9117887062405403E-5</v>
      </c>
      <c r="O10" s="36">
        <f t="shared" si="2"/>
        <v>-9.4567146757507298E-2</v>
      </c>
      <c r="P10" s="36">
        <f t="shared" si="3"/>
        <v>-3.12287545707561E-2</v>
      </c>
    </row>
    <row r="11" spans="1:16" s="16" customFormat="1">
      <c r="A11" s="16" t="s">
        <v>77</v>
      </c>
      <c r="B11" s="16" t="s">
        <v>532</v>
      </c>
      <c r="C11" s="16">
        <v>0.1</v>
      </c>
      <c r="D11" s="46">
        <v>4.9999999999999998E-7</v>
      </c>
      <c r="E11" s="46">
        <v>5.0000000000000002E-5</v>
      </c>
      <c r="F11" s="16">
        <v>185</v>
      </c>
      <c r="G11" s="36">
        <v>-8.8572327509078008E-3</v>
      </c>
      <c r="H11" s="36">
        <v>1.27349315068683E-2</v>
      </c>
      <c r="I11" s="36">
        <v>0.48673768771571002</v>
      </c>
      <c r="J11" s="36">
        <f t="shared" si="0"/>
        <v>-3.3817698504369699E-2</v>
      </c>
      <c r="K11" s="36">
        <f t="shared" si="1"/>
        <v>1.6103233002554101E-2</v>
      </c>
      <c r="L11" s="36">
        <v>-6.1704637251772797E-2</v>
      </c>
      <c r="M11" s="36">
        <v>1.56947653435404E-2</v>
      </c>
      <c r="N11" s="36">
        <v>8.4402565097008205E-5</v>
      </c>
      <c r="O11" s="36">
        <f t="shared" si="2"/>
        <v>-9.2466377325111995E-2</v>
      </c>
      <c r="P11" s="36">
        <f t="shared" si="3"/>
        <v>-3.0942897178433602E-2</v>
      </c>
    </row>
    <row r="12" spans="1:16" s="16" customFormat="1">
      <c r="A12" s="16" t="s">
        <v>77</v>
      </c>
      <c r="B12" s="16" t="s">
        <v>532</v>
      </c>
      <c r="C12" s="16">
        <v>0.3</v>
      </c>
      <c r="D12" s="46">
        <v>4.9999999999999998E-8</v>
      </c>
      <c r="E12" s="46">
        <v>5.0000000000000004E-6</v>
      </c>
      <c r="F12" s="16">
        <v>104</v>
      </c>
      <c r="G12" s="36">
        <v>-6.5048358433975703E-2</v>
      </c>
      <c r="H12" s="36">
        <v>1.8130709443483599E-2</v>
      </c>
      <c r="I12" s="36">
        <v>3.33550524883153E-4</v>
      </c>
      <c r="J12" s="36">
        <f t="shared" si="0"/>
        <v>-0.100584548943204</v>
      </c>
      <c r="K12" s="36">
        <f t="shared" si="1"/>
        <v>-2.9512167924747802E-2</v>
      </c>
      <c r="L12" s="36">
        <v>-6.78600079868944E-2</v>
      </c>
      <c r="M12" s="36">
        <v>1.8062010286524401E-2</v>
      </c>
      <c r="N12" s="36">
        <v>1.71923126533358E-4</v>
      </c>
      <c r="O12" s="36">
        <f t="shared" si="2"/>
        <v>-0.103261548148482</v>
      </c>
      <c r="P12" s="36">
        <f t="shared" si="3"/>
        <v>-3.2458467825306599E-2</v>
      </c>
    </row>
    <row r="13" spans="1:16" s="16" customFormat="1">
      <c r="A13" s="16" t="s">
        <v>77</v>
      </c>
      <c r="B13" s="16" t="s">
        <v>532</v>
      </c>
      <c r="C13" s="16">
        <v>0.3</v>
      </c>
      <c r="D13" s="46">
        <v>4.9999999999999998E-8</v>
      </c>
      <c r="E13" s="46">
        <v>1.0000000000000001E-5</v>
      </c>
      <c r="F13" s="16">
        <v>114</v>
      </c>
      <c r="G13" s="36">
        <v>-6.3660718586814102E-2</v>
      </c>
      <c r="H13" s="36">
        <v>1.6486602540937801E-2</v>
      </c>
      <c r="I13" s="36">
        <v>1.12757308955658E-4</v>
      </c>
      <c r="J13" s="36">
        <f t="shared" si="0"/>
        <v>-9.5974459567052195E-2</v>
      </c>
      <c r="K13" s="36">
        <f t="shared" si="1"/>
        <v>-3.1346977606576003E-2</v>
      </c>
      <c r="L13" s="36">
        <v>-6.6053571414056905E-2</v>
      </c>
      <c r="M13" s="36">
        <v>1.7867377348958401E-2</v>
      </c>
      <c r="N13" s="36">
        <v>2.1826441870476099E-4</v>
      </c>
      <c r="O13" s="36">
        <f t="shared" si="2"/>
        <v>-0.101073631018015</v>
      </c>
      <c r="P13" s="36">
        <f t="shared" si="3"/>
        <v>-3.1033511810098401E-2</v>
      </c>
    </row>
    <row r="14" spans="1:16" s="16" customFormat="1">
      <c r="A14" s="16" t="s">
        <v>77</v>
      </c>
      <c r="B14" s="16" t="s">
        <v>532</v>
      </c>
      <c r="C14" s="16">
        <v>0.3</v>
      </c>
      <c r="D14" s="46">
        <v>4.9999999999999998E-8</v>
      </c>
      <c r="E14" s="46">
        <v>5.0000000000000002E-5</v>
      </c>
      <c r="F14" s="16">
        <v>163</v>
      </c>
      <c r="G14" s="36">
        <v>-2.3889097397465801E-2</v>
      </c>
      <c r="H14" s="36">
        <v>1.0441520496925399E-2</v>
      </c>
      <c r="I14" s="36">
        <v>2.2143665234729999E-2</v>
      </c>
      <c r="J14" s="36">
        <f t="shared" si="0"/>
        <v>-4.43544775714396E-2</v>
      </c>
      <c r="K14" s="36">
        <f t="shared" si="1"/>
        <v>-3.4237172234920202E-3</v>
      </c>
      <c r="L14" s="36">
        <v>-6.7244739739535597E-2</v>
      </c>
      <c r="M14" s="36">
        <v>1.7015555080514801E-2</v>
      </c>
      <c r="N14" s="36">
        <v>7.75147146125921E-5</v>
      </c>
      <c r="O14" s="36">
        <f t="shared" si="2"/>
        <v>-0.100595227697345</v>
      </c>
      <c r="P14" s="36">
        <f t="shared" si="3"/>
        <v>-3.38942517817266E-2</v>
      </c>
    </row>
    <row r="15" spans="1:16" s="16" customFormat="1">
      <c r="A15" s="16" t="s">
        <v>77</v>
      </c>
      <c r="B15" s="16" t="s">
        <v>532</v>
      </c>
      <c r="C15" s="16">
        <v>0.3</v>
      </c>
      <c r="D15" s="46">
        <v>9.9999999999999995E-8</v>
      </c>
      <c r="E15" s="46">
        <v>5.0000000000000004E-6</v>
      </c>
      <c r="F15" s="16">
        <v>119</v>
      </c>
      <c r="G15" s="36">
        <v>-6.2345746458863802E-2</v>
      </c>
      <c r="H15" s="36">
        <v>1.8214429045721198E-2</v>
      </c>
      <c r="I15" s="36">
        <v>6.1962155696004796E-4</v>
      </c>
      <c r="J15" s="36">
        <f t="shared" si="0"/>
        <v>-9.80460273884773E-2</v>
      </c>
      <c r="K15" s="36">
        <f t="shared" si="1"/>
        <v>-2.66454655292503E-2</v>
      </c>
      <c r="L15" s="36">
        <v>-7.0025442969326196E-2</v>
      </c>
      <c r="M15" s="36">
        <v>1.6643780635636998E-2</v>
      </c>
      <c r="N15" s="36">
        <v>2.5843551013649001E-5</v>
      </c>
      <c r="O15" s="36">
        <f t="shared" si="2"/>
        <v>-0.10264725301517499</v>
      </c>
      <c r="P15" s="36">
        <f t="shared" si="3"/>
        <v>-3.7403632923477703E-2</v>
      </c>
    </row>
    <row r="16" spans="1:16" s="16" customFormat="1">
      <c r="A16" s="16" t="s">
        <v>77</v>
      </c>
      <c r="B16" s="16" t="s">
        <v>532</v>
      </c>
      <c r="C16" s="16">
        <v>0.3</v>
      </c>
      <c r="D16" s="46">
        <v>9.9999999999999995E-8</v>
      </c>
      <c r="E16" s="46">
        <v>1.0000000000000001E-5</v>
      </c>
      <c r="F16" s="16">
        <v>129</v>
      </c>
      <c r="G16" s="36">
        <v>-6.4205682917040693E-2</v>
      </c>
      <c r="H16" s="36">
        <v>1.52047509577997E-2</v>
      </c>
      <c r="I16" s="36">
        <v>2.4135209213405099E-5</v>
      </c>
      <c r="J16" s="36">
        <f t="shared" si="0"/>
        <v>-9.40069947943281E-2</v>
      </c>
      <c r="K16" s="36">
        <f t="shared" si="1"/>
        <v>-3.4404371039753301E-2</v>
      </c>
      <c r="L16" s="36">
        <v>-6.7821996771318602E-2</v>
      </c>
      <c r="M16" s="36">
        <v>1.71226866826131E-2</v>
      </c>
      <c r="N16" s="36">
        <v>7.4654156106746E-5</v>
      </c>
      <c r="O16" s="36">
        <f t="shared" si="2"/>
        <v>-0.10138246266924</v>
      </c>
      <c r="P16" s="36">
        <f t="shared" si="3"/>
        <v>-3.4261530873396902E-2</v>
      </c>
    </row>
    <row r="17" spans="1:16" s="16" customFormat="1">
      <c r="A17" s="16" t="s">
        <v>77</v>
      </c>
      <c r="B17" s="16" t="s">
        <v>532</v>
      </c>
      <c r="C17" s="16">
        <v>0.3</v>
      </c>
      <c r="D17" s="46">
        <v>9.9999999999999995E-8</v>
      </c>
      <c r="E17" s="46">
        <v>5.0000000000000002E-5</v>
      </c>
      <c r="F17" s="16">
        <v>178</v>
      </c>
      <c r="G17" s="36">
        <v>-1.9984871706783501E-2</v>
      </c>
      <c r="H17" s="36">
        <v>1.0574775316795701E-2</v>
      </c>
      <c r="I17" s="36">
        <v>5.8776347091145799E-2</v>
      </c>
      <c r="J17" s="36">
        <f t="shared" si="0"/>
        <v>-4.07114313277031E-2</v>
      </c>
      <c r="K17" s="36">
        <f t="shared" si="1"/>
        <v>7.4168791413607E-4</v>
      </c>
      <c r="L17" s="36">
        <v>-6.8472795955087803E-2</v>
      </c>
      <c r="M17" s="36">
        <v>1.56613466589728E-2</v>
      </c>
      <c r="N17" s="36">
        <v>1.2306353428082099E-5</v>
      </c>
      <c r="O17" s="36">
        <f t="shared" si="2"/>
        <v>-9.9169035406674502E-2</v>
      </c>
      <c r="P17" s="36">
        <f t="shared" si="3"/>
        <v>-3.7776556503501098E-2</v>
      </c>
    </row>
    <row r="18" spans="1:16" s="16" customFormat="1">
      <c r="A18" s="16" t="s">
        <v>77</v>
      </c>
      <c r="B18" s="16" t="s">
        <v>532</v>
      </c>
      <c r="C18" s="16">
        <v>0.3</v>
      </c>
      <c r="D18" s="46">
        <v>4.9999999999999998E-7</v>
      </c>
      <c r="E18" s="46">
        <v>5.0000000000000004E-6</v>
      </c>
      <c r="F18" s="16">
        <v>170</v>
      </c>
      <c r="G18" s="36">
        <v>-5.4271021228468698E-2</v>
      </c>
      <c r="H18" s="36">
        <v>1.39231645598155E-2</v>
      </c>
      <c r="I18" s="36">
        <v>9.7032823022758007E-5</v>
      </c>
      <c r="J18" s="36">
        <f t="shared" si="0"/>
        <v>-8.1560423765707102E-2</v>
      </c>
      <c r="K18" s="36">
        <f t="shared" si="1"/>
        <v>-2.6981618691230301E-2</v>
      </c>
      <c r="L18" s="36">
        <v>-6.7847845268115894E-2</v>
      </c>
      <c r="M18" s="36">
        <v>1.5326663113922501E-2</v>
      </c>
      <c r="N18" s="36">
        <v>9.5647898095130301E-6</v>
      </c>
      <c r="O18" s="36">
        <f t="shared" si="2"/>
        <v>-9.7888104971404002E-2</v>
      </c>
      <c r="P18" s="36">
        <f t="shared" si="3"/>
        <v>-3.78075855648278E-2</v>
      </c>
    </row>
    <row r="19" spans="1:16" s="16" customFormat="1">
      <c r="A19" s="16" t="s">
        <v>77</v>
      </c>
      <c r="B19" s="16" t="s">
        <v>532</v>
      </c>
      <c r="C19" s="16">
        <v>0.3</v>
      </c>
      <c r="D19" s="46">
        <v>4.9999999999999998E-7</v>
      </c>
      <c r="E19" s="46">
        <v>1.0000000000000001E-5</v>
      </c>
      <c r="F19" s="16">
        <v>180</v>
      </c>
      <c r="G19" s="36">
        <v>-5.6499579601663602E-2</v>
      </c>
      <c r="H19" s="36">
        <v>1.3445140168665499E-2</v>
      </c>
      <c r="I19" s="36">
        <v>2.6429767933766599E-5</v>
      </c>
      <c r="J19" s="36">
        <f t="shared" si="0"/>
        <v>-8.2852054332248001E-2</v>
      </c>
      <c r="K19" s="36">
        <f t="shared" si="1"/>
        <v>-3.0147104871079199E-2</v>
      </c>
      <c r="L19" s="36">
        <v>-6.6423785152758499E-2</v>
      </c>
      <c r="M19" s="36">
        <v>1.5300303462744001E-2</v>
      </c>
      <c r="N19" s="36">
        <v>1.4161782927679701E-5</v>
      </c>
      <c r="O19" s="36">
        <f t="shared" si="2"/>
        <v>-9.6412379939736698E-2</v>
      </c>
      <c r="P19" s="36">
        <f t="shared" si="3"/>
        <v>-3.6435190365780301E-2</v>
      </c>
    </row>
    <row r="20" spans="1:16" s="16" customFormat="1">
      <c r="A20" s="16" t="s">
        <v>77</v>
      </c>
      <c r="B20" s="16" t="s">
        <v>532</v>
      </c>
      <c r="C20" s="16">
        <v>0.3</v>
      </c>
      <c r="D20" s="46">
        <v>4.9999999999999998E-7</v>
      </c>
      <c r="E20" s="46">
        <v>5.0000000000000002E-5</v>
      </c>
      <c r="F20" s="16">
        <v>229</v>
      </c>
      <c r="G20" s="36">
        <v>-2.2625398671529399E-2</v>
      </c>
      <c r="H20" s="36">
        <v>1.15872578489928E-2</v>
      </c>
      <c r="I20" s="36">
        <v>5.0865793359250698E-2</v>
      </c>
      <c r="J20" s="36">
        <f t="shared" si="0"/>
        <v>-4.5336424055555297E-2</v>
      </c>
      <c r="K20" s="36">
        <f t="shared" si="1"/>
        <v>8.5626712496487302E-5</v>
      </c>
      <c r="L20" s="36">
        <v>-6.6666472731896798E-2</v>
      </c>
      <c r="M20" s="36">
        <v>1.4726003526891801E-2</v>
      </c>
      <c r="N20" s="36">
        <v>5.9791306159517896E-6</v>
      </c>
      <c r="O20" s="36">
        <f t="shared" si="2"/>
        <v>-9.5529439644604697E-2</v>
      </c>
      <c r="P20" s="36">
        <f t="shared" si="3"/>
        <v>-3.7803505819188898E-2</v>
      </c>
    </row>
    <row r="21" spans="1:16" s="16" customFormat="1">
      <c r="A21" s="16" t="s">
        <v>77</v>
      </c>
      <c r="B21" s="16" t="s">
        <v>532</v>
      </c>
      <c r="C21" s="16">
        <v>0.5</v>
      </c>
      <c r="D21" s="46">
        <v>4.9999999999999998E-8</v>
      </c>
      <c r="E21" s="46">
        <v>5.0000000000000004E-6</v>
      </c>
      <c r="F21" s="16">
        <v>143</v>
      </c>
      <c r="G21" s="36">
        <v>-6.3459097194647401E-2</v>
      </c>
      <c r="H21" s="36">
        <v>1.6770864340110402E-2</v>
      </c>
      <c r="I21" s="36">
        <v>1.5439640367031999E-4</v>
      </c>
      <c r="J21" s="36">
        <f t="shared" si="0"/>
        <v>-9.6329991301263795E-2</v>
      </c>
      <c r="K21" s="36">
        <f t="shared" si="1"/>
        <v>-3.0588203088031E-2</v>
      </c>
      <c r="L21" s="36">
        <v>-6.1325564444382002E-2</v>
      </c>
      <c r="M21" s="36">
        <v>1.7075474263446199E-2</v>
      </c>
      <c r="N21" s="36">
        <v>3.2885418037742503E-4</v>
      </c>
      <c r="O21" s="36">
        <f t="shared" si="2"/>
        <v>-9.4793494000736597E-2</v>
      </c>
      <c r="P21" s="36">
        <f t="shared" si="3"/>
        <v>-2.7857634888027501E-2</v>
      </c>
    </row>
    <row r="22" spans="1:16" s="16" customFormat="1">
      <c r="A22" s="16" t="s">
        <v>77</v>
      </c>
      <c r="B22" s="16" t="s">
        <v>532</v>
      </c>
      <c r="C22" s="16">
        <v>0.5</v>
      </c>
      <c r="D22" s="46">
        <v>4.9999999999999998E-8</v>
      </c>
      <c r="E22" s="46">
        <v>1.0000000000000001E-5</v>
      </c>
      <c r="F22" s="16">
        <v>153</v>
      </c>
      <c r="G22" s="36">
        <v>-6.8402109936462202E-2</v>
      </c>
      <c r="H22" s="36">
        <v>1.4729837162324899E-2</v>
      </c>
      <c r="I22" s="36">
        <v>3.42093327132531E-6</v>
      </c>
      <c r="J22" s="36">
        <f t="shared" si="0"/>
        <v>-9.7272590774619E-2</v>
      </c>
      <c r="K22" s="36">
        <f t="shared" si="1"/>
        <v>-3.9531629098305397E-2</v>
      </c>
      <c r="L22" s="36">
        <v>-5.9292784955984099E-2</v>
      </c>
      <c r="M22" s="36">
        <v>1.6494747809806101E-2</v>
      </c>
      <c r="N22" s="36">
        <v>3.2483251471115997E-4</v>
      </c>
      <c r="O22" s="36">
        <f t="shared" si="2"/>
        <v>-9.1622490663204006E-2</v>
      </c>
      <c r="P22" s="36">
        <f t="shared" si="3"/>
        <v>-2.6963079248764101E-2</v>
      </c>
    </row>
    <row r="23" spans="1:16" s="16" customFormat="1">
      <c r="A23" s="16" t="s">
        <v>77</v>
      </c>
      <c r="B23" s="16" t="s">
        <v>532</v>
      </c>
      <c r="C23" s="16">
        <v>0.5</v>
      </c>
      <c r="D23" s="46">
        <v>4.9999999999999998E-8</v>
      </c>
      <c r="E23" s="46">
        <v>5.0000000000000002E-5</v>
      </c>
      <c r="F23" s="16">
        <v>209</v>
      </c>
      <c r="G23" s="36">
        <v>-1.83222162762498E-2</v>
      </c>
      <c r="H23" s="36">
        <v>1.13585669825003E-2</v>
      </c>
      <c r="I23" s="36">
        <v>0.10672829406581701</v>
      </c>
      <c r="J23" s="36">
        <f t="shared" si="0"/>
        <v>-4.0585007561950402E-2</v>
      </c>
      <c r="K23" s="36">
        <f t="shared" si="1"/>
        <v>3.94057500945079E-3</v>
      </c>
      <c r="L23" s="36">
        <v>-6.1352991865923599E-2</v>
      </c>
      <c r="M23" s="36">
        <v>1.6127301539603799E-2</v>
      </c>
      <c r="N23" s="36">
        <v>1.4220936449249599E-4</v>
      </c>
      <c r="O23" s="36">
        <f t="shared" si="2"/>
        <v>-9.2962502883547002E-2</v>
      </c>
      <c r="P23" s="36">
        <f t="shared" si="3"/>
        <v>-2.97434808483002E-2</v>
      </c>
    </row>
    <row r="24" spans="1:16" s="16" customFormat="1">
      <c r="A24" s="16" t="s">
        <v>77</v>
      </c>
      <c r="B24" s="16" t="s">
        <v>532</v>
      </c>
      <c r="C24" s="16">
        <v>0.5</v>
      </c>
      <c r="D24" s="46">
        <v>9.9999999999999995E-8</v>
      </c>
      <c r="E24" s="46">
        <v>5.0000000000000004E-6</v>
      </c>
      <c r="F24" s="16">
        <v>161</v>
      </c>
      <c r="G24" s="36">
        <v>-5.7311834138724801E-2</v>
      </c>
      <c r="H24" s="36">
        <v>1.5828684473030898E-2</v>
      </c>
      <c r="I24" s="36">
        <v>2.9374129958692502E-4</v>
      </c>
      <c r="J24" s="36">
        <f t="shared" si="0"/>
        <v>-8.8336055705865404E-2</v>
      </c>
      <c r="K24" s="36">
        <f t="shared" si="1"/>
        <v>-2.6287612571584199E-2</v>
      </c>
      <c r="L24" s="36">
        <v>-6.5080588727253905E-2</v>
      </c>
      <c r="M24" s="36">
        <v>1.66489981244781E-2</v>
      </c>
      <c r="N24" s="36">
        <v>9.2686911739470204E-5</v>
      </c>
      <c r="O24" s="36">
        <f t="shared" si="2"/>
        <v>-9.7712625051231003E-2</v>
      </c>
      <c r="P24" s="36">
        <f t="shared" si="3"/>
        <v>-3.2448552403276799E-2</v>
      </c>
    </row>
    <row r="25" spans="1:16" s="16" customFormat="1">
      <c r="A25" s="16" t="s">
        <v>77</v>
      </c>
      <c r="B25" s="16" t="s">
        <v>532</v>
      </c>
      <c r="C25" s="16">
        <v>0.5</v>
      </c>
      <c r="D25" s="46">
        <v>9.9999999999999995E-8</v>
      </c>
      <c r="E25" s="46">
        <v>1.0000000000000001E-5</v>
      </c>
      <c r="F25" s="16">
        <v>171</v>
      </c>
      <c r="G25" s="36">
        <v>-5.8307037505931199E-2</v>
      </c>
      <c r="H25" s="36">
        <v>1.4103534623758501E-2</v>
      </c>
      <c r="I25" s="36">
        <v>3.5617068956828001E-5</v>
      </c>
      <c r="J25" s="36">
        <f t="shared" si="0"/>
        <v>-8.5949965368497902E-2</v>
      </c>
      <c r="K25" s="36">
        <f t="shared" si="1"/>
        <v>-3.0664109643364499E-2</v>
      </c>
      <c r="L25" s="36">
        <v>-6.3225850269135006E-2</v>
      </c>
      <c r="M25" s="36">
        <v>1.55504582675168E-2</v>
      </c>
      <c r="N25" s="36">
        <v>4.7857453609134703E-5</v>
      </c>
      <c r="O25" s="36">
        <f t="shared" si="2"/>
        <v>-9.3704748473467894E-2</v>
      </c>
      <c r="P25" s="36">
        <f t="shared" si="3"/>
        <v>-3.2746952064802097E-2</v>
      </c>
    </row>
    <row r="26" spans="1:16" s="16" customFormat="1">
      <c r="A26" s="16" t="s">
        <v>77</v>
      </c>
      <c r="B26" s="16" t="s">
        <v>532</v>
      </c>
      <c r="C26" s="16">
        <v>0.5</v>
      </c>
      <c r="D26" s="46">
        <v>9.9999999999999995E-8</v>
      </c>
      <c r="E26" s="46">
        <v>5.0000000000000002E-5</v>
      </c>
      <c r="F26" s="16">
        <v>227</v>
      </c>
      <c r="G26" s="36">
        <v>-1.4537594596554499E-2</v>
      </c>
      <c r="H26" s="36">
        <v>1.09265210606185E-2</v>
      </c>
      <c r="I26" s="36">
        <v>0.18335785562246801</v>
      </c>
      <c r="J26" s="36">
        <f t="shared" si="0"/>
        <v>-3.5953575875366801E-2</v>
      </c>
      <c r="K26" s="36">
        <f t="shared" si="1"/>
        <v>6.8783866822577601E-3</v>
      </c>
      <c r="L26" s="36">
        <v>-6.4174115285465197E-2</v>
      </c>
      <c r="M26" s="36">
        <v>1.51193266997585E-2</v>
      </c>
      <c r="N26" s="36">
        <v>2.19072767089212E-5</v>
      </c>
      <c r="O26" s="36">
        <f t="shared" si="2"/>
        <v>-9.3807995616991893E-2</v>
      </c>
      <c r="P26" s="36">
        <f t="shared" si="3"/>
        <v>-3.4540234953938501E-2</v>
      </c>
    </row>
    <row r="27" spans="1:16" s="16" customFormat="1">
      <c r="A27" s="16" t="s">
        <v>77</v>
      </c>
      <c r="B27" s="16" t="s">
        <v>532</v>
      </c>
      <c r="C27" s="16">
        <v>0.5</v>
      </c>
      <c r="D27" s="46">
        <v>4.9999999999999998E-7</v>
      </c>
      <c r="E27" s="46">
        <v>5.0000000000000004E-6</v>
      </c>
      <c r="F27" s="16">
        <v>223</v>
      </c>
      <c r="G27" s="36">
        <v>-4.6827268992676301E-2</v>
      </c>
      <c r="H27" s="36">
        <v>1.2428345334787899E-2</v>
      </c>
      <c r="I27" s="36">
        <v>1.64705860634662E-4</v>
      </c>
      <c r="J27" s="36">
        <f t="shared" si="0"/>
        <v>-7.1186825848860602E-2</v>
      </c>
      <c r="K27" s="36">
        <f t="shared" si="1"/>
        <v>-2.2467712136491999E-2</v>
      </c>
      <c r="L27" s="36">
        <v>-6.4745231107386406E-2</v>
      </c>
      <c r="M27" s="36">
        <v>1.4427871877523001E-2</v>
      </c>
      <c r="N27" s="36">
        <v>7.2060154689968001E-6</v>
      </c>
      <c r="O27" s="36">
        <f t="shared" si="2"/>
        <v>-9.3023859987331495E-2</v>
      </c>
      <c r="P27" s="36">
        <f t="shared" si="3"/>
        <v>-3.6466602227441303E-2</v>
      </c>
    </row>
    <row r="28" spans="1:16" s="16" customFormat="1">
      <c r="A28" s="16" t="s">
        <v>77</v>
      </c>
      <c r="B28" s="16" t="s">
        <v>532</v>
      </c>
      <c r="C28" s="16">
        <v>0.5</v>
      </c>
      <c r="D28" s="46">
        <v>4.9999999999999998E-7</v>
      </c>
      <c r="E28" s="46">
        <v>1.0000000000000001E-5</v>
      </c>
      <c r="F28" s="16">
        <v>233</v>
      </c>
      <c r="G28" s="36">
        <v>-4.9444773865154501E-2</v>
      </c>
      <c r="H28" s="36">
        <v>1.1639299852023E-2</v>
      </c>
      <c r="I28" s="36">
        <v>2.15602392117376E-5</v>
      </c>
      <c r="J28" s="36">
        <f t="shared" si="0"/>
        <v>-7.2257801575119601E-2</v>
      </c>
      <c r="K28" s="36">
        <f t="shared" si="1"/>
        <v>-2.6631746155189401E-2</v>
      </c>
      <c r="L28" s="36">
        <v>-6.3544103036591401E-2</v>
      </c>
      <c r="M28" s="36">
        <v>1.4304359232888E-2</v>
      </c>
      <c r="N28" s="36">
        <v>8.9006745296327205E-6</v>
      </c>
      <c r="O28" s="36">
        <f t="shared" si="2"/>
        <v>-9.1580647133051904E-2</v>
      </c>
      <c r="P28" s="36">
        <f t="shared" si="3"/>
        <v>-3.5507558940130898E-2</v>
      </c>
    </row>
    <row r="29" spans="1:16" s="16" customFormat="1">
      <c r="A29" s="16" t="s">
        <v>77</v>
      </c>
      <c r="B29" s="16" t="s">
        <v>532</v>
      </c>
      <c r="C29" s="16">
        <v>0.5</v>
      </c>
      <c r="D29" s="46">
        <v>4.9999999999999998E-7</v>
      </c>
      <c r="E29" s="46">
        <v>5.0000000000000002E-5</v>
      </c>
      <c r="F29" s="16">
        <v>289</v>
      </c>
      <c r="G29" s="36">
        <v>-1.56980808513132E-2</v>
      </c>
      <c r="H29" s="36">
        <v>1.0438012698449101E-2</v>
      </c>
      <c r="I29" s="36">
        <v>0.13259839451379701</v>
      </c>
      <c r="J29" s="36">
        <f t="shared" si="0"/>
        <v>-3.6156585740273403E-2</v>
      </c>
      <c r="K29" s="36">
        <f t="shared" si="1"/>
        <v>4.7604240376470401E-3</v>
      </c>
      <c r="L29" s="36">
        <v>-6.3635535689496495E-2</v>
      </c>
      <c r="M29" s="36">
        <v>1.4127360514912601E-2</v>
      </c>
      <c r="N29" s="36">
        <v>6.6555119258015998E-6</v>
      </c>
      <c r="O29" s="36">
        <f t="shared" si="2"/>
        <v>-9.1325162298725199E-2</v>
      </c>
      <c r="P29" s="36">
        <f t="shared" si="3"/>
        <v>-3.5945909080267797E-2</v>
      </c>
    </row>
    <row r="1048559" s="16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</sheetData>
  <sortState xmlns:xlrd2="http://schemas.microsoft.com/office/spreadsheetml/2017/richdata2" ref="A3:P29">
    <sortCondition ref="C3:C29"/>
    <sortCondition ref="D3:D29"/>
    <sortCondition ref="E3:E29"/>
  </sortState>
  <phoneticPr fontId="33" type="noConversion"/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XEZ1048576"/>
  <sheetViews>
    <sheetView zoomScale="85" zoomScaleNormal="85" workbookViewId="0">
      <selection activeCell="D43" sqref="D43"/>
    </sheetView>
  </sheetViews>
  <sheetFormatPr baseColWidth="10" defaultColWidth="8.6640625" defaultRowHeight="14"/>
  <cols>
    <col min="1" max="16" width="12.6640625" style="16" customWidth="1"/>
    <col min="17" max="16380" width="8.6640625" style="16"/>
  </cols>
  <sheetData>
    <row r="1" spans="1:16" s="1" customFormat="1" ht="30" customHeight="1">
      <c r="A1" s="17" t="s">
        <v>1993</v>
      </c>
    </row>
    <row r="2" spans="1:16" s="15" customFormat="1">
      <c r="A2" s="18" t="s">
        <v>138</v>
      </c>
      <c r="B2" s="18" t="s">
        <v>139</v>
      </c>
      <c r="C2" s="19" t="s">
        <v>171</v>
      </c>
      <c r="D2" s="19" t="s">
        <v>172</v>
      </c>
      <c r="E2" s="19" t="s">
        <v>173</v>
      </c>
      <c r="F2" s="19" t="s">
        <v>144</v>
      </c>
      <c r="G2" s="19" t="s">
        <v>157</v>
      </c>
      <c r="H2" s="19" t="s">
        <v>158</v>
      </c>
      <c r="I2" s="20" t="s">
        <v>159</v>
      </c>
      <c r="J2" s="19" t="s">
        <v>174</v>
      </c>
      <c r="K2" s="19" t="s">
        <v>175</v>
      </c>
      <c r="L2" s="19" t="s">
        <v>160</v>
      </c>
      <c r="M2" s="19" t="s">
        <v>161</v>
      </c>
      <c r="N2" s="20" t="s">
        <v>162</v>
      </c>
      <c r="O2" s="19" t="s">
        <v>176</v>
      </c>
      <c r="P2" s="19" t="s">
        <v>177</v>
      </c>
    </row>
    <row r="3" spans="1:16" s="16" customFormat="1">
      <c r="A3" s="16" t="s">
        <v>77</v>
      </c>
      <c r="B3" s="16" t="s">
        <v>212</v>
      </c>
      <c r="C3" s="16">
        <v>0.1</v>
      </c>
      <c r="D3" s="46">
        <v>4.9999999999999998E-8</v>
      </c>
      <c r="E3" s="46">
        <v>5.0000000000000004E-6</v>
      </c>
      <c r="F3" s="16">
        <v>79</v>
      </c>
      <c r="G3" s="36">
        <v>-5.8706654416382897E-2</v>
      </c>
      <c r="H3" s="36">
        <v>2.8764172685940601E-2</v>
      </c>
      <c r="I3" s="36">
        <v>4.1254358959128802E-2</v>
      </c>
      <c r="J3" s="36">
        <f t="shared" ref="J3:J29" si="0">G3-1.96*H3</f>
        <v>-0.115084432880826</v>
      </c>
      <c r="K3" s="36">
        <f t="shared" ref="K3:K29" si="1">G3+1.96*H3</f>
        <v>-2.3288759519393201E-3</v>
      </c>
      <c r="L3" s="36">
        <v>-4.78482737010507E-2</v>
      </c>
      <c r="M3" s="36">
        <v>1.4820932534792899E-2</v>
      </c>
      <c r="N3" s="36">
        <v>1.24473759219113E-3</v>
      </c>
      <c r="O3" s="36">
        <f t="shared" ref="O3:O29" si="2">L3-1.96*M3</f>
        <v>-7.6897301469244797E-2</v>
      </c>
      <c r="P3" s="36">
        <f t="shared" ref="P3:P29" si="3">L3+1.96*M3</f>
        <v>-1.87992459328566E-2</v>
      </c>
    </row>
    <row r="4" spans="1:16" s="16" customFormat="1">
      <c r="A4" s="16" t="s">
        <v>77</v>
      </c>
      <c r="B4" s="16" t="s">
        <v>212</v>
      </c>
      <c r="C4" s="16">
        <v>0.1</v>
      </c>
      <c r="D4" s="46">
        <v>4.9999999999999998E-8</v>
      </c>
      <c r="E4" s="46">
        <v>1.0000000000000001E-5</v>
      </c>
      <c r="F4" s="16">
        <v>89</v>
      </c>
      <c r="G4" s="36">
        <v>-4.7215671420324401E-2</v>
      </c>
      <c r="H4" s="36">
        <v>2.44406229357041E-2</v>
      </c>
      <c r="I4" s="36">
        <v>5.3377749855742798E-2</v>
      </c>
      <c r="J4" s="36">
        <f t="shared" si="0"/>
        <v>-9.5119292374304401E-2</v>
      </c>
      <c r="K4" s="36">
        <f t="shared" si="1"/>
        <v>6.8794953365563399E-4</v>
      </c>
      <c r="L4" s="36">
        <v>-5.12417890253603E-2</v>
      </c>
      <c r="M4" s="36">
        <v>1.4538945172166501E-2</v>
      </c>
      <c r="N4" s="36">
        <v>4.2436248556598798E-4</v>
      </c>
      <c r="O4" s="36">
        <f t="shared" si="2"/>
        <v>-7.9738121562806602E-2</v>
      </c>
      <c r="P4" s="36">
        <f t="shared" si="3"/>
        <v>-2.2745456487914002E-2</v>
      </c>
    </row>
    <row r="5" spans="1:16" s="16" customFormat="1">
      <c r="A5" s="16" t="s">
        <v>77</v>
      </c>
      <c r="B5" s="16" t="s">
        <v>212</v>
      </c>
      <c r="C5" s="16">
        <v>0.1</v>
      </c>
      <c r="D5" s="46">
        <v>4.9999999999999998E-8</v>
      </c>
      <c r="E5" s="46">
        <v>5.0000000000000002E-5</v>
      </c>
      <c r="F5" s="16">
        <v>137</v>
      </c>
      <c r="G5" s="36">
        <v>-3.18137662152011E-2</v>
      </c>
      <c r="H5" s="36">
        <v>1.9189987515804901E-2</v>
      </c>
      <c r="I5" s="36">
        <v>9.73514768964268E-2</v>
      </c>
      <c r="J5" s="36">
        <f t="shared" si="0"/>
        <v>-6.9426141746178699E-2</v>
      </c>
      <c r="K5" s="36">
        <f t="shared" si="1"/>
        <v>5.7986093157765097E-3</v>
      </c>
      <c r="L5" s="36">
        <v>-4.7793847899386198E-2</v>
      </c>
      <c r="M5" s="36">
        <v>1.3740310868571399E-2</v>
      </c>
      <c r="N5" s="36">
        <v>5.0447816503251797E-4</v>
      </c>
      <c r="O5" s="36">
        <f t="shared" si="2"/>
        <v>-7.4724857201786093E-2</v>
      </c>
      <c r="P5" s="36">
        <f t="shared" si="3"/>
        <v>-2.0862838596986299E-2</v>
      </c>
    </row>
    <row r="6" spans="1:16" s="16" customFormat="1">
      <c r="A6" s="16" t="s">
        <v>77</v>
      </c>
      <c r="B6" s="16" t="s">
        <v>212</v>
      </c>
      <c r="C6" s="16">
        <v>0.1</v>
      </c>
      <c r="D6" s="46">
        <v>9.9999999999999995E-8</v>
      </c>
      <c r="E6" s="46">
        <v>5.0000000000000004E-6</v>
      </c>
      <c r="F6" s="16">
        <v>92</v>
      </c>
      <c r="G6" s="36">
        <v>-3.80999481186566E-2</v>
      </c>
      <c r="H6" s="36">
        <v>2.70889430689355E-2</v>
      </c>
      <c r="I6" s="36">
        <v>0.15958282828431899</v>
      </c>
      <c r="J6" s="36">
        <f t="shared" si="0"/>
        <v>-9.1194276533770199E-2</v>
      </c>
      <c r="K6" s="36">
        <f t="shared" si="1"/>
        <v>1.4994380296456999E-2</v>
      </c>
      <c r="L6" s="36">
        <v>-4.83668418579477E-2</v>
      </c>
      <c r="M6" s="36">
        <v>1.3788707067525999E-2</v>
      </c>
      <c r="N6" s="36">
        <v>4.5197454188450299E-4</v>
      </c>
      <c r="O6" s="36">
        <f t="shared" si="2"/>
        <v>-7.5392707710298698E-2</v>
      </c>
      <c r="P6" s="36">
        <f t="shared" si="3"/>
        <v>-2.1340976005596701E-2</v>
      </c>
    </row>
    <row r="7" spans="1:16" s="16" customFormat="1">
      <c r="A7" s="16" t="s">
        <v>77</v>
      </c>
      <c r="B7" s="16" t="s">
        <v>212</v>
      </c>
      <c r="C7" s="16">
        <v>0.1</v>
      </c>
      <c r="D7" s="46">
        <v>9.9999999999999995E-8</v>
      </c>
      <c r="E7" s="46">
        <v>1.0000000000000001E-5</v>
      </c>
      <c r="F7" s="16">
        <v>102</v>
      </c>
      <c r="G7" s="36">
        <v>-5.4814831716329698E-2</v>
      </c>
      <c r="H7" s="36">
        <v>2.36119611486546E-2</v>
      </c>
      <c r="I7" s="36">
        <v>2.0260641433299299E-2</v>
      </c>
      <c r="J7" s="36">
        <f t="shared" si="0"/>
        <v>-0.101094275567693</v>
      </c>
      <c r="K7" s="36">
        <f t="shared" si="1"/>
        <v>-8.5353878649666905E-3</v>
      </c>
      <c r="L7" s="36">
        <v>-5.0257239011713903E-2</v>
      </c>
      <c r="M7" s="36">
        <v>1.40096421749484E-2</v>
      </c>
      <c r="N7" s="36">
        <v>3.34078721730524E-4</v>
      </c>
      <c r="O7" s="36">
        <f t="shared" si="2"/>
        <v>-7.7716137674612801E-2</v>
      </c>
      <c r="P7" s="36">
        <f t="shared" si="3"/>
        <v>-2.2798340348815001E-2</v>
      </c>
    </row>
    <row r="8" spans="1:16" s="16" customFormat="1">
      <c r="A8" s="16" t="s">
        <v>77</v>
      </c>
      <c r="B8" s="16" t="s">
        <v>212</v>
      </c>
      <c r="C8" s="16">
        <v>0.1</v>
      </c>
      <c r="D8" s="46">
        <v>9.9999999999999995E-8</v>
      </c>
      <c r="E8" s="46">
        <v>5.0000000000000002E-5</v>
      </c>
      <c r="F8" s="16">
        <v>150</v>
      </c>
      <c r="G8" s="36">
        <v>-2.40607337598952E-2</v>
      </c>
      <c r="H8" s="36">
        <v>1.8817814803467801E-2</v>
      </c>
      <c r="I8" s="36">
        <v>0.20103278713182801</v>
      </c>
      <c r="J8" s="36">
        <f t="shared" si="0"/>
        <v>-6.0943650774692097E-2</v>
      </c>
      <c r="K8" s="36">
        <f t="shared" si="1"/>
        <v>1.28221832549017E-2</v>
      </c>
      <c r="L8" s="36">
        <v>-4.8147100587563503E-2</v>
      </c>
      <c r="M8" s="36">
        <v>1.34190098472879E-2</v>
      </c>
      <c r="N8" s="36">
        <v>3.3325349908386298E-4</v>
      </c>
      <c r="O8" s="36">
        <f t="shared" si="2"/>
        <v>-7.44483598882478E-2</v>
      </c>
      <c r="P8" s="36">
        <f t="shared" si="3"/>
        <v>-2.1845841286879199E-2</v>
      </c>
    </row>
    <row r="9" spans="1:16" s="16" customFormat="1">
      <c r="A9" s="16" t="s">
        <v>77</v>
      </c>
      <c r="B9" s="16" t="s">
        <v>212</v>
      </c>
      <c r="C9" s="16">
        <v>0.1</v>
      </c>
      <c r="D9" s="46">
        <v>4.9999999999999998E-7</v>
      </c>
      <c r="E9" s="46">
        <v>5.0000000000000004E-6</v>
      </c>
      <c r="F9" s="16">
        <v>127</v>
      </c>
      <c r="G9" s="36">
        <v>-2.2991542941272501E-2</v>
      </c>
      <c r="H9" s="36">
        <v>2.3897813639355101E-2</v>
      </c>
      <c r="I9" s="36">
        <v>0.33601079858208099</v>
      </c>
      <c r="J9" s="36">
        <f t="shared" si="0"/>
        <v>-6.9831257674408495E-2</v>
      </c>
      <c r="K9" s="36">
        <f t="shared" si="1"/>
        <v>2.38481717918635E-2</v>
      </c>
      <c r="L9" s="36">
        <v>-3.6565467862820999E-2</v>
      </c>
      <c r="M9" s="36">
        <v>1.19096098492594E-2</v>
      </c>
      <c r="N9" s="36">
        <v>2.1388036807192799E-3</v>
      </c>
      <c r="O9" s="36">
        <f t="shared" si="2"/>
        <v>-5.9908303167369399E-2</v>
      </c>
      <c r="P9" s="36">
        <f t="shared" si="3"/>
        <v>-1.32226325582726E-2</v>
      </c>
    </row>
    <row r="10" spans="1:16" s="16" customFormat="1">
      <c r="A10" s="16" t="s">
        <v>77</v>
      </c>
      <c r="B10" s="16" t="s">
        <v>212</v>
      </c>
      <c r="C10" s="16">
        <v>0.1</v>
      </c>
      <c r="D10" s="46">
        <v>4.9999999999999998E-7</v>
      </c>
      <c r="E10" s="46">
        <v>1.0000000000000001E-5</v>
      </c>
      <c r="F10" s="16">
        <v>137</v>
      </c>
      <c r="G10" s="36">
        <v>-2.7503574680720601E-2</v>
      </c>
      <c r="H10" s="36">
        <v>2.2532676158706799E-2</v>
      </c>
      <c r="I10" s="36">
        <v>0.222234309458158</v>
      </c>
      <c r="J10" s="36">
        <f t="shared" si="0"/>
        <v>-7.1667619951785902E-2</v>
      </c>
      <c r="K10" s="36">
        <f t="shared" si="1"/>
        <v>1.66604705903447E-2</v>
      </c>
      <c r="L10" s="36">
        <v>-3.8562298372766597E-2</v>
      </c>
      <c r="M10" s="36">
        <v>1.1588786383345E-2</v>
      </c>
      <c r="N10" s="36">
        <v>8.7612390236935201E-4</v>
      </c>
      <c r="O10" s="36">
        <f t="shared" si="2"/>
        <v>-6.1276319684122803E-2</v>
      </c>
      <c r="P10" s="36">
        <f t="shared" si="3"/>
        <v>-1.5848277061410398E-2</v>
      </c>
    </row>
    <row r="11" spans="1:16" s="16" customFormat="1">
      <c r="A11" s="16" t="s">
        <v>77</v>
      </c>
      <c r="B11" s="16" t="s">
        <v>212</v>
      </c>
      <c r="C11" s="16">
        <v>0.1</v>
      </c>
      <c r="D11" s="46">
        <v>4.9999999999999998E-7</v>
      </c>
      <c r="E11" s="46">
        <v>5.0000000000000002E-5</v>
      </c>
      <c r="F11" s="16">
        <v>185</v>
      </c>
      <c r="G11" s="36">
        <v>-2.42404693099883E-2</v>
      </c>
      <c r="H11" s="36">
        <v>1.7678123571996801E-2</v>
      </c>
      <c r="I11" s="36">
        <v>0.170308629380897</v>
      </c>
      <c r="J11" s="36">
        <f t="shared" si="0"/>
        <v>-5.8889591511101999E-2</v>
      </c>
      <c r="K11" s="36">
        <f t="shared" si="1"/>
        <v>1.04086528911254E-2</v>
      </c>
      <c r="L11" s="36">
        <v>-3.7558263621676399E-2</v>
      </c>
      <c r="M11" s="36">
        <v>1.16647258054066E-2</v>
      </c>
      <c r="N11" s="36">
        <v>1.2827317472776699E-3</v>
      </c>
      <c r="O11" s="36">
        <f t="shared" si="2"/>
        <v>-6.0421126200273297E-2</v>
      </c>
      <c r="P11" s="36">
        <f t="shared" si="3"/>
        <v>-1.46954010430795E-2</v>
      </c>
    </row>
    <row r="12" spans="1:16" s="16" customFormat="1">
      <c r="A12" s="16" t="s">
        <v>77</v>
      </c>
      <c r="B12" s="16" t="s">
        <v>212</v>
      </c>
      <c r="C12" s="16">
        <v>0.3</v>
      </c>
      <c r="D12" s="46">
        <v>4.9999999999999998E-8</v>
      </c>
      <c r="E12" s="46">
        <v>5.0000000000000004E-6</v>
      </c>
      <c r="F12" s="16">
        <v>104</v>
      </c>
      <c r="G12" s="36">
        <v>-5.3004528678456203E-2</v>
      </c>
      <c r="H12" s="36">
        <v>2.72245748005016E-2</v>
      </c>
      <c r="I12" s="36">
        <v>5.1542302666298202E-2</v>
      </c>
      <c r="J12" s="36">
        <f t="shared" si="0"/>
        <v>-0.106364695287439</v>
      </c>
      <c r="K12" s="36">
        <f t="shared" si="1"/>
        <v>3.5563793052693199E-4</v>
      </c>
      <c r="L12" s="36">
        <v>-4.92699815211756E-2</v>
      </c>
      <c r="M12" s="36">
        <v>1.39234889631616E-2</v>
      </c>
      <c r="N12" s="36">
        <v>4.0221949096919102E-4</v>
      </c>
      <c r="O12" s="36">
        <f t="shared" si="2"/>
        <v>-7.6560019888972305E-2</v>
      </c>
      <c r="P12" s="36">
        <f t="shared" si="3"/>
        <v>-2.1979943153378902E-2</v>
      </c>
    </row>
    <row r="13" spans="1:16" s="16" customFormat="1">
      <c r="A13" s="16" t="s">
        <v>77</v>
      </c>
      <c r="B13" s="16" t="s">
        <v>212</v>
      </c>
      <c r="C13" s="16">
        <v>0.3</v>
      </c>
      <c r="D13" s="46">
        <v>4.9999999999999998E-8</v>
      </c>
      <c r="E13" s="46">
        <v>1.0000000000000001E-5</v>
      </c>
      <c r="F13" s="16">
        <v>114</v>
      </c>
      <c r="G13" s="36">
        <v>-4.0506124226605697E-2</v>
      </c>
      <c r="H13" s="36">
        <v>2.3640253004252501E-2</v>
      </c>
      <c r="I13" s="36">
        <v>8.6631862887687205E-2</v>
      </c>
      <c r="J13" s="36">
        <f t="shared" si="0"/>
        <v>-8.6841020114940604E-2</v>
      </c>
      <c r="K13" s="36">
        <f t="shared" si="1"/>
        <v>5.8287716617292E-3</v>
      </c>
      <c r="L13" s="36">
        <v>-5.1066930188630802E-2</v>
      </c>
      <c r="M13" s="36">
        <v>1.3594734680307601E-2</v>
      </c>
      <c r="N13" s="36">
        <v>1.7239187528783601E-4</v>
      </c>
      <c r="O13" s="36">
        <f t="shared" si="2"/>
        <v>-7.7712610162033693E-2</v>
      </c>
      <c r="P13" s="36">
        <f t="shared" si="3"/>
        <v>-2.44212502152279E-2</v>
      </c>
    </row>
    <row r="14" spans="1:16" s="16" customFormat="1">
      <c r="A14" s="16" t="s">
        <v>77</v>
      </c>
      <c r="B14" s="16" t="s">
        <v>212</v>
      </c>
      <c r="C14" s="16">
        <v>0.3</v>
      </c>
      <c r="D14" s="46">
        <v>4.9999999999999998E-8</v>
      </c>
      <c r="E14" s="46">
        <v>5.0000000000000002E-5</v>
      </c>
      <c r="F14" s="16">
        <v>163</v>
      </c>
      <c r="G14" s="36">
        <v>-3.49269618637255E-2</v>
      </c>
      <c r="H14" s="36">
        <v>1.8386778350890701E-2</v>
      </c>
      <c r="I14" s="36">
        <v>5.74896486363701E-2</v>
      </c>
      <c r="J14" s="36">
        <f t="shared" si="0"/>
        <v>-7.0965047431471306E-2</v>
      </c>
      <c r="K14" s="36">
        <f t="shared" si="1"/>
        <v>1.1111237040202699E-3</v>
      </c>
      <c r="L14" s="36">
        <v>-4.91881811513196E-2</v>
      </c>
      <c r="M14" s="36">
        <v>1.2930633033466799E-2</v>
      </c>
      <c r="N14" s="36">
        <v>1.4237581816711799E-4</v>
      </c>
      <c r="O14" s="36">
        <f t="shared" si="2"/>
        <v>-7.4532221896914497E-2</v>
      </c>
      <c r="P14" s="36">
        <f t="shared" si="3"/>
        <v>-2.38441404057247E-2</v>
      </c>
    </row>
    <row r="15" spans="1:16" s="16" customFormat="1">
      <c r="A15" s="16" t="s">
        <v>77</v>
      </c>
      <c r="B15" s="16" t="s">
        <v>212</v>
      </c>
      <c r="C15" s="16">
        <v>0.3</v>
      </c>
      <c r="D15" s="46">
        <v>9.9999999999999995E-8</v>
      </c>
      <c r="E15" s="46">
        <v>5.0000000000000004E-6</v>
      </c>
      <c r="F15" s="16">
        <v>119</v>
      </c>
      <c r="G15" s="36">
        <v>-3.0604738063648201E-2</v>
      </c>
      <c r="H15" s="36">
        <v>2.5873363469928801E-2</v>
      </c>
      <c r="I15" s="36">
        <v>0.23686201157254</v>
      </c>
      <c r="J15" s="36">
        <f t="shared" si="0"/>
        <v>-8.1316530464708603E-2</v>
      </c>
      <c r="K15" s="36">
        <f t="shared" si="1"/>
        <v>2.0107054337412202E-2</v>
      </c>
      <c r="L15" s="36">
        <v>-5.0659268484982103E-2</v>
      </c>
      <c r="M15" s="36">
        <v>1.3359981692968601E-2</v>
      </c>
      <c r="N15" s="36">
        <v>1.49519221888994E-4</v>
      </c>
      <c r="O15" s="36">
        <f t="shared" si="2"/>
        <v>-7.6844832603200602E-2</v>
      </c>
      <c r="P15" s="36">
        <f t="shared" si="3"/>
        <v>-2.4473704366763601E-2</v>
      </c>
    </row>
    <row r="16" spans="1:16" s="16" customFormat="1">
      <c r="A16" s="16" t="s">
        <v>77</v>
      </c>
      <c r="B16" s="16" t="s">
        <v>212</v>
      </c>
      <c r="C16" s="16">
        <v>0.3</v>
      </c>
      <c r="D16" s="46">
        <v>9.9999999999999995E-8</v>
      </c>
      <c r="E16" s="46">
        <v>1.0000000000000001E-5</v>
      </c>
      <c r="F16" s="16">
        <v>129</v>
      </c>
      <c r="G16" s="36">
        <v>-3.57948892878244E-2</v>
      </c>
      <c r="H16" s="36">
        <v>2.3294435278083898E-2</v>
      </c>
      <c r="I16" s="36">
        <v>0.12438434979664501</v>
      </c>
      <c r="J16" s="36">
        <f t="shared" si="0"/>
        <v>-8.1451982432868802E-2</v>
      </c>
      <c r="K16" s="36">
        <f t="shared" si="1"/>
        <v>9.8622038572200397E-3</v>
      </c>
      <c r="L16" s="36">
        <v>-5.22205932054952E-2</v>
      </c>
      <c r="M16" s="36">
        <v>1.31177811879224E-2</v>
      </c>
      <c r="N16" s="36">
        <v>6.8654431374826102E-5</v>
      </c>
      <c r="O16" s="36">
        <f t="shared" si="2"/>
        <v>-7.7931444333823097E-2</v>
      </c>
      <c r="P16" s="36">
        <f t="shared" si="3"/>
        <v>-2.65097420771673E-2</v>
      </c>
    </row>
    <row r="17" spans="1:16" s="16" customFormat="1">
      <c r="A17" s="16" t="s">
        <v>77</v>
      </c>
      <c r="B17" s="16" t="s">
        <v>212</v>
      </c>
      <c r="C17" s="16">
        <v>0.3</v>
      </c>
      <c r="D17" s="46">
        <v>9.9999999999999995E-8</v>
      </c>
      <c r="E17" s="46">
        <v>5.0000000000000002E-5</v>
      </c>
      <c r="F17" s="16">
        <v>178</v>
      </c>
      <c r="G17" s="36">
        <v>-2.7529346927921399E-2</v>
      </c>
      <c r="H17" s="36">
        <v>1.8305559505766799E-2</v>
      </c>
      <c r="I17" s="36">
        <v>0.132612519402276</v>
      </c>
      <c r="J17" s="36">
        <f t="shared" si="0"/>
        <v>-6.3408243559224295E-2</v>
      </c>
      <c r="K17" s="36">
        <f t="shared" si="1"/>
        <v>8.3495497033815296E-3</v>
      </c>
      <c r="L17" s="36">
        <v>-5.0424803093518801E-2</v>
      </c>
      <c r="M17" s="36">
        <v>1.20134237032347E-2</v>
      </c>
      <c r="N17" s="36">
        <v>2.7003069914988101E-5</v>
      </c>
      <c r="O17" s="36">
        <f t="shared" si="2"/>
        <v>-7.39711135518588E-2</v>
      </c>
      <c r="P17" s="36">
        <f t="shared" si="3"/>
        <v>-2.6878492635178799E-2</v>
      </c>
    </row>
    <row r="18" spans="1:16" s="16" customFormat="1">
      <c r="A18" s="16" t="s">
        <v>77</v>
      </c>
      <c r="B18" s="16" t="s">
        <v>212</v>
      </c>
      <c r="C18" s="16">
        <v>0.3</v>
      </c>
      <c r="D18" s="46">
        <v>4.9999999999999998E-7</v>
      </c>
      <c r="E18" s="46">
        <v>5.0000000000000004E-6</v>
      </c>
      <c r="F18" s="16">
        <v>170</v>
      </c>
      <c r="G18" s="36">
        <v>-2.8767948735624198E-2</v>
      </c>
      <c r="H18" s="36">
        <v>2.29344297278045E-2</v>
      </c>
      <c r="I18" s="36">
        <v>0.209712492069593</v>
      </c>
      <c r="J18" s="36">
        <f t="shared" si="0"/>
        <v>-7.3719431002121E-2</v>
      </c>
      <c r="K18" s="36">
        <f t="shared" si="1"/>
        <v>1.6183533530872599E-2</v>
      </c>
      <c r="L18" s="36">
        <v>-4.16977987554411E-2</v>
      </c>
      <c r="M18" s="36">
        <v>1.10996982823697E-2</v>
      </c>
      <c r="N18" s="36">
        <v>1.7219580869887199E-4</v>
      </c>
      <c r="O18" s="36">
        <f t="shared" si="2"/>
        <v>-6.3453207388885699E-2</v>
      </c>
      <c r="P18" s="36">
        <f t="shared" si="3"/>
        <v>-1.9942390121996501E-2</v>
      </c>
    </row>
    <row r="19" spans="1:16" s="16" customFormat="1">
      <c r="A19" s="16" t="s">
        <v>77</v>
      </c>
      <c r="B19" s="16" t="s">
        <v>212</v>
      </c>
      <c r="C19" s="16">
        <v>0.3</v>
      </c>
      <c r="D19" s="46">
        <v>4.9999999999999998E-7</v>
      </c>
      <c r="E19" s="46">
        <v>1.0000000000000001E-5</v>
      </c>
      <c r="F19" s="16">
        <v>180</v>
      </c>
      <c r="G19" s="36">
        <v>-2.0257813551218199E-2</v>
      </c>
      <c r="H19" s="36">
        <v>2.09145336817783E-2</v>
      </c>
      <c r="I19" s="36">
        <v>0.33274489341473901</v>
      </c>
      <c r="J19" s="36">
        <f t="shared" si="0"/>
        <v>-6.1250299567503698E-2</v>
      </c>
      <c r="K19" s="36">
        <f t="shared" si="1"/>
        <v>2.07346724650673E-2</v>
      </c>
      <c r="L19" s="36">
        <v>-4.3035379672799502E-2</v>
      </c>
      <c r="M19" s="36">
        <v>1.1072453908231E-2</v>
      </c>
      <c r="N19" s="36">
        <v>1.01613447655469E-4</v>
      </c>
      <c r="O19" s="36">
        <f t="shared" si="2"/>
        <v>-6.4737389332932299E-2</v>
      </c>
      <c r="P19" s="36">
        <f t="shared" si="3"/>
        <v>-2.1333370012666698E-2</v>
      </c>
    </row>
    <row r="20" spans="1:16" s="16" customFormat="1">
      <c r="A20" s="16" t="s">
        <v>77</v>
      </c>
      <c r="B20" s="16" t="s">
        <v>212</v>
      </c>
      <c r="C20" s="16">
        <v>0.3</v>
      </c>
      <c r="D20" s="46">
        <v>4.9999999999999998E-7</v>
      </c>
      <c r="E20" s="46">
        <v>5.0000000000000002E-5</v>
      </c>
      <c r="F20" s="16">
        <v>229</v>
      </c>
      <c r="G20" s="36">
        <v>-2.6375491508318999E-2</v>
      </c>
      <c r="H20" s="36">
        <v>1.7475757368439499E-2</v>
      </c>
      <c r="I20" s="36">
        <v>0.13123191478046101</v>
      </c>
      <c r="J20" s="36">
        <f t="shared" si="0"/>
        <v>-6.0627975950460399E-2</v>
      </c>
      <c r="K20" s="36">
        <f t="shared" si="1"/>
        <v>7.8769929338224198E-3</v>
      </c>
      <c r="L20" s="36">
        <v>-4.08050909823474E-2</v>
      </c>
      <c r="M20" s="36">
        <v>1.05408273830891E-2</v>
      </c>
      <c r="N20" s="36">
        <v>1.08324495442069E-4</v>
      </c>
      <c r="O20" s="36">
        <f t="shared" si="2"/>
        <v>-6.1465112653202002E-2</v>
      </c>
      <c r="P20" s="36">
        <f t="shared" si="3"/>
        <v>-2.0145069311492798E-2</v>
      </c>
    </row>
    <row r="21" spans="1:16" s="16" customFormat="1">
      <c r="A21" s="16" t="s">
        <v>77</v>
      </c>
      <c r="B21" s="16" t="s">
        <v>212</v>
      </c>
      <c r="C21" s="16">
        <v>0.5</v>
      </c>
      <c r="D21" s="46">
        <v>4.9999999999999998E-8</v>
      </c>
      <c r="E21" s="46">
        <v>5.0000000000000004E-6</v>
      </c>
      <c r="F21" s="16">
        <v>143</v>
      </c>
      <c r="G21" s="36">
        <v>-4.3413530585075397E-2</v>
      </c>
      <c r="H21" s="36">
        <v>2.5281775480126799E-2</v>
      </c>
      <c r="I21" s="36">
        <v>8.5945050551209601E-2</v>
      </c>
      <c r="J21" s="36">
        <f t="shared" si="0"/>
        <v>-9.2965810526123904E-2</v>
      </c>
      <c r="K21" s="36">
        <f t="shared" si="1"/>
        <v>6.1387493559731197E-3</v>
      </c>
      <c r="L21" s="36">
        <v>-4.1391545364491598E-2</v>
      </c>
      <c r="M21" s="36">
        <v>1.2760279762231E-2</v>
      </c>
      <c r="N21" s="36">
        <v>1.17954648457586E-3</v>
      </c>
      <c r="O21" s="36">
        <f t="shared" si="2"/>
        <v>-6.6401693698464395E-2</v>
      </c>
      <c r="P21" s="36">
        <f t="shared" si="3"/>
        <v>-1.6381397030518802E-2</v>
      </c>
    </row>
    <row r="22" spans="1:16" s="16" customFormat="1">
      <c r="A22" s="16" t="s">
        <v>77</v>
      </c>
      <c r="B22" s="16" t="s">
        <v>212</v>
      </c>
      <c r="C22" s="16">
        <v>0.5</v>
      </c>
      <c r="D22" s="46">
        <v>4.9999999999999998E-8</v>
      </c>
      <c r="E22" s="46">
        <v>1.0000000000000001E-5</v>
      </c>
      <c r="F22" s="16">
        <v>153</v>
      </c>
      <c r="G22" s="36">
        <v>-4.6241796381721399E-2</v>
      </c>
      <c r="H22" s="36">
        <v>2.3628467971940799E-2</v>
      </c>
      <c r="I22" s="36">
        <v>5.0343067115925101E-2</v>
      </c>
      <c r="J22" s="36">
        <f t="shared" si="0"/>
        <v>-9.2553593606725396E-2</v>
      </c>
      <c r="K22" s="36">
        <f t="shared" si="1"/>
        <v>7.0000843282562493E-5</v>
      </c>
      <c r="L22" s="36">
        <v>-4.3914173703177899E-2</v>
      </c>
      <c r="M22" s="36">
        <v>1.30923309822061E-2</v>
      </c>
      <c r="N22" s="36">
        <v>7.9597509927986599E-4</v>
      </c>
      <c r="O22" s="36">
        <f t="shared" si="2"/>
        <v>-6.95751424283019E-2</v>
      </c>
      <c r="P22" s="36">
        <f t="shared" si="3"/>
        <v>-1.82532049780539E-2</v>
      </c>
    </row>
    <row r="23" spans="1:16" s="16" customFormat="1">
      <c r="A23" s="16" t="s">
        <v>77</v>
      </c>
      <c r="B23" s="16" t="s">
        <v>212</v>
      </c>
      <c r="C23" s="16">
        <v>0.5</v>
      </c>
      <c r="D23" s="46">
        <v>4.9999999999999998E-8</v>
      </c>
      <c r="E23" s="46">
        <v>5.0000000000000002E-5</v>
      </c>
      <c r="F23" s="16">
        <v>209</v>
      </c>
      <c r="G23" s="36">
        <v>-3.4531489213944201E-2</v>
      </c>
      <c r="H23" s="36">
        <v>1.7964115277707301E-2</v>
      </c>
      <c r="I23" s="36">
        <v>5.4574527803812299E-2</v>
      </c>
      <c r="J23" s="36">
        <f t="shared" si="0"/>
        <v>-6.9741155158250495E-2</v>
      </c>
      <c r="K23" s="36">
        <f t="shared" si="1"/>
        <v>6.7817673036210701E-4</v>
      </c>
      <c r="L23" s="36">
        <v>-4.3215576715843002E-2</v>
      </c>
      <c r="M23" s="36">
        <v>1.1726682459333599E-2</v>
      </c>
      <c r="N23" s="36">
        <v>2.2849201478547499E-4</v>
      </c>
      <c r="O23" s="36">
        <f t="shared" si="2"/>
        <v>-6.6199874336136902E-2</v>
      </c>
      <c r="P23" s="36">
        <f t="shared" si="3"/>
        <v>-2.0231279095549101E-2</v>
      </c>
    </row>
    <row r="24" spans="1:16" s="16" customFormat="1">
      <c r="A24" s="16" t="s">
        <v>77</v>
      </c>
      <c r="B24" s="16" t="s">
        <v>212</v>
      </c>
      <c r="C24" s="16">
        <v>0.5</v>
      </c>
      <c r="D24" s="46">
        <v>9.9999999999999995E-8</v>
      </c>
      <c r="E24" s="46">
        <v>5.0000000000000004E-6</v>
      </c>
      <c r="F24" s="16">
        <v>161</v>
      </c>
      <c r="G24" s="36">
        <v>-3.7817561324597598E-2</v>
      </c>
      <c r="H24" s="36">
        <v>2.42384174715644E-2</v>
      </c>
      <c r="I24" s="36">
        <v>0.118705000279724</v>
      </c>
      <c r="J24" s="36">
        <f t="shared" si="0"/>
        <v>-8.5324859568863806E-2</v>
      </c>
      <c r="K24" s="36">
        <f t="shared" si="1"/>
        <v>9.6897369196686199E-3</v>
      </c>
      <c r="L24" s="36">
        <v>-4.1705908670438503E-2</v>
      </c>
      <c r="M24" s="36">
        <v>1.1955349371727099E-2</v>
      </c>
      <c r="N24" s="36">
        <v>4.8578861337644801E-4</v>
      </c>
      <c r="O24" s="36">
        <f t="shared" si="2"/>
        <v>-6.5138393439023598E-2</v>
      </c>
      <c r="P24" s="36">
        <f t="shared" si="3"/>
        <v>-1.8273423901853401E-2</v>
      </c>
    </row>
    <row r="25" spans="1:16" s="16" customFormat="1">
      <c r="A25" s="16" t="s">
        <v>77</v>
      </c>
      <c r="B25" s="16" t="s">
        <v>212</v>
      </c>
      <c r="C25" s="16">
        <v>0.5</v>
      </c>
      <c r="D25" s="46">
        <v>9.9999999999999995E-8</v>
      </c>
      <c r="E25" s="46">
        <v>1.0000000000000001E-5</v>
      </c>
      <c r="F25" s="16">
        <v>171</v>
      </c>
      <c r="G25" s="36">
        <v>-3.3400496944758502E-2</v>
      </c>
      <c r="H25" s="36">
        <v>2.2595091723526001E-2</v>
      </c>
      <c r="I25" s="36">
        <v>0.139349133784856</v>
      </c>
      <c r="J25" s="36">
        <f t="shared" si="0"/>
        <v>-7.7686876722869502E-2</v>
      </c>
      <c r="K25" s="36">
        <f t="shared" si="1"/>
        <v>1.0885882833352499E-2</v>
      </c>
      <c r="L25" s="36">
        <v>-4.3753495255319103E-2</v>
      </c>
      <c r="M25" s="36">
        <v>1.17147207109673E-2</v>
      </c>
      <c r="N25" s="36">
        <v>1.87778016877749E-4</v>
      </c>
      <c r="O25" s="36">
        <f t="shared" si="2"/>
        <v>-6.6714347848814998E-2</v>
      </c>
      <c r="P25" s="36">
        <f t="shared" si="3"/>
        <v>-2.07926426618232E-2</v>
      </c>
    </row>
    <row r="26" spans="1:16" s="16" customFormat="1">
      <c r="A26" s="16" t="s">
        <v>77</v>
      </c>
      <c r="B26" s="16" t="s">
        <v>212</v>
      </c>
      <c r="C26" s="16">
        <v>0.5</v>
      </c>
      <c r="D26" s="46">
        <v>9.9999999999999995E-8</v>
      </c>
      <c r="E26" s="46">
        <v>5.0000000000000002E-5</v>
      </c>
      <c r="F26" s="16">
        <v>227</v>
      </c>
      <c r="G26" s="36">
        <v>-3.7928704956999501E-2</v>
      </c>
      <c r="H26" s="36">
        <v>1.72251945918829E-2</v>
      </c>
      <c r="I26" s="36">
        <v>2.7670121291940401E-2</v>
      </c>
      <c r="J26" s="36">
        <f t="shared" si="0"/>
        <v>-7.1690086357089997E-2</v>
      </c>
      <c r="K26" s="36">
        <f t="shared" si="1"/>
        <v>-4.1673235569090203E-3</v>
      </c>
      <c r="L26" s="36">
        <v>-4.1756056904725197E-2</v>
      </c>
      <c r="M26" s="36">
        <v>1.1773590799549E-2</v>
      </c>
      <c r="N26" s="36">
        <v>3.9025676356740902E-4</v>
      </c>
      <c r="O26" s="36">
        <f t="shared" si="2"/>
        <v>-6.4832294871841195E-2</v>
      </c>
      <c r="P26" s="36">
        <f t="shared" si="3"/>
        <v>-1.8679818937609199E-2</v>
      </c>
    </row>
    <row r="27" spans="1:16" s="16" customFormat="1">
      <c r="A27" s="16" t="s">
        <v>77</v>
      </c>
      <c r="B27" s="16" t="s">
        <v>212</v>
      </c>
      <c r="C27" s="16">
        <v>0.5</v>
      </c>
      <c r="D27" s="46">
        <v>4.9999999999999998E-7</v>
      </c>
      <c r="E27" s="46">
        <v>5.0000000000000004E-6</v>
      </c>
      <c r="F27" s="16">
        <v>223</v>
      </c>
      <c r="G27" s="36">
        <v>-3.32413747221088E-2</v>
      </c>
      <c r="H27" s="36">
        <v>2.1710714776668898E-2</v>
      </c>
      <c r="I27" s="36">
        <v>0.12574354930708001</v>
      </c>
      <c r="J27" s="36">
        <f t="shared" si="0"/>
        <v>-7.57943756843798E-2</v>
      </c>
      <c r="K27" s="36">
        <f t="shared" si="1"/>
        <v>9.3116262401622407E-3</v>
      </c>
      <c r="L27" s="36">
        <v>-3.4499044893711202E-2</v>
      </c>
      <c r="M27" s="36">
        <v>1.0496895637804499E-2</v>
      </c>
      <c r="N27" s="36">
        <v>1.0140655649590899E-3</v>
      </c>
      <c r="O27" s="36">
        <f t="shared" si="2"/>
        <v>-5.5072960343808E-2</v>
      </c>
      <c r="P27" s="36">
        <f t="shared" si="3"/>
        <v>-1.39251294436144E-2</v>
      </c>
    </row>
    <row r="28" spans="1:16" s="16" customFormat="1">
      <c r="A28" s="16" t="s">
        <v>77</v>
      </c>
      <c r="B28" s="16" t="s">
        <v>212</v>
      </c>
      <c r="C28" s="16">
        <v>0.5</v>
      </c>
      <c r="D28" s="46">
        <v>4.9999999999999998E-7</v>
      </c>
      <c r="E28" s="46">
        <v>1.0000000000000001E-5</v>
      </c>
      <c r="F28" s="16">
        <v>233</v>
      </c>
      <c r="G28" s="36">
        <v>-2.55378413752347E-2</v>
      </c>
      <c r="H28" s="36">
        <v>2.02581552096807E-2</v>
      </c>
      <c r="I28" s="36">
        <v>0.207445686956158</v>
      </c>
      <c r="J28" s="36">
        <f t="shared" si="0"/>
        <v>-6.5243825586208906E-2</v>
      </c>
      <c r="K28" s="36">
        <f t="shared" si="1"/>
        <v>1.41681428357395E-2</v>
      </c>
      <c r="L28" s="36">
        <v>-3.60846886207805E-2</v>
      </c>
      <c r="M28" s="36">
        <v>1.0120405590259699E-2</v>
      </c>
      <c r="N28" s="36">
        <v>3.6311082790718702E-4</v>
      </c>
      <c r="O28" s="36">
        <f t="shared" si="2"/>
        <v>-5.5920683577689499E-2</v>
      </c>
      <c r="P28" s="36">
        <f t="shared" si="3"/>
        <v>-1.6248693663871501E-2</v>
      </c>
    </row>
    <row r="29" spans="1:16" s="16" customFormat="1">
      <c r="A29" s="16" t="s">
        <v>77</v>
      </c>
      <c r="B29" s="16" t="s">
        <v>212</v>
      </c>
      <c r="C29" s="16">
        <v>0.5</v>
      </c>
      <c r="D29" s="46">
        <v>4.9999999999999998E-7</v>
      </c>
      <c r="E29" s="46">
        <v>5.0000000000000002E-5</v>
      </c>
      <c r="F29" s="16">
        <v>289</v>
      </c>
      <c r="G29" s="36">
        <v>-2.7598865827265898E-2</v>
      </c>
      <c r="H29" s="36">
        <v>1.63444939889737E-2</v>
      </c>
      <c r="I29" s="36">
        <v>9.1301352112712605E-2</v>
      </c>
      <c r="J29" s="36">
        <f t="shared" si="0"/>
        <v>-5.9634074045654399E-2</v>
      </c>
      <c r="K29" s="36">
        <f t="shared" si="1"/>
        <v>4.4363423911225504E-3</v>
      </c>
      <c r="L29" s="36">
        <v>-3.5084131485904703E-2</v>
      </c>
      <c r="M29" s="36">
        <v>9.2025837619153505E-3</v>
      </c>
      <c r="N29" s="36">
        <v>1.3761174229598401E-4</v>
      </c>
      <c r="O29" s="36">
        <f t="shared" si="2"/>
        <v>-5.3121195659258803E-2</v>
      </c>
      <c r="P29" s="36">
        <f t="shared" si="3"/>
        <v>-1.7047067312550599E-2</v>
      </c>
    </row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sortState xmlns:xlrd2="http://schemas.microsoft.com/office/spreadsheetml/2017/richdata2" ref="A2:XFD29">
    <sortCondition ref="A2"/>
  </sortState>
  <phoneticPr fontId="33" type="noConversion"/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A35"/>
  <sheetViews>
    <sheetView zoomScale="85" zoomScaleNormal="85" workbookViewId="0">
      <selection activeCell="K25" sqref="K25"/>
    </sheetView>
  </sheetViews>
  <sheetFormatPr baseColWidth="10" defaultColWidth="8.6640625" defaultRowHeight="14"/>
  <cols>
    <col min="1" max="24" width="12.6640625" style="47" customWidth="1"/>
    <col min="25" max="26" width="14.1640625" style="47"/>
    <col min="27" max="16384" width="8.6640625" style="47"/>
  </cols>
  <sheetData>
    <row r="1" spans="1:27" s="23" customFormat="1" ht="30" customHeight="1">
      <c r="A1" s="26" t="s">
        <v>1994</v>
      </c>
    </row>
    <row r="2" spans="1:27" s="24" customFormat="1" ht="20" customHeight="1">
      <c r="A2" s="199" t="s">
        <v>138</v>
      </c>
      <c r="B2" s="202" t="s">
        <v>139</v>
      </c>
      <c r="C2" s="205" t="s">
        <v>140</v>
      </c>
      <c r="D2" s="207" t="s">
        <v>141</v>
      </c>
      <c r="E2" s="207"/>
      <c r="F2" s="207"/>
      <c r="G2" s="207"/>
      <c r="H2" s="207"/>
      <c r="I2" s="207"/>
      <c r="J2" s="207"/>
      <c r="K2" s="207"/>
      <c r="L2" s="207"/>
      <c r="M2" s="208"/>
      <c r="N2" s="207" t="s">
        <v>142</v>
      </c>
      <c r="O2" s="207"/>
      <c r="P2" s="207"/>
      <c r="Q2" s="208"/>
      <c r="R2" s="207" t="s">
        <v>143</v>
      </c>
      <c r="S2" s="207"/>
      <c r="T2" s="207"/>
      <c r="U2" s="207"/>
      <c r="V2" s="207"/>
      <c r="W2" s="207"/>
      <c r="X2" s="208"/>
      <c r="Y2" s="29"/>
    </row>
    <row r="3" spans="1:27" s="25" customFormat="1" ht="32" customHeight="1">
      <c r="A3" s="200"/>
      <c r="B3" s="203"/>
      <c r="C3" s="206"/>
      <c r="D3" s="30" t="s">
        <v>144</v>
      </c>
      <c r="E3" s="30" t="s">
        <v>145</v>
      </c>
      <c r="F3" s="30" t="s">
        <v>146</v>
      </c>
      <c r="G3" s="32" t="s">
        <v>147</v>
      </c>
      <c r="H3" s="30" t="s">
        <v>148</v>
      </c>
      <c r="I3" s="30" t="s">
        <v>149</v>
      </c>
      <c r="J3" s="32" t="s">
        <v>150</v>
      </c>
      <c r="K3" s="30" t="s">
        <v>151</v>
      </c>
      <c r="L3" s="30" t="s">
        <v>152</v>
      </c>
      <c r="M3" s="33" t="s">
        <v>153</v>
      </c>
      <c r="N3" s="30" t="s">
        <v>144</v>
      </c>
      <c r="O3" s="30" t="s">
        <v>154</v>
      </c>
      <c r="P3" s="30" t="s">
        <v>155</v>
      </c>
      <c r="Q3" s="33" t="s">
        <v>156</v>
      </c>
      <c r="R3" s="30" t="s">
        <v>144</v>
      </c>
      <c r="S3" s="30" t="s">
        <v>157</v>
      </c>
      <c r="T3" s="30" t="s">
        <v>158</v>
      </c>
      <c r="U3" s="32" t="s">
        <v>159</v>
      </c>
      <c r="V3" s="30" t="s">
        <v>160</v>
      </c>
      <c r="W3" s="30" t="s">
        <v>161</v>
      </c>
      <c r="X3" s="33" t="s">
        <v>162</v>
      </c>
      <c r="Y3" s="34"/>
    </row>
    <row r="4" spans="1:27" ht="20" customHeight="1">
      <c r="A4" s="199" t="s">
        <v>70</v>
      </c>
      <c r="B4" s="202" t="s">
        <v>90</v>
      </c>
      <c r="C4" s="48" t="s">
        <v>165</v>
      </c>
      <c r="D4" s="28">
        <v>84</v>
      </c>
      <c r="E4" s="49">
        <v>8.9405621721916601E-2</v>
      </c>
      <c r="F4" s="49">
        <v>0.21040657155522699</v>
      </c>
      <c r="G4" s="49">
        <v>0.670896167818819</v>
      </c>
      <c r="H4" s="49">
        <v>0.15628916291054401</v>
      </c>
      <c r="I4" s="49">
        <v>0.36919999999999997</v>
      </c>
      <c r="J4" s="49">
        <v>0.67206295234218705</v>
      </c>
      <c r="K4" s="49">
        <v>9.1969712560533101E-2</v>
      </c>
      <c r="L4" s="49">
        <v>0.149859414551021</v>
      </c>
      <c r="M4" s="50">
        <v>0.53940922280471804</v>
      </c>
      <c r="N4" s="28">
        <v>159</v>
      </c>
      <c r="O4" s="49">
        <v>4.4360163451393299E-2</v>
      </c>
      <c r="P4" s="49">
        <v>0.128273429373784</v>
      </c>
      <c r="Q4" s="50">
        <v>0.72947420802261098</v>
      </c>
      <c r="R4" s="16">
        <v>226</v>
      </c>
      <c r="S4" s="36">
        <v>0.16699340383641301</v>
      </c>
      <c r="T4" s="36">
        <v>0.12814926482151101</v>
      </c>
      <c r="U4" s="36">
        <f>2*(1-_xlfn.NORM.S.DIST(ABS(S4/T4),TRUE))</f>
        <v>0.19253503822228299</v>
      </c>
      <c r="V4" s="49">
        <v>0.28937237727919801</v>
      </c>
      <c r="W4" s="49">
        <v>0.102442720378234</v>
      </c>
      <c r="X4" s="51">
        <v>4.7321406975611201E-3</v>
      </c>
      <c r="Y4" s="49"/>
      <c r="Z4" s="49"/>
      <c r="AA4" s="49"/>
    </row>
    <row r="5" spans="1:27" ht="20" customHeight="1">
      <c r="A5" s="199"/>
      <c r="B5" s="202"/>
      <c r="C5" s="48" t="s">
        <v>166</v>
      </c>
      <c r="D5" s="28">
        <v>110</v>
      </c>
      <c r="E5" s="49">
        <v>0.374156325710997</v>
      </c>
      <c r="F5" s="49">
        <v>0.25862252897979099</v>
      </c>
      <c r="G5" s="49">
        <v>0.14797325821454901</v>
      </c>
      <c r="H5" s="49">
        <v>0.76490000000000002</v>
      </c>
      <c r="I5" s="49">
        <v>0.3201</v>
      </c>
      <c r="J5" s="49">
        <v>1.6868303739562499E-2</v>
      </c>
      <c r="K5" s="49">
        <v>0.37884510375931202</v>
      </c>
      <c r="L5" s="49">
        <v>0.24785561759866101</v>
      </c>
      <c r="M5" s="50">
        <v>0.12639065341542199</v>
      </c>
      <c r="N5" s="28">
        <v>250</v>
      </c>
      <c r="O5" s="49">
        <v>0.28184002782696499</v>
      </c>
      <c r="P5" s="49">
        <v>0.146986659696032</v>
      </c>
      <c r="Q5" s="50">
        <v>5.5180392491171397E-2</v>
      </c>
      <c r="R5" s="202" t="s">
        <v>71</v>
      </c>
      <c r="S5" s="202"/>
      <c r="T5" s="202"/>
      <c r="U5" s="202"/>
      <c r="V5" s="202"/>
      <c r="W5" s="202"/>
      <c r="X5" s="205"/>
      <c r="Y5" s="49"/>
      <c r="Z5" s="49"/>
      <c r="AA5" s="49"/>
    </row>
    <row r="6" spans="1:27" ht="20" customHeight="1">
      <c r="A6" s="201"/>
      <c r="B6" s="204"/>
      <c r="C6" s="53" t="s">
        <v>167</v>
      </c>
      <c r="D6" s="52">
        <v>76</v>
      </c>
      <c r="E6" s="54">
        <v>-2.9353000447988799E-2</v>
      </c>
      <c r="F6" s="54">
        <v>0.207587099446472</v>
      </c>
      <c r="G6" s="54">
        <v>0.88755325184938605</v>
      </c>
      <c r="H6" s="54">
        <v>-0.51449999999999996</v>
      </c>
      <c r="I6" s="54">
        <v>0.36940000000000001</v>
      </c>
      <c r="J6" s="54">
        <v>0.16368054045767699</v>
      </c>
      <c r="K6" s="54">
        <v>-2.9800864013423599E-2</v>
      </c>
      <c r="L6" s="54">
        <v>0.19996474335658199</v>
      </c>
      <c r="M6" s="55">
        <v>0.88152949385661195</v>
      </c>
      <c r="N6" s="52">
        <v>171</v>
      </c>
      <c r="O6" s="54">
        <v>-7.8451964745734307E-2</v>
      </c>
      <c r="P6" s="54">
        <v>0.14820029615656899</v>
      </c>
      <c r="Q6" s="55">
        <v>0.59655267079233099</v>
      </c>
      <c r="R6" s="204"/>
      <c r="S6" s="204"/>
      <c r="T6" s="204"/>
      <c r="U6" s="204"/>
      <c r="V6" s="204"/>
      <c r="W6" s="204"/>
      <c r="X6" s="209"/>
    </row>
    <row r="7" spans="1:27" ht="20" customHeight="1">
      <c r="A7" s="199" t="s">
        <v>70</v>
      </c>
      <c r="B7" s="202" t="s">
        <v>92</v>
      </c>
      <c r="C7" s="48" t="s">
        <v>165</v>
      </c>
      <c r="D7" s="28">
        <v>80</v>
      </c>
      <c r="E7" s="49">
        <v>-0.129997674233018</v>
      </c>
      <c r="F7" s="49">
        <v>0.167700838438649</v>
      </c>
      <c r="G7" s="49">
        <v>0.43823563575428898</v>
      </c>
      <c r="H7" s="49">
        <v>-0.70670944041633399</v>
      </c>
      <c r="I7" s="49">
        <v>0.46132799070418001</v>
      </c>
      <c r="J7" s="49">
        <v>0.12959256035883501</v>
      </c>
      <c r="K7" s="49">
        <v>-0.132007131477375</v>
      </c>
      <c r="L7" s="49">
        <v>0.16820800278384099</v>
      </c>
      <c r="M7" s="50">
        <v>0.43257958737989</v>
      </c>
      <c r="N7" s="28">
        <v>153</v>
      </c>
      <c r="O7" s="49">
        <v>-0.342104312082395</v>
      </c>
      <c r="P7" s="49">
        <v>0.12865604910610701</v>
      </c>
      <c r="Q7" s="50">
        <v>7.8358720983966405E-3</v>
      </c>
      <c r="R7" s="28">
        <v>219</v>
      </c>
      <c r="S7" s="49">
        <v>-0.13322999999999999</v>
      </c>
      <c r="T7" s="49">
        <v>0.13955799999999999</v>
      </c>
      <c r="U7" s="49">
        <v>0.33975126014298301</v>
      </c>
      <c r="V7" s="49">
        <v>0.118269</v>
      </c>
      <c r="W7" s="49">
        <v>0.124691</v>
      </c>
      <c r="X7" s="50">
        <v>0.34287666023323199</v>
      </c>
    </row>
    <row r="8" spans="1:27" ht="20" customHeight="1">
      <c r="A8" s="199"/>
      <c r="B8" s="202"/>
      <c r="C8" s="48" t="s">
        <v>166</v>
      </c>
      <c r="D8" s="28">
        <v>110</v>
      </c>
      <c r="E8" s="49">
        <v>0.13560742907580201</v>
      </c>
      <c r="F8" s="49">
        <v>0.32826048054335299</v>
      </c>
      <c r="G8" s="49">
        <v>0.67952659906289703</v>
      </c>
      <c r="H8" s="49">
        <v>-0.78874655145424499</v>
      </c>
      <c r="I8" s="49">
        <v>0.71771027115645203</v>
      </c>
      <c r="J8" s="49">
        <v>0.27422226017422702</v>
      </c>
      <c r="K8" s="49">
        <v>0.137493488892238</v>
      </c>
      <c r="L8" s="49">
        <v>0.31087732449073602</v>
      </c>
      <c r="M8" s="50">
        <v>0.658289706926245</v>
      </c>
      <c r="N8" s="28">
        <v>239</v>
      </c>
      <c r="O8" s="49">
        <v>-0.181405267546905</v>
      </c>
      <c r="P8" s="49">
        <v>0.18122836388536401</v>
      </c>
      <c r="Q8" s="50">
        <v>0.31683834540196998</v>
      </c>
      <c r="R8" s="202" t="s">
        <v>71</v>
      </c>
      <c r="S8" s="202"/>
      <c r="T8" s="202"/>
      <c r="U8" s="202"/>
      <c r="V8" s="202"/>
      <c r="W8" s="202"/>
      <c r="X8" s="205"/>
    </row>
    <row r="9" spans="1:27" ht="20" customHeight="1">
      <c r="A9" s="201"/>
      <c r="B9" s="204"/>
      <c r="C9" s="53" t="s">
        <v>167</v>
      </c>
      <c r="D9" s="52">
        <v>71</v>
      </c>
      <c r="E9" s="54">
        <v>-0.15711835398297899</v>
      </c>
      <c r="F9" s="54">
        <v>0.206947640251398</v>
      </c>
      <c r="G9" s="54">
        <v>0.44772221671246698</v>
      </c>
      <c r="H9" s="54">
        <v>-0.47957465124469201</v>
      </c>
      <c r="I9" s="54">
        <v>0.48370819352983102</v>
      </c>
      <c r="J9" s="54">
        <v>0.32492788573311898</v>
      </c>
      <c r="K9" s="54">
        <v>-0.159015312683884</v>
      </c>
      <c r="L9" s="54">
        <v>0.20999648787553299</v>
      </c>
      <c r="M9" s="55">
        <v>0.44891301506784298</v>
      </c>
      <c r="N9" s="52">
        <v>169</v>
      </c>
      <c r="O9" s="54">
        <v>-0.108155140685827</v>
      </c>
      <c r="P9" s="54">
        <v>0.13854265554883999</v>
      </c>
      <c r="Q9" s="55">
        <v>0.43500066147330801</v>
      </c>
      <c r="R9" s="204"/>
      <c r="S9" s="204"/>
      <c r="T9" s="204"/>
      <c r="U9" s="204"/>
      <c r="V9" s="204"/>
      <c r="W9" s="204"/>
      <c r="X9" s="209"/>
    </row>
    <row r="10" spans="1:27" ht="20" customHeight="1">
      <c r="A10" s="199" t="s">
        <v>70</v>
      </c>
      <c r="B10" s="202" t="s">
        <v>94</v>
      </c>
      <c r="C10" s="48" t="s">
        <v>165</v>
      </c>
      <c r="D10" s="28">
        <v>76</v>
      </c>
      <c r="E10" s="49">
        <v>-0.185079029828322</v>
      </c>
      <c r="F10" s="49">
        <v>0.21805265377830099</v>
      </c>
      <c r="G10" s="49">
        <v>0.39600295950687697</v>
      </c>
      <c r="H10" s="49">
        <v>-0.68461604113101204</v>
      </c>
      <c r="I10" s="49">
        <v>0.61612296994134996</v>
      </c>
      <c r="J10" s="49">
        <v>0.27009340680622401</v>
      </c>
      <c r="K10" s="49">
        <v>-0.18749885926330401</v>
      </c>
      <c r="L10" s="49">
        <v>0.221668213069034</v>
      </c>
      <c r="M10" s="50">
        <v>0.39763441172302899</v>
      </c>
      <c r="N10" s="28">
        <v>144</v>
      </c>
      <c r="O10" s="49">
        <v>-0.43918114412725401</v>
      </c>
      <c r="P10" s="49">
        <v>0.16569802870611799</v>
      </c>
      <c r="Q10" s="50">
        <v>8.0374853873023695E-3</v>
      </c>
      <c r="R10" s="28">
        <v>200</v>
      </c>
      <c r="S10" s="49">
        <v>-0.18726000000000001</v>
      </c>
      <c r="T10" s="49">
        <v>0.17730499999999999</v>
      </c>
      <c r="U10" s="49">
        <v>0.290901430951851</v>
      </c>
      <c r="V10" s="49">
        <v>0.16983000000000001</v>
      </c>
      <c r="W10" s="49">
        <v>0.169983</v>
      </c>
      <c r="X10" s="50">
        <v>0.31774629476159999</v>
      </c>
    </row>
    <row r="11" spans="1:27" ht="20" customHeight="1">
      <c r="A11" s="199"/>
      <c r="B11" s="202"/>
      <c r="C11" s="48" t="s">
        <v>166</v>
      </c>
      <c r="D11" s="28">
        <v>102</v>
      </c>
      <c r="E11" s="49">
        <v>0.41530310036439499</v>
      </c>
      <c r="F11" s="49">
        <v>0.41194431200588899</v>
      </c>
      <c r="G11" s="49">
        <v>0.313380776709692</v>
      </c>
      <c r="H11" s="49">
        <v>-0.26314830171765602</v>
      </c>
      <c r="I11" s="49">
        <v>0.91217244388443497</v>
      </c>
      <c r="J11" s="49">
        <v>0.77357243885303995</v>
      </c>
      <c r="K11" s="49">
        <v>0.420359606022921</v>
      </c>
      <c r="L11" s="49">
        <v>0.41697897315939703</v>
      </c>
      <c r="M11" s="50">
        <v>0.31340288531725302</v>
      </c>
      <c r="N11" s="28">
        <v>219</v>
      </c>
      <c r="O11" s="49">
        <v>-0.211065921856147</v>
      </c>
      <c r="P11" s="49">
        <v>0.23650996647143399</v>
      </c>
      <c r="Q11" s="50">
        <v>0.37216854018713602</v>
      </c>
      <c r="R11" s="202" t="s">
        <v>71</v>
      </c>
      <c r="S11" s="202"/>
      <c r="T11" s="202"/>
      <c r="U11" s="202"/>
      <c r="V11" s="202"/>
      <c r="W11" s="202"/>
      <c r="X11" s="205"/>
    </row>
    <row r="12" spans="1:27" ht="20" customHeight="1">
      <c r="A12" s="201"/>
      <c r="B12" s="204"/>
      <c r="C12" s="53" t="s">
        <v>167</v>
      </c>
      <c r="D12" s="52">
        <v>65</v>
      </c>
      <c r="E12" s="54">
        <v>-0.145791306648521</v>
      </c>
      <c r="F12" s="54">
        <v>0.28151801316376601</v>
      </c>
      <c r="G12" s="54">
        <v>0.60454507536290303</v>
      </c>
      <c r="H12" s="54">
        <v>7.5896989958082597E-2</v>
      </c>
      <c r="I12" s="54">
        <v>0.77680248002037</v>
      </c>
      <c r="J12" s="54">
        <v>0.92247723812091698</v>
      </c>
      <c r="K12" s="54">
        <v>-0.14788487555968199</v>
      </c>
      <c r="L12" s="54">
        <v>0.28565721510318898</v>
      </c>
      <c r="M12" s="55">
        <v>0.60466726773427404</v>
      </c>
      <c r="N12" s="52">
        <v>151</v>
      </c>
      <c r="O12" s="54">
        <v>-0.229640124265724</v>
      </c>
      <c r="P12" s="54">
        <v>0.18935266559206701</v>
      </c>
      <c r="Q12" s="55">
        <v>0.22522000606791201</v>
      </c>
      <c r="R12" s="204"/>
      <c r="S12" s="204"/>
      <c r="T12" s="204"/>
      <c r="U12" s="204"/>
      <c r="V12" s="204"/>
      <c r="W12" s="204"/>
      <c r="X12" s="209"/>
    </row>
    <row r="13" spans="1:27" ht="20" customHeight="1">
      <c r="A13" s="199" t="s">
        <v>70</v>
      </c>
      <c r="B13" s="202" t="s">
        <v>96</v>
      </c>
      <c r="C13" s="48" t="s">
        <v>165</v>
      </c>
      <c r="D13" s="28">
        <v>120</v>
      </c>
      <c r="E13" s="49">
        <v>-3.88953753103186E-2</v>
      </c>
      <c r="F13" s="49">
        <v>0.27635547296984703</v>
      </c>
      <c r="G13" s="49">
        <v>0.88807218228556095</v>
      </c>
      <c r="H13" s="49">
        <v>0.31412382640060299</v>
      </c>
      <c r="I13" s="49">
        <v>0.75179804035595998</v>
      </c>
      <c r="J13" s="49">
        <v>0.67683070325913197</v>
      </c>
      <c r="K13" s="49">
        <v>-3.94137685635714E-2</v>
      </c>
      <c r="L13" s="49">
        <v>0.28105762580159899</v>
      </c>
      <c r="M13" s="50">
        <v>0.888475296233874</v>
      </c>
      <c r="N13" s="28">
        <v>292</v>
      </c>
      <c r="O13" s="49">
        <v>-7.6119892839754094E-2</v>
      </c>
      <c r="P13" s="49">
        <v>0.135298056008961</v>
      </c>
      <c r="Q13" s="50">
        <v>0.57370121831972598</v>
      </c>
      <c r="R13" s="28">
        <v>346</v>
      </c>
      <c r="S13" s="49">
        <v>0.130609</v>
      </c>
      <c r="T13" s="49">
        <v>0.169352</v>
      </c>
      <c r="U13" s="49">
        <v>0.44057181532517098</v>
      </c>
      <c r="V13" s="49">
        <v>-8.9279999999999998E-2</v>
      </c>
      <c r="W13" s="49">
        <v>0.16919999999999999</v>
      </c>
      <c r="X13" s="50">
        <v>0.59773563611466696</v>
      </c>
    </row>
    <row r="14" spans="1:27" ht="20" customHeight="1">
      <c r="A14" s="199"/>
      <c r="B14" s="202"/>
      <c r="C14" s="48" t="s">
        <v>166</v>
      </c>
      <c r="D14" s="28">
        <v>153</v>
      </c>
      <c r="E14" s="49">
        <v>0.56014628207965</v>
      </c>
      <c r="F14" s="49">
        <v>0.45907525764200602</v>
      </c>
      <c r="G14" s="49">
        <v>0.22240338843191401</v>
      </c>
      <c r="H14" s="49">
        <v>1.6366053126970901</v>
      </c>
      <c r="I14" s="49">
        <v>0.93517605502077294</v>
      </c>
      <c r="J14" s="49">
        <v>8.2140867100538195E-2</v>
      </c>
      <c r="K14" s="49">
        <v>0.56605590304499898</v>
      </c>
      <c r="L14" s="49">
        <v>0.45780316095915102</v>
      </c>
      <c r="M14" s="50">
        <v>0.216287133056662</v>
      </c>
      <c r="N14" s="28">
        <v>405</v>
      </c>
      <c r="O14" s="49">
        <v>-8.2532831953236602E-2</v>
      </c>
      <c r="P14" s="49">
        <v>0.22024478178478901</v>
      </c>
      <c r="Q14" s="50">
        <v>0.70785957356333395</v>
      </c>
      <c r="R14" s="202" t="s">
        <v>71</v>
      </c>
      <c r="S14" s="202"/>
      <c r="T14" s="202"/>
      <c r="U14" s="202"/>
      <c r="V14" s="202"/>
      <c r="W14" s="202"/>
      <c r="X14" s="205"/>
    </row>
    <row r="15" spans="1:27" ht="20" customHeight="1">
      <c r="A15" s="201"/>
      <c r="B15" s="204"/>
      <c r="C15" s="53" t="s">
        <v>167</v>
      </c>
      <c r="D15" s="52">
        <v>101</v>
      </c>
      <c r="E15" s="54">
        <v>-0.28148846179416598</v>
      </c>
      <c r="F15" s="54">
        <v>0.395218975611902</v>
      </c>
      <c r="G15" s="54">
        <v>0.47631977654524998</v>
      </c>
      <c r="H15" s="54">
        <v>-1.07599947447544</v>
      </c>
      <c r="I15" s="54">
        <v>0.89805908577272797</v>
      </c>
      <c r="J15" s="54">
        <v>0.233723460951479</v>
      </c>
      <c r="K15" s="54">
        <v>-0.28589169674300302</v>
      </c>
      <c r="L15" s="54">
        <v>0.368239289461954</v>
      </c>
      <c r="M15" s="55">
        <v>0.43752773215656399</v>
      </c>
      <c r="N15" s="52">
        <v>247</v>
      </c>
      <c r="O15" s="54">
        <v>6.4770435543052396E-2</v>
      </c>
      <c r="P15" s="54">
        <v>0.26280720291999798</v>
      </c>
      <c r="Q15" s="55">
        <v>0.80532919166508599</v>
      </c>
      <c r="R15" s="204"/>
      <c r="S15" s="204"/>
      <c r="T15" s="204"/>
      <c r="U15" s="204"/>
      <c r="V15" s="204"/>
      <c r="W15" s="204"/>
      <c r="X15" s="209"/>
    </row>
    <row r="16" spans="1:27" ht="20" customHeight="1">
      <c r="A16" s="199" t="s">
        <v>70</v>
      </c>
      <c r="B16" s="202" t="s">
        <v>99</v>
      </c>
      <c r="C16" s="48" t="s">
        <v>165</v>
      </c>
      <c r="D16" s="28">
        <v>123</v>
      </c>
      <c r="E16" s="49">
        <v>-0.39245782015883901</v>
      </c>
      <c r="F16" s="49">
        <v>0.34897272737521801</v>
      </c>
      <c r="G16" s="49">
        <v>0.26075481875305201</v>
      </c>
      <c r="H16" s="49">
        <v>-0.863597606621759</v>
      </c>
      <c r="I16" s="49">
        <v>0.92946004044966402</v>
      </c>
      <c r="J16" s="49">
        <v>0.35466690743677498</v>
      </c>
      <c r="K16" s="49">
        <v>-0.397971730209431</v>
      </c>
      <c r="L16" s="49">
        <v>0.35488907227661098</v>
      </c>
      <c r="M16" s="50">
        <v>0.26211868570698299</v>
      </c>
      <c r="N16" s="28">
        <v>307</v>
      </c>
      <c r="O16" s="49">
        <v>-0.66344097844301997</v>
      </c>
      <c r="P16" s="49">
        <v>0.16185173402282599</v>
      </c>
      <c r="Q16" s="51">
        <v>4.1482031648584002E-5</v>
      </c>
      <c r="R16" s="28">
        <v>363</v>
      </c>
      <c r="S16" s="49">
        <v>-0.45175999999999999</v>
      </c>
      <c r="T16" s="49">
        <v>0.22131799999999999</v>
      </c>
      <c r="U16" s="49">
        <v>4.1228393600658601E-2</v>
      </c>
      <c r="V16" s="49">
        <v>7.8743999999999995E-2</v>
      </c>
      <c r="W16" s="49">
        <v>0.22098999999999999</v>
      </c>
      <c r="X16" s="50">
        <v>0.72159807600417902</v>
      </c>
    </row>
    <row r="17" spans="1:24" ht="20" customHeight="1">
      <c r="A17" s="199"/>
      <c r="B17" s="202"/>
      <c r="C17" s="48" t="s">
        <v>166</v>
      </c>
      <c r="D17" s="28">
        <v>157</v>
      </c>
      <c r="E17" s="49">
        <v>1.12108554115835</v>
      </c>
      <c r="F17" s="49">
        <v>0.57394556627555704</v>
      </c>
      <c r="G17" s="49">
        <v>5.0784538977403398E-2</v>
      </c>
      <c r="H17" s="49">
        <v>-0.596539236479108</v>
      </c>
      <c r="I17" s="49">
        <v>1.17144171995897</v>
      </c>
      <c r="J17" s="49">
        <v>0.61131163592278503</v>
      </c>
      <c r="K17" s="49">
        <v>1.1330067881547301</v>
      </c>
      <c r="L17" s="49">
        <v>0.58102083152349604</v>
      </c>
      <c r="M17" s="50">
        <v>5.1172802733132398E-2</v>
      </c>
      <c r="N17" s="28">
        <v>423</v>
      </c>
      <c r="O17" s="49">
        <v>0.41267693280097401</v>
      </c>
      <c r="P17" s="49">
        <v>0.26088195730918401</v>
      </c>
      <c r="Q17" s="50">
        <v>0.113683109778368</v>
      </c>
      <c r="R17" s="202" t="s">
        <v>71</v>
      </c>
      <c r="S17" s="202"/>
      <c r="T17" s="202"/>
      <c r="U17" s="202"/>
      <c r="V17" s="202"/>
      <c r="W17" s="202"/>
      <c r="X17" s="205"/>
    </row>
    <row r="18" spans="1:24" ht="20" customHeight="1">
      <c r="A18" s="201"/>
      <c r="B18" s="204"/>
      <c r="C18" s="53" t="s">
        <v>167</v>
      </c>
      <c r="D18" s="52">
        <v>101</v>
      </c>
      <c r="E18" s="54">
        <v>-0.49126451302278701</v>
      </c>
      <c r="F18" s="54">
        <v>0.46519009800988298</v>
      </c>
      <c r="G18" s="54">
        <v>0.29094487116391998</v>
      </c>
      <c r="H18" s="54">
        <v>-1.28195569519111</v>
      </c>
      <c r="I18" s="54">
        <v>1.0663218410780999</v>
      </c>
      <c r="J18" s="54">
        <v>0.23214518747302701</v>
      </c>
      <c r="K18" s="54">
        <v>-0.49656934003208397</v>
      </c>
      <c r="L18" s="54">
        <v>0.47227307107536498</v>
      </c>
      <c r="M18" s="55">
        <v>0.29305408158196999</v>
      </c>
      <c r="N18" s="52">
        <v>252</v>
      </c>
      <c r="O18" s="54">
        <v>-0.910666371297984</v>
      </c>
      <c r="P18" s="54">
        <v>0.30362074334642802</v>
      </c>
      <c r="Q18" s="55">
        <v>2.7055193654938001E-3</v>
      </c>
      <c r="R18" s="204"/>
      <c r="S18" s="204"/>
      <c r="T18" s="204"/>
      <c r="U18" s="204"/>
      <c r="V18" s="204"/>
      <c r="W18" s="204"/>
      <c r="X18" s="209"/>
    </row>
    <row r="19" spans="1:24" ht="20" customHeight="1">
      <c r="A19" s="199" t="s">
        <v>70</v>
      </c>
      <c r="B19" s="202" t="s">
        <v>77</v>
      </c>
      <c r="C19" s="48" t="s">
        <v>165</v>
      </c>
      <c r="D19" s="28">
        <v>91</v>
      </c>
      <c r="E19" s="49">
        <v>-5.9514676375280601E-2</v>
      </c>
      <c r="F19" s="49">
        <v>0.198923008436346</v>
      </c>
      <c r="G19" s="49">
        <v>0.76479929221589504</v>
      </c>
      <c r="H19" s="49">
        <v>-8.6512391314568199E-2</v>
      </c>
      <c r="I19" s="49">
        <v>0.54058598454537998</v>
      </c>
      <c r="J19" s="49">
        <v>0.87321657748887505</v>
      </c>
      <c r="K19" s="49">
        <v>-6.22015615498831E-2</v>
      </c>
      <c r="L19" s="49">
        <v>0.121954790460053</v>
      </c>
      <c r="M19" s="50">
        <v>0.61002493101708499</v>
      </c>
      <c r="N19" s="28">
        <v>187</v>
      </c>
      <c r="O19" s="49">
        <v>0.20938770541938501</v>
      </c>
      <c r="P19" s="49">
        <v>0.10352406363298</v>
      </c>
      <c r="Q19" s="50">
        <v>4.3114469677115998E-2</v>
      </c>
      <c r="R19" s="28">
        <v>252</v>
      </c>
      <c r="S19" s="49">
        <v>-5.5820000000000002E-2</v>
      </c>
      <c r="T19" s="49">
        <v>9.8290000000000002E-2</v>
      </c>
      <c r="U19" s="49">
        <v>0.57009521019569198</v>
      </c>
      <c r="V19" s="49">
        <v>9.3994999999999995E-2</v>
      </c>
      <c r="W19" s="49">
        <v>8.2819000000000004E-2</v>
      </c>
      <c r="X19" s="50">
        <v>0.25639841401420699</v>
      </c>
    </row>
    <row r="20" spans="1:24" ht="20" customHeight="1">
      <c r="A20" s="199"/>
      <c r="B20" s="202"/>
      <c r="C20" s="48" t="s">
        <v>166</v>
      </c>
      <c r="D20" s="28">
        <v>121</v>
      </c>
      <c r="E20" s="49">
        <v>-3.0220021608430198E-2</v>
      </c>
      <c r="F20" s="49">
        <v>0.21738428709135499</v>
      </c>
      <c r="G20" s="49">
        <v>0.88943704197165296</v>
      </c>
      <c r="H20" s="49">
        <v>0.617111300832767</v>
      </c>
      <c r="I20" s="49">
        <v>0.44730363466495399</v>
      </c>
      <c r="J20" s="49">
        <v>0.170289031775538</v>
      </c>
      <c r="K20" s="49">
        <v>-3.08138696398194E-2</v>
      </c>
      <c r="L20" s="49">
        <v>0.172145363601753</v>
      </c>
      <c r="M20" s="50">
        <v>0.85793838791543198</v>
      </c>
      <c r="N20" s="28">
        <v>284</v>
      </c>
      <c r="O20" s="49">
        <v>0.203175482215291</v>
      </c>
      <c r="P20" s="49">
        <v>0.10722209005837401</v>
      </c>
      <c r="Q20" s="50">
        <v>5.8105226357004998E-2</v>
      </c>
      <c r="R20" s="202" t="s">
        <v>71</v>
      </c>
      <c r="S20" s="202"/>
      <c r="T20" s="202"/>
      <c r="U20" s="202"/>
      <c r="V20" s="202"/>
      <c r="W20" s="202"/>
      <c r="X20" s="205"/>
    </row>
    <row r="21" spans="1:24" ht="20" customHeight="1">
      <c r="A21" s="201"/>
      <c r="B21" s="204"/>
      <c r="C21" s="53" t="s">
        <v>167</v>
      </c>
      <c r="D21" s="52">
        <v>81</v>
      </c>
      <c r="E21" s="54">
        <v>4.8531289148586801E-2</v>
      </c>
      <c r="F21" s="54">
        <v>0.210832971820231</v>
      </c>
      <c r="G21" s="54">
        <v>0.81794543171297096</v>
      </c>
      <c r="H21" s="54">
        <v>0.606183691298672</v>
      </c>
      <c r="I21" s="54">
        <v>0.45896870166042097</v>
      </c>
      <c r="J21" s="54">
        <v>0.190397443235609</v>
      </c>
      <c r="K21" s="54">
        <v>4.9361679159595703E-2</v>
      </c>
      <c r="L21" s="54">
        <v>0.18525053408973099</v>
      </c>
      <c r="M21" s="55">
        <v>0.78988570204385899</v>
      </c>
      <c r="N21" s="52">
        <v>188</v>
      </c>
      <c r="O21" s="54">
        <v>0.13030846696403001</v>
      </c>
      <c r="P21" s="54">
        <v>0.13516868261919701</v>
      </c>
      <c r="Q21" s="55">
        <v>0.33502420235833102</v>
      </c>
      <c r="R21" s="204"/>
      <c r="S21" s="204"/>
      <c r="T21" s="204"/>
      <c r="U21" s="204"/>
      <c r="V21" s="204"/>
      <c r="W21" s="204"/>
      <c r="X21" s="209"/>
    </row>
    <row r="22" spans="1:24">
      <c r="A22" s="56"/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28"/>
      <c r="R22" s="28"/>
      <c r="S22" s="28"/>
      <c r="T22" s="28"/>
      <c r="U22" s="58"/>
      <c r="V22" s="28"/>
      <c r="W22" s="28"/>
      <c r="X22" s="28"/>
    </row>
    <row r="23" spans="1:24" ht="16">
      <c r="A23" s="59"/>
      <c r="B23" s="57"/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28"/>
      <c r="R23" s="60"/>
      <c r="S23" s="60"/>
      <c r="T23" s="60"/>
      <c r="U23" s="61"/>
      <c r="V23" s="60"/>
      <c r="W23" s="60"/>
      <c r="X23" s="61"/>
    </row>
    <row r="24" spans="1:24" ht="16">
      <c r="A24" s="27"/>
      <c r="B24" s="28"/>
      <c r="C24" s="179"/>
      <c r="D24" s="179"/>
      <c r="E24" s="63"/>
      <c r="F24" s="28"/>
      <c r="G24" s="62"/>
      <c r="H24" s="57"/>
      <c r="I24" s="28"/>
      <c r="J24" s="63"/>
      <c r="K24" s="63"/>
      <c r="L24" s="63"/>
      <c r="M24" s="63"/>
      <c r="N24" s="63"/>
      <c r="O24" s="63"/>
      <c r="P24" s="63"/>
      <c r="R24" s="60"/>
      <c r="S24" s="60"/>
      <c r="T24" s="60"/>
      <c r="U24" s="61"/>
      <c r="V24" s="60"/>
      <c r="W24" s="60"/>
      <c r="X24" s="61"/>
    </row>
    <row r="25" spans="1:24" ht="16">
      <c r="A25" s="57"/>
      <c r="B25" s="28"/>
      <c r="C25" s="179"/>
      <c r="D25" s="179"/>
      <c r="E25" s="63"/>
      <c r="F25" s="28"/>
      <c r="G25" s="62"/>
      <c r="H25" s="57"/>
      <c r="I25" s="28"/>
      <c r="K25" s="57"/>
      <c r="O25" s="57"/>
      <c r="P25" s="57"/>
      <c r="R25" s="60"/>
      <c r="S25" s="60"/>
      <c r="T25" s="60"/>
      <c r="U25" s="61"/>
      <c r="V25" s="60"/>
      <c r="W25" s="60"/>
      <c r="X25" s="61"/>
    </row>
    <row r="26" spans="1:24" ht="16">
      <c r="A26" s="57"/>
      <c r="B26" s="28"/>
      <c r="C26" s="179"/>
      <c r="D26" s="179"/>
      <c r="E26" s="63"/>
      <c r="F26" s="28"/>
      <c r="G26" s="62"/>
      <c r="H26" s="62"/>
      <c r="I26" s="57"/>
      <c r="K26" s="57"/>
      <c r="R26" s="60"/>
      <c r="S26" s="60"/>
      <c r="T26" s="60"/>
      <c r="U26" s="61"/>
      <c r="V26" s="60"/>
      <c r="W26" s="60"/>
      <c r="X26" s="61"/>
    </row>
    <row r="27" spans="1:24" ht="16">
      <c r="A27" s="57"/>
      <c r="B27" s="28"/>
      <c r="C27" s="179"/>
      <c r="D27" s="179"/>
      <c r="E27" s="63"/>
      <c r="F27" s="28"/>
      <c r="G27" s="62"/>
      <c r="H27" s="62"/>
      <c r="I27" s="57"/>
      <c r="K27" s="57"/>
      <c r="R27" s="60"/>
      <c r="S27" s="60"/>
      <c r="T27" s="60"/>
      <c r="U27" s="61"/>
      <c r="V27" s="60"/>
      <c r="W27" s="60"/>
      <c r="X27" s="61"/>
    </row>
    <row r="28" spans="1:24" ht="16">
      <c r="A28" s="57"/>
      <c r="B28" s="28"/>
      <c r="C28" s="179"/>
      <c r="D28" s="179"/>
      <c r="E28" s="63"/>
      <c r="F28" s="28"/>
      <c r="G28" s="62"/>
      <c r="H28" s="62"/>
      <c r="I28" s="57"/>
      <c r="K28" s="57"/>
      <c r="R28" s="60"/>
      <c r="S28" s="60"/>
      <c r="T28" s="60"/>
      <c r="U28" s="61"/>
      <c r="V28" s="60"/>
      <c r="W28" s="60"/>
      <c r="X28" s="61"/>
    </row>
    <row r="29" spans="1:24" ht="16">
      <c r="A29" s="57"/>
      <c r="B29" s="28"/>
      <c r="C29" s="179"/>
      <c r="D29" s="179"/>
      <c r="E29" s="63"/>
      <c r="F29" s="28"/>
      <c r="G29" s="62"/>
      <c r="H29" s="28"/>
      <c r="I29" s="57"/>
      <c r="K29" s="57"/>
      <c r="R29" s="60"/>
      <c r="S29" s="60"/>
      <c r="T29" s="60"/>
      <c r="U29" s="61"/>
      <c r="V29" s="60"/>
      <c r="W29" s="60"/>
      <c r="X29" s="61"/>
    </row>
    <row r="30" spans="1:24" ht="16">
      <c r="A30" s="57"/>
      <c r="B30" s="28"/>
      <c r="C30" s="179"/>
      <c r="D30" s="179"/>
      <c r="E30" s="63"/>
      <c r="F30" s="28"/>
      <c r="G30" s="62"/>
      <c r="H30" s="28"/>
      <c r="I30" s="57"/>
      <c r="K30" s="57"/>
      <c r="R30" s="60"/>
      <c r="S30" s="60"/>
      <c r="T30" s="60"/>
      <c r="U30" s="61"/>
      <c r="V30" s="60"/>
      <c r="W30" s="60"/>
      <c r="X30" s="61"/>
    </row>
    <row r="31" spans="1:24">
      <c r="A31" s="57"/>
      <c r="B31" s="28"/>
      <c r="C31" s="179"/>
      <c r="D31" s="179"/>
      <c r="E31" s="63"/>
      <c r="F31" s="28"/>
      <c r="G31" s="62"/>
      <c r="H31" s="28"/>
      <c r="I31" s="57"/>
      <c r="K31" s="57"/>
    </row>
    <row r="32" spans="1:24">
      <c r="A32" s="56"/>
      <c r="B32" s="57"/>
    </row>
    <row r="33" spans="1:24">
      <c r="A33" s="59"/>
      <c r="B33" s="57"/>
    </row>
    <row r="34" spans="1:24">
      <c r="A34" s="59"/>
      <c r="B34" s="57"/>
      <c r="U34" s="64"/>
    </row>
    <row r="35" spans="1:24">
      <c r="A35" s="56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28"/>
      <c r="R35" s="28"/>
      <c r="S35" s="28"/>
      <c r="T35" s="28"/>
      <c r="U35" s="58"/>
      <c r="V35" s="28"/>
      <c r="W35" s="28"/>
      <c r="X35" s="28"/>
    </row>
  </sheetData>
  <mergeCells count="32">
    <mergeCell ref="D2:M2"/>
    <mergeCell ref="N2:Q2"/>
    <mergeCell ref="R2:X2"/>
    <mergeCell ref="C24:D24"/>
    <mergeCell ref="C25:D25"/>
    <mergeCell ref="R5:X6"/>
    <mergeCell ref="R8:X9"/>
    <mergeCell ref="R11:X12"/>
    <mergeCell ref="R14:X15"/>
    <mergeCell ref="R17:X18"/>
    <mergeCell ref="R20:X21"/>
    <mergeCell ref="C26:D26"/>
    <mergeCell ref="C27:D27"/>
    <mergeCell ref="C28:D28"/>
    <mergeCell ref="C29:D29"/>
    <mergeCell ref="C30:D30"/>
    <mergeCell ref="C31:D31"/>
    <mergeCell ref="A2:A3"/>
    <mergeCell ref="A4:A6"/>
    <mergeCell ref="A7:A9"/>
    <mergeCell ref="A10:A12"/>
    <mergeCell ref="A13:A15"/>
    <mergeCell ref="A16:A18"/>
    <mergeCell ref="A19:A21"/>
    <mergeCell ref="B2:B3"/>
    <mergeCell ref="B4:B6"/>
    <mergeCell ref="B7:B9"/>
    <mergeCell ref="B10:B12"/>
    <mergeCell ref="B13:B15"/>
    <mergeCell ref="B16:B18"/>
    <mergeCell ref="B19:B21"/>
    <mergeCell ref="C2:C3"/>
  </mergeCells>
  <phoneticPr fontId="33" type="noConversion"/>
  <conditionalFormatting sqref="U4">
    <cfRule type="cellIs" dxfId="0" priority="4" operator="between">
      <formula>0</formula>
      <formula>0.05</formula>
    </cfRule>
  </conditionalFormatting>
  <pageMargins left="0.75" right="0.75" top="1" bottom="1" header="0.5" footer="0.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P29"/>
  <sheetViews>
    <sheetView zoomScale="85" zoomScaleNormal="85" workbookViewId="0">
      <selection activeCell="H34" sqref="H34"/>
    </sheetView>
  </sheetViews>
  <sheetFormatPr baseColWidth="10" defaultColWidth="8.6640625" defaultRowHeight="14"/>
  <cols>
    <col min="1" max="16" width="12.6640625" customWidth="1"/>
  </cols>
  <sheetData>
    <row r="1" spans="1:16" s="1" customFormat="1" ht="30" customHeight="1">
      <c r="A1" s="17" t="s">
        <v>1995</v>
      </c>
    </row>
    <row r="2" spans="1:16" s="15" customFormat="1">
      <c r="A2" s="18" t="s">
        <v>138</v>
      </c>
      <c r="B2" s="18" t="s">
        <v>139</v>
      </c>
      <c r="C2" s="19" t="s">
        <v>171</v>
      </c>
      <c r="D2" s="19" t="s">
        <v>172</v>
      </c>
      <c r="E2" s="19" t="s">
        <v>173</v>
      </c>
      <c r="F2" s="19" t="s">
        <v>144</v>
      </c>
      <c r="G2" s="19" t="s">
        <v>157</v>
      </c>
      <c r="H2" s="19" t="s">
        <v>158</v>
      </c>
      <c r="I2" s="20" t="s">
        <v>159</v>
      </c>
      <c r="J2" s="19" t="s">
        <v>174</v>
      </c>
      <c r="K2" s="19" t="s">
        <v>175</v>
      </c>
      <c r="L2" s="19" t="s">
        <v>160</v>
      </c>
      <c r="M2" s="19" t="s">
        <v>161</v>
      </c>
      <c r="N2" s="20" t="s">
        <v>162</v>
      </c>
      <c r="O2" s="19" t="s">
        <v>176</v>
      </c>
      <c r="P2" s="19" t="s">
        <v>177</v>
      </c>
    </row>
    <row r="3" spans="1:16">
      <c r="A3" s="16" t="s">
        <v>70</v>
      </c>
      <c r="B3" s="16" t="s">
        <v>90</v>
      </c>
      <c r="C3" s="16">
        <v>0.1</v>
      </c>
      <c r="D3" s="46">
        <v>4.9999999999999998E-8</v>
      </c>
      <c r="E3" s="46">
        <v>4.9999999999999998E-8</v>
      </c>
      <c r="F3" s="16">
        <v>149</v>
      </c>
      <c r="G3" s="36">
        <v>0.243528526991866</v>
      </c>
      <c r="H3" s="36">
        <v>0.15091401091286799</v>
      </c>
      <c r="I3" s="36">
        <f>2*(1-_xlfn.NORM.S.DIST(ABS(G3/H3),TRUE))</f>
        <v>0.10659454500808099</v>
      </c>
      <c r="J3" s="36">
        <f t="shared" ref="J3:J29" si="0">G3-1.96*H3</f>
        <v>-5.2262934397355201E-2</v>
      </c>
      <c r="K3" s="36">
        <f t="shared" ref="K3:K29" si="1">G3+1.96*H3</f>
        <v>0.53931998838108697</v>
      </c>
      <c r="L3" s="36">
        <v>0.24179896073519</v>
      </c>
      <c r="M3" s="36">
        <v>0.120450135741935</v>
      </c>
      <c r="N3" s="36">
        <f>2*(1-_xlfn.NORM.S.DIST(ABS(L3/M3),TRUE))</f>
        <v>4.4700589748350297E-2</v>
      </c>
      <c r="O3" s="36">
        <f t="shared" ref="O3:O29" si="2">L3-1.96*M3</f>
        <v>5.71669468099739E-3</v>
      </c>
      <c r="P3" s="36">
        <f t="shared" ref="P3:P29" si="3">L3+1.96*M3</f>
        <v>0.477881226789383</v>
      </c>
    </row>
    <row r="4" spans="1:16">
      <c r="A4" s="16" t="s">
        <v>70</v>
      </c>
      <c r="B4" s="16" t="s">
        <v>90</v>
      </c>
      <c r="C4" s="16">
        <v>0.1</v>
      </c>
      <c r="D4" s="46">
        <v>4.9999999999999998E-8</v>
      </c>
      <c r="E4" s="46">
        <v>9.9999999999999995E-8</v>
      </c>
      <c r="F4" s="16">
        <v>153</v>
      </c>
      <c r="G4" s="36">
        <v>0.222346198724859</v>
      </c>
      <c r="H4" s="36">
        <v>0.15049170162044501</v>
      </c>
      <c r="I4" s="36">
        <f t="shared" ref="I4:I29" si="4">2*(1-_xlfn.NORM.S.DIST(ABS(G4/H4),TRUE))</f>
        <v>0.13955107491097199</v>
      </c>
      <c r="J4" s="36">
        <f t="shared" si="0"/>
        <v>-7.2617536451213202E-2</v>
      </c>
      <c r="K4" s="36">
        <f t="shared" si="1"/>
        <v>0.51730993390093105</v>
      </c>
      <c r="L4" s="36">
        <v>0.24767924231594901</v>
      </c>
      <c r="M4" s="36">
        <v>0.125488989557729</v>
      </c>
      <c r="N4" s="36">
        <f t="shared" ref="N4:N29" si="5">2*(1-_xlfn.NORM.S.DIST(ABS(L4/M4),TRUE))</f>
        <v>4.8414393139802198E-2</v>
      </c>
      <c r="O4" s="36">
        <f t="shared" si="2"/>
        <v>1.7208227828001701E-3</v>
      </c>
      <c r="P4" s="36">
        <f t="shared" si="3"/>
        <v>0.49363766184909802</v>
      </c>
    </row>
    <row r="5" spans="1:16">
      <c r="A5" s="16" t="s">
        <v>70</v>
      </c>
      <c r="B5" s="16" t="s">
        <v>90</v>
      </c>
      <c r="C5" s="16">
        <v>0.1</v>
      </c>
      <c r="D5" s="46">
        <v>4.9999999999999998E-8</v>
      </c>
      <c r="E5" s="46">
        <v>4.9999999999999998E-7</v>
      </c>
      <c r="F5" s="16">
        <v>178</v>
      </c>
      <c r="G5" s="36">
        <v>0.166810512634569</v>
      </c>
      <c r="H5" s="36">
        <v>0.14468233594303301</v>
      </c>
      <c r="I5" s="36">
        <f t="shared" si="4"/>
        <v>0.24893370675417201</v>
      </c>
      <c r="J5" s="36">
        <f t="shared" si="0"/>
        <v>-0.116766865813776</v>
      </c>
      <c r="K5" s="36">
        <f t="shared" si="1"/>
        <v>0.45038789108291399</v>
      </c>
      <c r="L5" s="36">
        <v>0.25824934045614101</v>
      </c>
      <c r="M5" s="36">
        <v>0.11867758336720199</v>
      </c>
      <c r="N5" s="36">
        <f t="shared" si="5"/>
        <v>2.9550901393720502E-2</v>
      </c>
      <c r="O5" s="36">
        <f t="shared" si="2"/>
        <v>2.5641277056425101E-2</v>
      </c>
      <c r="P5" s="36">
        <f t="shared" si="3"/>
        <v>0.49085740385585702</v>
      </c>
    </row>
    <row r="6" spans="1:16">
      <c r="A6" s="16" t="s">
        <v>70</v>
      </c>
      <c r="B6" s="16" t="s">
        <v>90</v>
      </c>
      <c r="C6" s="16">
        <v>0.1</v>
      </c>
      <c r="D6" s="46">
        <v>9.9999999999999995E-8</v>
      </c>
      <c r="E6" s="46">
        <v>4.9999999999999998E-8</v>
      </c>
      <c r="F6" s="16">
        <v>154</v>
      </c>
      <c r="G6" s="36">
        <v>0.224982771454485</v>
      </c>
      <c r="H6" s="36">
        <v>0.14830573024297899</v>
      </c>
      <c r="I6" s="36">
        <f t="shared" si="4"/>
        <v>0.12926161318849599</v>
      </c>
      <c r="J6" s="36">
        <f t="shared" si="0"/>
        <v>-6.5696459821753803E-2</v>
      </c>
      <c r="K6" s="36">
        <f t="shared" si="1"/>
        <v>0.51566200273072405</v>
      </c>
      <c r="L6" s="36">
        <v>0.25249270576152699</v>
      </c>
      <c r="M6" s="36">
        <v>0.12504620913185999</v>
      </c>
      <c r="N6" s="36">
        <f t="shared" si="5"/>
        <v>4.3466934613336901E-2</v>
      </c>
      <c r="O6" s="36">
        <f t="shared" si="2"/>
        <v>7.4021358630814204E-3</v>
      </c>
      <c r="P6" s="36">
        <f t="shared" si="3"/>
        <v>0.49758327565997301</v>
      </c>
    </row>
    <row r="7" spans="1:16">
      <c r="A7" s="16" t="s">
        <v>70</v>
      </c>
      <c r="B7" s="16" t="s">
        <v>90</v>
      </c>
      <c r="C7" s="16">
        <v>0.1</v>
      </c>
      <c r="D7" s="46">
        <v>9.9999999999999995E-8</v>
      </c>
      <c r="E7" s="46">
        <v>9.9999999999999995E-8</v>
      </c>
      <c r="F7" s="16">
        <v>158</v>
      </c>
      <c r="G7" s="36">
        <v>0.199584402103059</v>
      </c>
      <c r="H7" s="36">
        <v>0.15291270523637601</v>
      </c>
      <c r="I7" s="36">
        <f t="shared" si="4"/>
        <v>0.19181865603832099</v>
      </c>
      <c r="J7" s="36">
        <f t="shared" si="0"/>
        <v>-0.10012450016023799</v>
      </c>
      <c r="K7" s="36">
        <f t="shared" si="1"/>
        <v>0.49929330436635599</v>
      </c>
      <c r="L7" s="36">
        <v>0.24262400398162501</v>
      </c>
      <c r="M7" s="36">
        <v>0.121709009843271</v>
      </c>
      <c r="N7" s="36">
        <f t="shared" si="5"/>
        <v>4.6209336553246799E-2</v>
      </c>
      <c r="O7" s="36">
        <f t="shared" si="2"/>
        <v>4.0743446888138503E-3</v>
      </c>
      <c r="P7" s="36">
        <f t="shared" si="3"/>
        <v>0.481173663274436</v>
      </c>
    </row>
    <row r="8" spans="1:16">
      <c r="A8" s="16" t="s">
        <v>70</v>
      </c>
      <c r="B8" s="16" t="s">
        <v>90</v>
      </c>
      <c r="C8" s="16">
        <v>0.1</v>
      </c>
      <c r="D8" s="46">
        <v>9.9999999999999995E-8</v>
      </c>
      <c r="E8" s="46">
        <v>4.9999999999999998E-7</v>
      </c>
      <c r="F8" s="16">
        <v>183</v>
      </c>
      <c r="G8" s="36">
        <v>0.15042586318785001</v>
      </c>
      <c r="H8" s="36">
        <v>0.14021553929804301</v>
      </c>
      <c r="I8" s="36">
        <f t="shared" si="4"/>
        <v>0.283352434951821</v>
      </c>
      <c r="J8" s="36">
        <f t="shared" si="0"/>
        <v>-0.124396593836314</v>
      </c>
      <c r="K8" s="36">
        <f t="shared" si="1"/>
        <v>0.42524832021201397</v>
      </c>
      <c r="L8" s="36">
        <v>0.25540915301581801</v>
      </c>
      <c r="M8" s="36">
        <v>0.120699113928864</v>
      </c>
      <c r="N8" s="36">
        <f t="shared" si="5"/>
        <v>3.4337882983354898E-2</v>
      </c>
      <c r="O8" s="36">
        <f t="shared" si="2"/>
        <v>1.8838889715244601E-2</v>
      </c>
      <c r="P8" s="36">
        <f t="shared" si="3"/>
        <v>0.49197941631639103</v>
      </c>
    </row>
    <row r="9" spans="1:16">
      <c r="A9" s="16" t="s">
        <v>70</v>
      </c>
      <c r="B9" s="16" t="s">
        <v>90</v>
      </c>
      <c r="C9" s="16">
        <v>0.1</v>
      </c>
      <c r="D9" s="46">
        <v>4.9999999999999998E-7</v>
      </c>
      <c r="E9" s="46">
        <v>4.9999999999999998E-8</v>
      </c>
      <c r="F9" s="16">
        <v>176</v>
      </c>
      <c r="G9" s="36">
        <v>0.227626416158734</v>
      </c>
      <c r="H9" s="36">
        <v>0.14972535465148601</v>
      </c>
      <c r="I9" s="36">
        <f t="shared" si="4"/>
        <v>0.12843733987352601</v>
      </c>
      <c r="J9" s="36">
        <f t="shared" si="0"/>
        <v>-6.5835278958178603E-2</v>
      </c>
      <c r="K9" s="36">
        <f t="shared" si="1"/>
        <v>0.52108811127564703</v>
      </c>
      <c r="L9" s="36">
        <v>0.30866883406358597</v>
      </c>
      <c r="M9" s="36">
        <v>0.120834710809735</v>
      </c>
      <c r="N9" s="36">
        <f t="shared" si="5"/>
        <v>1.0634911262632701E-2</v>
      </c>
      <c r="O9" s="36">
        <f t="shared" si="2"/>
        <v>7.1832800876505398E-2</v>
      </c>
      <c r="P9" s="36">
        <f t="shared" si="3"/>
        <v>0.54550486725066705</v>
      </c>
    </row>
    <row r="10" spans="1:16">
      <c r="A10" s="16" t="s">
        <v>70</v>
      </c>
      <c r="B10" s="16" t="s">
        <v>90</v>
      </c>
      <c r="C10" s="16">
        <v>0.1</v>
      </c>
      <c r="D10" s="46">
        <v>4.9999999999999998E-7</v>
      </c>
      <c r="E10" s="46">
        <v>9.9999999999999995E-8</v>
      </c>
      <c r="F10" s="16">
        <v>180</v>
      </c>
      <c r="G10" s="36">
        <v>0.212129137159978</v>
      </c>
      <c r="H10" s="36">
        <v>0.14580453227489201</v>
      </c>
      <c r="I10" s="36">
        <f t="shared" si="4"/>
        <v>0.14570051201107301</v>
      </c>
      <c r="J10" s="36">
        <f t="shared" si="0"/>
        <v>-7.3647746098810404E-2</v>
      </c>
      <c r="K10" s="36">
        <f t="shared" si="1"/>
        <v>0.49790602041876603</v>
      </c>
      <c r="L10" s="36">
        <v>0.30633177786347299</v>
      </c>
      <c r="M10" s="36">
        <v>0.118799064973443</v>
      </c>
      <c r="N10" s="36">
        <f t="shared" si="5"/>
        <v>9.9210020576412407E-3</v>
      </c>
      <c r="O10" s="36">
        <f t="shared" si="2"/>
        <v>7.3485610515524699E-2</v>
      </c>
      <c r="P10" s="36">
        <f t="shared" si="3"/>
        <v>0.53917794521142104</v>
      </c>
    </row>
    <row r="11" spans="1:16">
      <c r="A11" s="16" t="s">
        <v>70</v>
      </c>
      <c r="B11" s="16" t="s">
        <v>90</v>
      </c>
      <c r="C11" s="16">
        <v>0.1</v>
      </c>
      <c r="D11" s="46">
        <v>4.9999999999999998E-7</v>
      </c>
      <c r="E11" s="46">
        <v>4.9999999999999998E-7</v>
      </c>
      <c r="F11" s="16">
        <v>204</v>
      </c>
      <c r="G11" s="36">
        <v>0.165071914328142</v>
      </c>
      <c r="H11" s="36">
        <v>0.14884438848591899</v>
      </c>
      <c r="I11" s="36">
        <f t="shared" si="4"/>
        <v>0.26742007432569298</v>
      </c>
      <c r="J11" s="36">
        <f t="shared" si="0"/>
        <v>-0.126663087104259</v>
      </c>
      <c r="K11" s="36">
        <f t="shared" si="1"/>
        <v>0.456806915760543</v>
      </c>
      <c r="L11" s="36">
        <v>0.33311215646612702</v>
      </c>
      <c r="M11" s="36">
        <v>0.116628858844097</v>
      </c>
      <c r="N11" s="36">
        <f t="shared" si="5"/>
        <v>4.2878190708814899E-3</v>
      </c>
      <c r="O11" s="36">
        <f t="shared" si="2"/>
        <v>0.10451959313169699</v>
      </c>
      <c r="P11" s="36">
        <f t="shared" si="3"/>
        <v>0.56170471980055703</v>
      </c>
    </row>
    <row r="12" spans="1:16">
      <c r="A12" s="16" t="s">
        <v>70</v>
      </c>
      <c r="B12" s="16" t="s">
        <v>90</v>
      </c>
      <c r="C12" s="16">
        <v>0.3</v>
      </c>
      <c r="D12" s="46">
        <v>4.9999999999999998E-8</v>
      </c>
      <c r="E12" s="46">
        <v>4.9999999999999998E-8</v>
      </c>
      <c r="F12" s="16">
        <v>226</v>
      </c>
      <c r="G12" s="36">
        <v>0.16699340383641301</v>
      </c>
      <c r="H12" s="36">
        <v>0.12814926482151101</v>
      </c>
      <c r="I12" s="36">
        <f t="shared" si="4"/>
        <v>0.19253503822228299</v>
      </c>
      <c r="J12" s="36">
        <f t="shared" si="0"/>
        <v>-8.4179155213748594E-2</v>
      </c>
      <c r="K12" s="36">
        <f t="shared" si="1"/>
        <v>0.41816596288657498</v>
      </c>
      <c r="L12" s="36">
        <v>0.28937237727919801</v>
      </c>
      <c r="M12" s="36">
        <v>0.102442720378234</v>
      </c>
      <c r="N12" s="36">
        <f t="shared" si="5"/>
        <v>4.7321406975611201E-3</v>
      </c>
      <c r="O12" s="36">
        <f t="shared" si="2"/>
        <v>8.8584645337859397E-2</v>
      </c>
      <c r="P12" s="36">
        <f t="shared" si="3"/>
        <v>0.49016010922053699</v>
      </c>
    </row>
    <row r="13" spans="1:16">
      <c r="A13" s="16" t="s">
        <v>70</v>
      </c>
      <c r="B13" s="16" t="s">
        <v>90</v>
      </c>
      <c r="C13" s="16">
        <v>0.3</v>
      </c>
      <c r="D13" s="46">
        <v>4.9999999999999998E-8</v>
      </c>
      <c r="E13" s="46">
        <v>9.9999999999999995E-8</v>
      </c>
      <c r="F13" s="16">
        <v>236</v>
      </c>
      <c r="G13" s="36">
        <v>0.134283115974909</v>
      </c>
      <c r="H13" s="36">
        <v>0.126030349077242</v>
      </c>
      <c r="I13" s="36">
        <f t="shared" si="4"/>
        <v>0.28665769609771502</v>
      </c>
      <c r="J13" s="36">
        <f t="shared" si="0"/>
        <v>-0.112736368216485</v>
      </c>
      <c r="K13" s="36">
        <f t="shared" si="1"/>
        <v>0.38130260016630302</v>
      </c>
      <c r="L13" s="36">
        <v>0.28907216690041898</v>
      </c>
      <c r="M13" s="36">
        <v>0.105438343052215</v>
      </c>
      <c r="N13" s="36">
        <f t="shared" si="5"/>
        <v>6.1136500627079196E-3</v>
      </c>
      <c r="O13" s="36">
        <f t="shared" si="2"/>
        <v>8.2413014518077601E-2</v>
      </c>
      <c r="P13" s="36">
        <f t="shared" si="3"/>
        <v>0.49573131928275999</v>
      </c>
    </row>
    <row r="14" spans="1:16">
      <c r="A14" s="16" t="s">
        <v>70</v>
      </c>
      <c r="B14" s="16" t="s">
        <v>90</v>
      </c>
      <c r="C14" s="16">
        <v>0.3</v>
      </c>
      <c r="D14" s="46">
        <v>4.9999999999999998E-8</v>
      </c>
      <c r="E14" s="46">
        <v>4.9999999999999998E-7</v>
      </c>
      <c r="F14" s="16">
        <v>274</v>
      </c>
      <c r="G14" s="36">
        <v>0.15281315695787701</v>
      </c>
      <c r="H14" s="36">
        <v>0.122106787119071</v>
      </c>
      <c r="I14" s="36">
        <f t="shared" si="4"/>
        <v>0.210762526467974</v>
      </c>
      <c r="J14" s="36">
        <f t="shared" si="0"/>
        <v>-8.6516145795502195E-2</v>
      </c>
      <c r="K14" s="36">
        <f t="shared" si="1"/>
        <v>0.392142459711256</v>
      </c>
      <c r="L14" s="36">
        <v>0.27347322194268597</v>
      </c>
      <c r="M14" s="36">
        <v>0.10275449147480401</v>
      </c>
      <c r="N14" s="36">
        <f t="shared" si="5"/>
        <v>7.7811012131747698E-3</v>
      </c>
      <c r="O14" s="36">
        <f t="shared" si="2"/>
        <v>7.2074418652070094E-2</v>
      </c>
      <c r="P14" s="36">
        <f t="shared" si="3"/>
        <v>0.47487202523330202</v>
      </c>
    </row>
    <row r="15" spans="1:16">
      <c r="A15" s="16" t="s">
        <v>70</v>
      </c>
      <c r="B15" s="16" t="s">
        <v>90</v>
      </c>
      <c r="C15" s="16">
        <v>0.3</v>
      </c>
      <c r="D15" s="46">
        <v>9.9999999999999995E-8</v>
      </c>
      <c r="E15" s="46">
        <v>4.9999999999999998E-8</v>
      </c>
      <c r="F15" s="16">
        <v>237</v>
      </c>
      <c r="G15" s="36">
        <v>0.15898459523195399</v>
      </c>
      <c r="H15" s="36">
        <v>0.123450020655754</v>
      </c>
      <c r="I15" s="36">
        <f t="shared" si="4"/>
        <v>0.197799632615724</v>
      </c>
      <c r="J15" s="36">
        <f t="shared" si="0"/>
        <v>-8.2977445253323803E-2</v>
      </c>
      <c r="K15" s="36">
        <f t="shared" si="1"/>
        <v>0.40094663571723199</v>
      </c>
      <c r="L15" s="36">
        <v>0.26128236241999803</v>
      </c>
      <c r="M15" s="36">
        <v>0.10092090859571699</v>
      </c>
      <c r="N15" s="36">
        <f t="shared" si="5"/>
        <v>9.6260273810979697E-3</v>
      </c>
      <c r="O15" s="36">
        <f t="shared" si="2"/>
        <v>6.3477381572392702E-2</v>
      </c>
      <c r="P15" s="36">
        <f t="shared" si="3"/>
        <v>0.45908734326760298</v>
      </c>
    </row>
    <row r="16" spans="1:16">
      <c r="A16" s="16" t="s">
        <v>70</v>
      </c>
      <c r="B16" s="16" t="s">
        <v>90</v>
      </c>
      <c r="C16" s="16">
        <v>0.3</v>
      </c>
      <c r="D16" s="46">
        <v>9.9999999999999995E-8</v>
      </c>
      <c r="E16" s="46">
        <v>9.9999999999999995E-8</v>
      </c>
      <c r="F16" s="16">
        <v>247</v>
      </c>
      <c r="G16" s="36">
        <v>0.14394960569250201</v>
      </c>
      <c r="H16" s="36">
        <v>0.13045450625334501</v>
      </c>
      <c r="I16" s="36">
        <f t="shared" si="4"/>
        <v>0.26983318840794801</v>
      </c>
      <c r="J16" s="36">
        <f t="shared" si="0"/>
        <v>-0.111741226564054</v>
      </c>
      <c r="K16" s="36">
        <f t="shared" si="1"/>
        <v>0.39964043794905801</v>
      </c>
      <c r="L16" s="36">
        <v>0.27074503690247098</v>
      </c>
      <c r="M16" s="36">
        <v>0.10024457888154401</v>
      </c>
      <c r="N16" s="36">
        <f t="shared" si="5"/>
        <v>6.9163630961381903E-3</v>
      </c>
      <c r="O16" s="36">
        <f t="shared" si="2"/>
        <v>7.4265662294644694E-2</v>
      </c>
      <c r="P16" s="36">
        <f t="shared" si="3"/>
        <v>0.46722441151029698</v>
      </c>
    </row>
    <row r="17" spans="1:16">
      <c r="A17" s="16" t="s">
        <v>70</v>
      </c>
      <c r="B17" s="16" t="s">
        <v>90</v>
      </c>
      <c r="C17" s="16">
        <v>0.3</v>
      </c>
      <c r="D17" s="46">
        <v>9.9999999999999995E-8</v>
      </c>
      <c r="E17" s="46">
        <v>4.9999999999999998E-7</v>
      </c>
      <c r="F17" s="16">
        <v>285</v>
      </c>
      <c r="G17" s="36">
        <v>0.141096445781562</v>
      </c>
      <c r="H17" s="36">
        <v>0.121050587344813</v>
      </c>
      <c r="I17" s="36">
        <f t="shared" si="4"/>
        <v>0.24377660491394701</v>
      </c>
      <c r="J17" s="36">
        <f t="shared" si="0"/>
        <v>-9.6162705414271493E-2</v>
      </c>
      <c r="K17" s="36">
        <f t="shared" si="1"/>
        <v>0.37835559697739501</v>
      </c>
      <c r="L17" s="36">
        <v>0.28377847490680802</v>
      </c>
      <c r="M17" s="36">
        <v>0.10616303808142</v>
      </c>
      <c r="N17" s="36">
        <f t="shared" si="5"/>
        <v>7.5166384517015798E-3</v>
      </c>
      <c r="O17" s="36">
        <f t="shared" si="2"/>
        <v>7.5698920267224801E-2</v>
      </c>
      <c r="P17" s="36">
        <f t="shared" si="3"/>
        <v>0.49185802954639102</v>
      </c>
    </row>
    <row r="18" spans="1:16">
      <c r="A18" s="16" t="s">
        <v>70</v>
      </c>
      <c r="B18" s="16" t="s">
        <v>90</v>
      </c>
      <c r="C18" s="16">
        <v>0.3</v>
      </c>
      <c r="D18" s="46">
        <v>4.9999999999999998E-7</v>
      </c>
      <c r="E18" s="46">
        <v>4.9999999999999998E-8</v>
      </c>
      <c r="F18" s="16">
        <v>269</v>
      </c>
      <c r="G18" s="36">
        <v>0.22860661022220299</v>
      </c>
      <c r="H18" s="36">
        <v>0.124785191341756</v>
      </c>
      <c r="I18" s="36">
        <f t="shared" si="4"/>
        <v>6.6951253836285807E-2</v>
      </c>
      <c r="J18" s="36">
        <f t="shared" si="0"/>
        <v>-1.5972364807638799E-2</v>
      </c>
      <c r="K18" s="36">
        <f t="shared" si="1"/>
        <v>0.47318558525204502</v>
      </c>
      <c r="L18" s="36">
        <v>0.33476255254796999</v>
      </c>
      <c r="M18" s="36">
        <v>0.10958912123733</v>
      </c>
      <c r="N18" s="36">
        <f t="shared" si="5"/>
        <v>2.2528119853499899E-3</v>
      </c>
      <c r="O18" s="36">
        <f t="shared" si="2"/>
        <v>0.119967874922803</v>
      </c>
      <c r="P18" s="36">
        <f t="shared" si="3"/>
        <v>0.54955723017313696</v>
      </c>
    </row>
    <row r="19" spans="1:16">
      <c r="A19" s="16" t="s">
        <v>70</v>
      </c>
      <c r="B19" s="16" t="s">
        <v>90</v>
      </c>
      <c r="C19" s="16">
        <v>0.3</v>
      </c>
      <c r="D19" s="46">
        <v>4.9999999999999998E-7</v>
      </c>
      <c r="E19" s="46">
        <v>9.9999999999999995E-8</v>
      </c>
      <c r="F19" s="16">
        <v>279</v>
      </c>
      <c r="G19" s="36">
        <v>0.203898159630091</v>
      </c>
      <c r="H19" s="36">
        <v>0.121614578507228</v>
      </c>
      <c r="I19" s="36">
        <f t="shared" si="4"/>
        <v>9.3622082685676594E-2</v>
      </c>
      <c r="J19" s="36">
        <f t="shared" si="0"/>
        <v>-3.4466414244075899E-2</v>
      </c>
      <c r="K19" s="36">
        <f t="shared" si="1"/>
        <v>0.44226273350425799</v>
      </c>
      <c r="L19" s="36">
        <v>0.33186809735212602</v>
      </c>
      <c r="M19" s="36">
        <v>0.10926556469464301</v>
      </c>
      <c r="N19" s="36">
        <f t="shared" si="5"/>
        <v>2.38738213913581E-3</v>
      </c>
      <c r="O19" s="36">
        <f t="shared" si="2"/>
        <v>0.117707590550626</v>
      </c>
      <c r="P19" s="36">
        <f t="shared" si="3"/>
        <v>0.54602860415362597</v>
      </c>
    </row>
    <row r="20" spans="1:16">
      <c r="A20" s="16" t="s">
        <v>70</v>
      </c>
      <c r="B20" s="16" t="s">
        <v>90</v>
      </c>
      <c r="C20" s="16">
        <v>0.3</v>
      </c>
      <c r="D20" s="46">
        <v>4.9999999999999998E-7</v>
      </c>
      <c r="E20" s="46">
        <v>4.9999999999999998E-7</v>
      </c>
      <c r="F20" s="16">
        <v>315</v>
      </c>
      <c r="G20" s="36">
        <v>0.21472854229080199</v>
      </c>
      <c r="H20" s="36">
        <v>0.12434896421375601</v>
      </c>
      <c r="I20" s="36">
        <f t="shared" si="4"/>
        <v>8.4199614173770601E-2</v>
      </c>
      <c r="J20" s="36">
        <f t="shared" si="0"/>
        <v>-2.8995427568159801E-2</v>
      </c>
      <c r="K20" s="36">
        <f t="shared" si="1"/>
        <v>0.45845251214976401</v>
      </c>
      <c r="L20" s="36">
        <v>0.33417758233288197</v>
      </c>
      <c r="M20" s="36">
        <v>0.100809547031559</v>
      </c>
      <c r="N20" s="36">
        <f t="shared" si="5"/>
        <v>9.1662853840524005E-4</v>
      </c>
      <c r="O20" s="36">
        <f t="shared" si="2"/>
        <v>0.136590870151026</v>
      </c>
      <c r="P20" s="36">
        <f t="shared" si="3"/>
        <v>0.53176429451473795</v>
      </c>
    </row>
    <row r="21" spans="1:16">
      <c r="A21" s="16" t="s">
        <v>70</v>
      </c>
      <c r="B21" s="16" t="s">
        <v>90</v>
      </c>
      <c r="C21" s="16">
        <v>0.5</v>
      </c>
      <c r="D21" s="46">
        <v>4.9999999999999998E-8</v>
      </c>
      <c r="E21" s="46">
        <v>4.9999999999999998E-8</v>
      </c>
      <c r="F21" s="16">
        <v>342</v>
      </c>
      <c r="G21" s="36">
        <v>0.23608759219244599</v>
      </c>
      <c r="H21" s="36">
        <v>0.109968210599142</v>
      </c>
      <c r="I21" s="36">
        <f t="shared" si="4"/>
        <v>3.1803531252479401E-2</v>
      </c>
      <c r="J21" s="36">
        <f t="shared" si="0"/>
        <v>2.0549899418127699E-2</v>
      </c>
      <c r="K21" s="36">
        <f t="shared" si="1"/>
        <v>0.45162528496676402</v>
      </c>
      <c r="L21" s="36">
        <v>0.31745237152406902</v>
      </c>
      <c r="M21" s="36">
        <v>0.10059887440358301</v>
      </c>
      <c r="N21" s="36">
        <f t="shared" si="5"/>
        <v>1.60154359644249E-3</v>
      </c>
      <c r="O21" s="36">
        <f t="shared" si="2"/>
        <v>0.12027857769304599</v>
      </c>
      <c r="P21" s="36">
        <f t="shared" si="3"/>
        <v>0.51462616535509198</v>
      </c>
    </row>
    <row r="22" spans="1:16">
      <c r="A22" s="16" t="s">
        <v>70</v>
      </c>
      <c r="B22" s="16" t="s">
        <v>90</v>
      </c>
      <c r="C22" s="16">
        <v>0.5</v>
      </c>
      <c r="D22" s="46">
        <v>4.9999999999999998E-8</v>
      </c>
      <c r="E22" s="46">
        <v>9.9999999999999995E-8</v>
      </c>
      <c r="F22" s="16">
        <v>356</v>
      </c>
      <c r="G22" s="36">
        <v>0.222584906205092</v>
      </c>
      <c r="H22" s="36">
        <v>0.10666891517676</v>
      </c>
      <c r="I22" s="36">
        <f t="shared" si="4"/>
        <v>3.6916210234017303E-2</v>
      </c>
      <c r="J22" s="36">
        <f t="shared" si="0"/>
        <v>1.35138324586424E-2</v>
      </c>
      <c r="K22" s="36">
        <f t="shared" si="1"/>
        <v>0.43165597995154198</v>
      </c>
      <c r="L22" s="36">
        <v>0.31724426064751698</v>
      </c>
      <c r="M22" s="36">
        <v>0.10064159615865401</v>
      </c>
      <c r="N22" s="36">
        <f t="shared" si="5"/>
        <v>1.6203519718094299E-3</v>
      </c>
      <c r="O22" s="36">
        <f t="shared" si="2"/>
        <v>0.11998673217655501</v>
      </c>
      <c r="P22" s="36">
        <f t="shared" si="3"/>
        <v>0.51450178911847899</v>
      </c>
    </row>
    <row r="23" spans="1:16">
      <c r="A23" s="16" t="s">
        <v>70</v>
      </c>
      <c r="B23" s="16" t="s">
        <v>90</v>
      </c>
      <c r="C23" s="16">
        <v>0.5</v>
      </c>
      <c r="D23" s="46">
        <v>4.9999999999999998E-8</v>
      </c>
      <c r="E23" s="46">
        <v>4.9999999999999998E-7</v>
      </c>
      <c r="F23" s="16">
        <v>405</v>
      </c>
      <c r="G23" s="36">
        <v>0.21142475404132899</v>
      </c>
      <c r="H23" s="36">
        <v>0.103701955033107</v>
      </c>
      <c r="I23" s="36">
        <f t="shared" si="4"/>
        <v>4.1472680421645397E-2</v>
      </c>
      <c r="J23" s="36">
        <f t="shared" si="0"/>
        <v>8.1689221764392698E-3</v>
      </c>
      <c r="K23" s="36">
        <f t="shared" si="1"/>
        <v>0.41468058590621898</v>
      </c>
      <c r="L23" s="36">
        <v>0.325183974260634</v>
      </c>
      <c r="M23" s="36">
        <v>9.7995209986805901E-2</v>
      </c>
      <c r="N23" s="36">
        <f t="shared" si="5"/>
        <v>9.05457513014296E-4</v>
      </c>
      <c r="O23" s="36">
        <f t="shared" si="2"/>
        <v>0.13311336268649401</v>
      </c>
      <c r="P23" s="36">
        <f t="shared" si="3"/>
        <v>0.51725458583477402</v>
      </c>
    </row>
    <row r="24" spans="1:16">
      <c r="A24" s="16" t="s">
        <v>70</v>
      </c>
      <c r="B24" s="16" t="s">
        <v>90</v>
      </c>
      <c r="C24" s="16">
        <v>0.5</v>
      </c>
      <c r="D24" s="46">
        <v>9.9999999999999995E-8</v>
      </c>
      <c r="E24" s="46">
        <v>4.9999999999999998E-8</v>
      </c>
      <c r="F24" s="16">
        <v>352</v>
      </c>
      <c r="G24" s="36">
        <v>0.23258815843573299</v>
      </c>
      <c r="H24" s="36">
        <v>0.109060194269823</v>
      </c>
      <c r="I24" s="36">
        <f t="shared" si="4"/>
        <v>3.2952744505548401E-2</v>
      </c>
      <c r="J24" s="36">
        <f t="shared" si="0"/>
        <v>1.8830177666879899E-2</v>
      </c>
      <c r="K24" s="36">
        <f t="shared" si="1"/>
        <v>0.44634613920458599</v>
      </c>
      <c r="L24" s="36">
        <v>0.32344652928204698</v>
      </c>
      <c r="M24" s="36">
        <v>9.9200796480890197E-2</v>
      </c>
      <c r="N24" s="36">
        <f t="shared" si="5"/>
        <v>1.1120674699396399E-3</v>
      </c>
      <c r="O24" s="36">
        <f t="shared" si="2"/>
        <v>0.129012968179502</v>
      </c>
      <c r="P24" s="36">
        <f t="shared" si="3"/>
        <v>0.51788009038459204</v>
      </c>
    </row>
    <row r="25" spans="1:16">
      <c r="A25" s="16" t="s">
        <v>70</v>
      </c>
      <c r="B25" s="16" t="s">
        <v>90</v>
      </c>
      <c r="C25" s="16">
        <v>0.5</v>
      </c>
      <c r="D25" s="46">
        <v>9.9999999999999995E-8</v>
      </c>
      <c r="E25" s="46">
        <v>9.9999999999999995E-8</v>
      </c>
      <c r="F25" s="16">
        <v>366</v>
      </c>
      <c r="G25" s="36">
        <v>0.22780618453048099</v>
      </c>
      <c r="H25" s="36">
        <v>0.106746062121494</v>
      </c>
      <c r="I25" s="36">
        <f t="shared" si="4"/>
        <v>3.28350456652595E-2</v>
      </c>
      <c r="J25" s="36">
        <f t="shared" si="0"/>
        <v>1.8583902772352799E-2</v>
      </c>
      <c r="K25" s="36">
        <f t="shared" si="1"/>
        <v>0.43702846628860897</v>
      </c>
      <c r="L25" s="36">
        <v>0.317754669832017</v>
      </c>
      <c r="M25" s="36">
        <v>9.1590644774849003E-2</v>
      </c>
      <c r="N25" s="36">
        <f t="shared" si="5"/>
        <v>5.2183241273118198E-4</v>
      </c>
      <c r="O25" s="36">
        <f t="shared" si="2"/>
        <v>0.13823700607331299</v>
      </c>
      <c r="P25" s="36">
        <f t="shared" si="3"/>
        <v>0.49727233359072098</v>
      </c>
    </row>
    <row r="26" spans="1:16">
      <c r="A26" s="16" t="s">
        <v>70</v>
      </c>
      <c r="B26" s="16" t="s">
        <v>90</v>
      </c>
      <c r="C26" s="16">
        <v>0.5</v>
      </c>
      <c r="D26" s="46">
        <v>9.9999999999999995E-8</v>
      </c>
      <c r="E26" s="46">
        <v>4.9999999999999998E-7</v>
      </c>
      <c r="F26" s="16">
        <v>415</v>
      </c>
      <c r="G26" s="36">
        <v>0.20432154068327599</v>
      </c>
      <c r="H26" s="36">
        <v>0.103898967160148</v>
      </c>
      <c r="I26" s="36">
        <f t="shared" si="4"/>
        <v>4.9236193433476003E-2</v>
      </c>
      <c r="J26" s="36">
        <f t="shared" si="0"/>
        <v>6.7956504938590501E-4</v>
      </c>
      <c r="K26" s="36">
        <f t="shared" si="1"/>
        <v>0.40796351631716599</v>
      </c>
      <c r="L26" s="36">
        <v>0.32790152077089801</v>
      </c>
      <c r="M26" s="36">
        <v>9.68714976027093E-2</v>
      </c>
      <c r="N26" s="36">
        <f t="shared" si="5"/>
        <v>7.1201007310994801E-4</v>
      </c>
      <c r="O26" s="36">
        <f t="shared" si="2"/>
        <v>0.13803338546958799</v>
      </c>
      <c r="P26" s="36">
        <f t="shared" si="3"/>
        <v>0.51776965607220804</v>
      </c>
    </row>
    <row r="27" spans="1:16">
      <c r="A27" s="16" t="s">
        <v>70</v>
      </c>
      <c r="B27" s="16" t="s">
        <v>90</v>
      </c>
      <c r="C27" s="16">
        <v>0.5</v>
      </c>
      <c r="D27" s="46">
        <v>4.9999999999999998E-7</v>
      </c>
      <c r="E27" s="46">
        <v>4.9999999999999998E-8</v>
      </c>
      <c r="F27" s="16">
        <v>400</v>
      </c>
      <c r="G27" s="36">
        <v>0.28706419173476599</v>
      </c>
      <c r="H27" s="36">
        <v>0.101032935017839</v>
      </c>
      <c r="I27" s="36">
        <f t="shared" si="4"/>
        <v>4.4930981570778803E-3</v>
      </c>
      <c r="J27" s="36">
        <f t="shared" si="0"/>
        <v>8.9039639099801601E-2</v>
      </c>
      <c r="K27" s="36">
        <f t="shared" si="1"/>
        <v>0.48508874436972999</v>
      </c>
      <c r="L27" s="36">
        <v>0.37239447148372401</v>
      </c>
      <c r="M27" s="36">
        <v>9.4178599240677494E-2</v>
      </c>
      <c r="N27" s="36">
        <f t="shared" si="5"/>
        <v>7.6813478978143794E-5</v>
      </c>
      <c r="O27" s="36">
        <f t="shared" si="2"/>
        <v>0.18780441697199601</v>
      </c>
      <c r="P27" s="36">
        <f t="shared" si="3"/>
        <v>0.55698452599545201</v>
      </c>
    </row>
    <row r="28" spans="1:16">
      <c r="A28" s="16" t="s">
        <v>70</v>
      </c>
      <c r="B28" s="16" t="s">
        <v>90</v>
      </c>
      <c r="C28" s="16">
        <v>0.5</v>
      </c>
      <c r="D28" s="46">
        <v>4.9999999999999998E-7</v>
      </c>
      <c r="E28" s="46">
        <v>9.9999999999999995E-8</v>
      </c>
      <c r="F28" s="16">
        <v>413</v>
      </c>
      <c r="G28" s="36">
        <v>0.28775877062865202</v>
      </c>
      <c r="H28" s="36">
        <v>0.105081223014692</v>
      </c>
      <c r="I28" s="36">
        <f t="shared" si="4"/>
        <v>6.1731162170188796E-3</v>
      </c>
      <c r="J28" s="36">
        <f t="shared" si="0"/>
        <v>8.1799573519855701E-2</v>
      </c>
      <c r="K28" s="36">
        <f t="shared" si="1"/>
        <v>0.49371796773744803</v>
      </c>
      <c r="L28" s="36">
        <v>0.37196331694235601</v>
      </c>
      <c r="M28" s="36">
        <v>9.6046942605387695E-2</v>
      </c>
      <c r="N28" s="36">
        <f t="shared" si="5"/>
        <v>1.07625604003125E-4</v>
      </c>
      <c r="O28" s="36">
        <f t="shared" si="2"/>
        <v>0.183711309435796</v>
      </c>
      <c r="P28" s="36">
        <f t="shared" si="3"/>
        <v>0.56021532444891597</v>
      </c>
    </row>
    <row r="29" spans="1:16">
      <c r="A29" s="16" t="s">
        <v>70</v>
      </c>
      <c r="B29" s="16" t="s">
        <v>90</v>
      </c>
      <c r="C29" s="16">
        <v>0.5</v>
      </c>
      <c r="D29" s="46">
        <v>4.9999999999999998E-7</v>
      </c>
      <c r="E29" s="46">
        <v>4.9999999999999998E-7</v>
      </c>
      <c r="F29" s="16">
        <v>460</v>
      </c>
      <c r="G29" s="36">
        <v>0.26559012030270601</v>
      </c>
      <c r="H29" s="36">
        <v>9.6247881896965898E-2</v>
      </c>
      <c r="I29" s="36">
        <f t="shared" si="4"/>
        <v>5.7900766818328496E-3</v>
      </c>
      <c r="J29" s="36">
        <f t="shared" si="0"/>
        <v>7.6944271784652907E-2</v>
      </c>
      <c r="K29" s="36">
        <f t="shared" si="1"/>
        <v>0.45423596882075901</v>
      </c>
      <c r="L29" s="36">
        <v>0.37812688790664301</v>
      </c>
      <c r="M29" s="36">
        <v>9.0492548798843303E-2</v>
      </c>
      <c r="N29" s="36">
        <f t="shared" si="5"/>
        <v>2.93384221010662E-5</v>
      </c>
      <c r="O29" s="36">
        <f t="shared" si="2"/>
        <v>0.20076149226091</v>
      </c>
      <c r="P29" s="36">
        <f t="shared" si="3"/>
        <v>0.55549228355237601</v>
      </c>
    </row>
  </sheetData>
  <phoneticPr fontId="33" type="noConversion"/>
  <pageMargins left="0.75" right="0.75" top="1" bottom="1" header="0.5" footer="0.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X15"/>
  <sheetViews>
    <sheetView zoomScale="83" zoomScaleNormal="83" workbookViewId="0">
      <selection activeCell="L1" sqref="L1"/>
    </sheetView>
  </sheetViews>
  <sheetFormatPr baseColWidth="10" defaultColWidth="8.6640625" defaultRowHeight="14"/>
  <cols>
    <col min="1" max="23" width="12.6640625" customWidth="1"/>
  </cols>
  <sheetData>
    <row r="1" spans="1:24" s="23" customFormat="1" ht="30" customHeight="1">
      <c r="A1" s="26" t="s">
        <v>1996</v>
      </c>
    </row>
    <row r="2" spans="1:24" s="24" customFormat="1" ht="20" customHeight="1">
      <c r="A2" s="199" t="s">
        <v>138</v>
      </c>
      <c r="B2" s="202" t="s">
        <v>139</v>
      </c>
      <c r="C2" s="210" t="s">
        <v>141</v>
      </c>
      <c r="D2" s="207"/>
      <c r="E2" s="207"/>
      <c r="F2" s="207"/>
      <c r="G2" s="207"/>
      <c r="H2" s="207"/>
      <c r="I2" s="207"/>
      <c r="J2" s="207"/>
      <c r="K2" s="207"/>
      <c r="L2" s="208"/>
      <c r="M2" s="207" t="s">
        <v>142</v>
      </c>
      <c r="N2" s="207"/>
      <c r="O2" s="207"/>
      <c r="P2" s="208"/>
      <c r="Q2" s="207" t="s">
        <v>143</v>
      </c>
      <c r="R2" s="207"/>
      <c r="S2" s="207"/>
      <c r="T2" s="207"/>
      <c r="U2" s="207"/>
      <c r="V2" s="207"/>
      <c r="W2" s="208"/>
      <c r="X2" s="29"/>
    </row>
    <row r="3" spans="1:24" s="25" customFormat="1" ht="32" customHeight="1">
      <c r="A3" s="200"/>
      <c r="B3" s="203"/>
      <c r="C3" s="31" t="s">
        <v>144</v>
      </c>
      <c r="D3" s="30" t="s">
        <v>145</v>
      </c>
      <c r="E3" s="30" t="s">
        <v>146</v>
      </c>
      <c r="F3" s="32" t="s">
        <v>147</v>
      </c>
      <c r="G3" s="30" t="s">
        <v>148</v>
      </c>
      <c r="H3" s="30" t="s">
        <v>149</v>
      </c>
      <c r="I3" s="32" t="s">
        <v>150</v>
      </c>
      <c r="J3" s="30" t="s">
        <v>151</v>
      </c>
      <c r="K3" s="30" t="s">
        <v>152</v>
      </c>
      <c r="L3" s="33" t="s">
        <v>153</v>
      </c>
      <c r="M3" s="30" t="s">
        <v>144</v>
      </c>
      <c r="N3" s="30" t="s">
        <v>154</v>
      </c>
      <c r="O3" s="30" t="s">
        <v>155</v>
      </c>
      <c r="P3" s="33" t="s">
        <v>156</v>
      </c>
      <c r="Q3" s="30" t="s">
        <v>144</v>
      </c>
      <c r="R3" s="30" t="s">
        <v>157</v>
      </c>
      <c r="S3" s="30" t="s">
        <v>158</v>
      </c>
      <c r="T3" s="32" t="s">
        <v>159</v>
      </c>
      <c r="U3" s="30" t="s">
        <v>160</v>
      </c>
      <c r="V3" s="30" t="s">
        <v>161</v>
      </c>
      <c r="W3" s="33" t="s">
        <v>162</v>
      </c>
      <c r="X3" s="34"/>
    </row>
    <row r="4" spans="1:24" s="16" customFormat="1">
      <c r="A4" s="16" t="s">
        <v>50</v>
      </c>
      <c r="B4" s="35" t="s">
        <v>117</v>
      </c>
      <c r="C4" s="16">
        <v>190</v>
      </c>
      <c r="D4" s="36">
        <v>5.02357617528792E-2</v>
      </c>
      <c r="E4" s="36">
        <v>9.6180077236682898E-3</v>
      </c>
      <c r="F4" s="22">
        <v>1.7595768147434001E-7</v>
      </c>
      <c r="G4" s="36">
        <v>3.9104625829655397E-2</v>
      </c>
      <c r="H4" s="36">
        <v>3.2413294136633797E-2</v>
      </c>
      <c r="I4" s="22">
        <v>0.229164656503347</v>
      </c>
      <c r="J4" s="36">
        <v>5.0957703940405399E-2</v>
      </c>
      <c r="K4" s="36">
        <v>1.0065398932789901E-2</v>
      </c>
      <c r="L4" s="37">
        <v>4.1344436629982402E-7</v>
      </c>
      <c r="M4" s="16">
        <v>349</v>
      </c>
      <c r="N4" s="36">
        <v>4.9714799404460899E-2</v>
      </c>
      <c r="O4" s="36">
        <v>8.7876146902470999E-3</v>
      </c>
      <c r="P4" s="37">
        <v>1.5370897072856701E-8</v>
      </c>
      <c r="Q4" s="16">
        <v>352</v>
      </c>
      <c r="R4" s="36">
        <v>5.04685051882309E-2</v>
      </c>
      <c r="S4" s="36">
        <v>9.3321386142807706E-3</v>
      </c>
      <c r="T4" s="38">
        <v>6.3721005921683096E-8</v>
      </c>
      <c r="U4" s="36">
        <v>-2.7451397502621901E-2</v>
      </c>
      <c r="V4" s="36">
        <v>9.2868979228687594E-3</v>
      </c>
      <c r="W4" s="39">
        <v>3.1173029845879201E-3</v>
      </c>
    </row>
    <row r="5" spans="1:24" s="16" customFormat="1">
      <c r="A5" s="16" t="s">
        <v>105</v>
      </c>
      <c r="B5" s="35" t="s">
        <v>117</v>
      </c>
      <c r="C5" s="16">
        <v>206</v>
      </c>
      <c r="D5" s="36">
        <v>2.0777830000000001E-2</v>
      </c>
      <c r="E5" s="36">
        <v>4.4420199999999996E-3</v>
      </c>
      <c r="F5" s="22">
        <v>2.9031000000000002E-6</v>
      </c>
      <c r="G5" s="36">
        <v>2.848355E-2</v>
      </c>
      <c r="H5" s="36">
        <v>1.5662780000000001E-2</v>
      </c>
      <c r="I5" s="22">
        <v>7.0446499999999995E-2</v>
      </c>
      <c r="J5" s="36">
        <v>2.0817390000000002E-2</v>
      </c>
      <c r="K5" s="36">
        <v>4.6150000000000002E-3</v>
      </c>
      <c r="L5" s="37">
        <v>6.4581000000000001E-6</v>
      </c>
      <c r="M5" s="16">
        <v>385</v>
      </c>
      <c r="N5" s="36">
        <v>2.0338720000000001E-2</v>
      </c>
      <c r="O5" s="36">
        <v>3.7780700000000001E-3</v>
      </c>
      <c r="P5" s="37">
        <v>7.3106999999999994E-8</v>
      </c>
      <c r="Q5" s="16">
        <v>392</v>
      </c>
      <c r="R5" s="36">
        <v>2.149276E-2</v>
      </c>
      <c r="S5" s="36">
        <v>3.9212600000000002E-3</v>
      </c>
      <c r="T5" s="38">
        <v>4.2271000000000002E-8</v>
      </c>
      <c r="U5" s="36">
        <v>7.4009899999999997E-3</v>
      </c>
      <c r="V5" s="36">
        <v>3.8668299999999999E-3</v>
      </c>
      <c r="W5" s="40">
        <v>5.5624279999999998E-2</v>
      </c>
      <c r="X5" s="36"/>
    </row>
    <row r="6" spans="1:24" s="16" customFormat="1">
      <c r="A6" s="16" t="s">
        <v>108</v>
      </c>
      <c r="B6" s="35" t="s">
        <v>117</v>
      </c>
      <c r="C6" s="16">
        <v>276</v>
      </c>
      <c r="D6" s="36">
        <v>7.3318100000000002E-3</v>
      </c>
      <c r="E6" s="36">
        <v>9.2732999999999997E-4</v>
      </c>
      <c r="F6" s="22">
        <v>2.6498999999999999E-15</v>
      </c>
      <c r="G6" s="36">
        <v>8.2263500000000003E-3</v>
      </c>
      <c r="H6" s="36">
        <v>2.1188000000000001E-3</v>
      </c>
      <c r="I6" s="22">
        <v>1.2961E-4</v>
      </c>
      <c r="J6" s="36">
        <v>7.5632599999999996E-3</v>
      </c>
      <c r="K6" s="36">
        <v>9.3008999999999995E-4</v>
      </c>
      <c r="L6" s="37">
        <v>4.2300999999999999E-16</v>
      </c>
      <c r="M6" s="16">
        <v>806</v>
      </c>
      <c r="N6" s="36">
        <v>6.7678499999999997E-3</v>
      </c>
      <c r="O6" s="36">
        <v>7.1692000000000001E-4</v>
      </c>
      <c r="P6" s="37">
        <v>3.7212E-21</v>
      </c>
      <c r="Q6" s="16">
        <v>811</v>
      </c>
      <c r="R6" s="36">
        <v>6.8614599999999998E-3</v>
      </c>
      <c r="S6" s="36">
        <v>7.2095999999999998E-4</v>
      </c>
      <c r="T6" s="38">
        <v>1.7812999999999999E-21</v>
      </c>
      <c r="U6" s="36">
        <v>3.6477999999999999E-5</v>
      </c>
      <c r="V6" s="36">
        <v>7.5462999999999995E-4</v>
      </c>
      <c r="W6" s="40">
        <v>0.96144642000000002</v>
      </c>
      <c r="X6" s="36"/>
    </row>
    <row r="7" spans="1:24" s="16" customFormat="1">
      <c r="A7" s="16" t="s">
        <v>111</v>
      </c>
      <c r="B7" s="35" t="s">
        <v>117</v>
      </c>
      <c r="C7" s="16">
        <v>174</v>
      </c>
      <c r="D7" s="36">
        <v>1.079842E-2</v>
      </c>
      <c r="E7" s="36">
        <v>2.6205400000000002E-3</v>
      </c>
      <c r="F7" s="22">
        <v>3.7774999999999997E-5</v>
      </c>
      <c r="G7" s="36">
        <v>6.7877399999999996E-3</v>
      </c>
      <c r="H7" s="36">
        <v>8.8921299999999998E-3</v>
      </c>
      <c r="I7" s="22">
        <v>0.44630512999999999</v>
      </c>
      <c r="J7" s="36">
        <v>1.099674E-2</v>
      </c>
      <c r="K7" s="36">
        <v>2.6120200000000001E-3</v>
      </c>
      <c r="L7" s="37">
        <v>2.5531E-5</v>
      </c>
      <c r="M7" s="16">
        <v>310</v>
      </c>
      <c r="N7" s="36">
        <v>1.1073909999999999E-2</v>
      </c>
      <c r="O7" s="36">
        <v>2.3287500000000001E-3</v>
      </c>
      <c r="P7" s="37">
        <v>1.9815E-6</v>
      </c>
      <c r="Q7" s="16">
        <v>410</v>
      </c>
      <c r="R7" s="36">
        <v>1.1034429655091301E-2</v>
      </c>
      <c r="S7" s="36">
        <v>2.3906955561127899E-3</v>
      </c>
      <c r="T7" s="38">
        <v>3.92012375092419E-6</v>
      </c>
      <c r="U7" s="36">
        <v>4.2416927648387904E-3</v>
      </c>
      <c r="V7" s="36">
        <v>2.36191132771144E-3</v>
      </c>
      <c r="W7" s="40">
        <v>7.2514718562083996E-2</v>
      </c>
      <c r="X7" s="36"/>
    </row>
    <row r="8" spans="1:24" s="18" customFormat="1">
      <c r="A8" s="18" t="s">
        <v>114</v>
      </c>
      <c r="B8" s="41" t="s">
        <v>117</v>
      </c>
      <c r="C8" s="18">
        <v>234</v>
      </c>
      <c r="D8" s="42">
        <v>0.42886459999999998</v>
      </c>
      <c r="E8" s="42">
        <v>6.7483219999999997E-2</v>
      </c>
      <c r="F8" s="20">
        <v>2.0825E-10</v>
      </c>
      <c r="G8" s="42">
        <v>0.57042042999999998</v>
      </c>
      <c r="H8" s="42">
        <v>0.16465711</v>
      </c>
      <c r="I8" s="20">
        <v>6.3307000000000001E-4</v>
      </c>
      <c r="J8" s="42">
        <v>0.44602387999999998</v>
      </c>
      <c r="K8" s="42">
        <v>7.1259130000000004E-2</v>
      </c>
      <c r="L8" s="43">
        <v>3.8700000000000001E-10</v>
      </c>
      <c r="M8" s="18">
        <v>688</v>
      </c>
      <c r="N8" s="42">
        <v>0.39521151999999998</v>
      </c>
      <c r="O8" s="42">
        <v>5.5292130000000002E-2</v>
      </c>
      <c r="P8" s="43">
        <v>8.8245000000000004E-13</v>
      </c>
      <c r="Q8" s="18">
        <v>695</v>
      </c>
      <c r="R8" s="42">
        <v>0.39210926000000002</v>
      </c>
      <c r="S8" s="42">
        <v>5.5627459999999997E-2</v>
      </c>
      <c r="T8" s="44">
        <v>1.8041E-12</v>
      </c>
      <c r="U8" s="42">
        <v>-6.7029099999999994E-2</v>
      </c>
      <c r="V8" s="42">
        <v>6.1233540000000003E-2</v>
      </c>
      <c r="W8" s="45">
        <v>0.27367158000000003</v>
      </c>
      <c r="X8" s="42"/>
    </row>
    <row r="9" spans="1:24"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</row>
    <row r="10" spans="1:24"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</row>
    <row r="11" spans="1:24"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</row>
    <row r="12" spans="1:24"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</row>
    <row r="13" spans="1:24"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</row>
    <row r="14" spans="1:24"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</row>
    <row r="15" spans="1:24"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</row>
  </sheetData>
  <mergeCells count="5">
    <mergeCell ref="C2:L2"/>
    <mergeCell ref="M2:P2"/>
    <mergeCell ref="Q2:W2"/>
    <mergeCell ref="A2:A3"/>
    <mergeCell ref="B2:B3"/>
  </mergeCells>
  <phoneticPr fontId="33" type="noConversion"/>
  <pageMargins left="0.75" right="0.75" top="1" bottom="1" header="0.5" footer="0.5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P30"/>
  <sheetViews>
    <sheetView zoomScale="85" zoomScaleNormal="85" workbookViewId="0"/>
  </sheetViews>
  <sheetFormatPr baseColWidth="10" defaultColWidth="8.6640625" defaultRowHeight="14"/>
  <cols>
    <col min="1" max="16" width="12.6640625" customWidth="1"/>
  </cols>
  <sheetData>
    <row r="1" spans="1:16" s="1" customFormat="1" ht="30" customHeight="1">
      <c r="A1" s="17" t="s">
        <v>1997</v>
      </c>
    </row>
    <row r="2" spans="1:16" s="15" customFormat="1">
      <c r="A2" s="18" t="s">
        <v>138</v>
      </c>
      <c r="B2" s="18" t="s">
        <v>139</v>
      </c>
      <c r="C2" s="19" t="s">
        <v>171</v>
      </c>
      <c r="D2" s="19" t="s">
        <v>172</v>
      </c>
      <c r="E2" s="19" t="s">
        <v>173</v>
      </c>
      <c r="F2" s="19" t="s">
        <v>144</v>
      </c>
      <c r="G2" s="19" t="s">
        <v>157</v>
      </c>
      <c r="H2" s="19" t="s">
        <v>158</v>
      </c>
      <c r="I2" s="20" t="s">
        <v>159</v>
      </c>
      <c r="J2" s="19" t="s">
        <v>174</v>
      </c>
      <c r="K2" s="19" t="s">
        <v>175</v>
      </c>
      <c r="L2" s="19" t="s">
        <v>160</v>
      </c>
      <c r="M2" s="19" t="s">
        <v>161</v>
      </c>
      <c r="N2" s="20" t="s">
        <v>162</v>
      </c>
      <c r="O2" s="19" t="s">
        <v>176</v>
      </c>
      <c r="P2" s="19" t="s">
        <v>177</v>
      </c>
    </row>
    <row r="3" spans="1:16" s="16" customFormat="1">
      <c r="A3" s="16" t="s">
        <v>50</v>
      </c>
      <c r="B3" s="16" t="s">
        <v>117</v>
      </c>
      <c r="C3" s="16">
        <v>0.1</v>
      </c>
      <c r="D3" s="21">
        <v>4.9999999999999998E-8</v>
      </c>
      <c r="E3" s="21">
        <v>5.0000000000000004E-6</v>
      </c>
      <c r="F3" s="16">
        <v>239</v>
      </c>
      <c r="G3" s="22">
        <v>5.0809244845816899E-2</v>
      </c>
      <c r="H3" s="22">
        <v>1.0121305823623101E-2</v>
      </c>
      <c r="I3" s="22">
        <v>5.1663783079123599E-7</v>
      </c>
      <c r="J3" s="22">
        <v>3.09718499550002E-2</v>
      </c>
      <c r="K3" s="22">
        <v>7.0646639736633599E-2</v>
      </c>
      <c r="L3" s="22">
        <v>-2.8064124066260701E-2</v>
      </c>
      <c r="M3" s="22">
        <v>9.6419283080331E-3</v>
      </c>
      <c r="N3" s="22">
        <v>3.6069629701963399E-3</v>
      </c>
      <c r="O3" s="22">
        <v>-4.6961956291522798E-2</v>
      </c>
      <c r="P3" s="22">
        <v>-9.1662918409986093E-3</v>
      </c>
    </row>
    <row r="4" spans="1:16" s="16" customFormat="1">
      <c r="A4" s="16" t="s">
        <v>50</v>
      </c>
      <c r="B4" s="16" t="s">
        <v>117</v>
      </c>
      <c r="C4" s="16">
        <v>0.1</v>
      </c>
      <c r="D4" s="21">
        <v>4.9999999999999998E-8</v>
      </c>
      <c r="E4" s="21">
        <v>1.0000000000000001E-5</v>
      </c>
      <c r="F4" s="16">
        <v>241</v>
      </c>
      <c r="G4" s="22">
        <v>5.0999898332617699E-2</v>
      </c>
      <c r="H4" s="22">
        <v>9.9710168450552906E-3</v>
      </c>
      <c r="I4" s="22">
        <v>3.14049964633975E-7</v>
      </c>
      <c r="J4" s="22">
        <v>3.1457064427067097E-2</v>
      </c>
      <c r="K4" s="22">
        <v>7.0542732238168204E-2</v>
      </c>
      <c r="L4" s="22">
        <v>-2.8331828730136701E-2</v>
      </c>
      <c r="M4" s="22">
        <v>1.00028061992588E-2</v>
      </c>
      <c r="N4" s="22">
        <v>4.6201741555769197E-3</v>
      </c>
      <c r="O4" s="22">
        <v>-4.7936968625017999E-2</v>
      </c>
      <c r="P4" s="22">
        <v>-8.7266888352554601E-3</v>
      </c>
    </row>
    <row r="5" spans="1:16" s="16" customFormat="1">
      <c r="A5" s="16" t="s">
        <v>50</v>
      </c>
      <c r="B5" s="16" t="s">
        <v>117</v>
      </c>
      <c r="C5" s="16">
        <v>0.1</v>
      </c>
      <c r="D5" s="21">
        <v>4.9999999999999998E-8</v>
      </c>
      <c r="E5" s="21">
        <v>5.0000000000000002E-5</v>
      </c>
      <c r="F5" s="16">
        <v>272</v>
      </c>
      <c r="G5" s="22">
        <v>5.0722536278738399E-2</v>
      </c>
      <c r="H5" s="22">
        <v>1.0141153805922501E-2</v>
      </c>
      <c r="I5" s="22">
        <v>5.6840716660356496E-7</v>
      </c>
      <c r="J5" s="22">
        <v>3.0846240057449001E-2</v>
      </c>
      <c r="K5" s="22">
        <v>7.0598832500027797E-2</v>
      </c>
      <c r="L5" s="22">
        <v>-2.7047701961553799E-2</v>
      </c>
      <c r="M5" s="22">
        <v>9.3440271597803708E-3</v>
      </c>
      <c r="N5" s="22">
        <v>3.7957972630742599E-3</v>
      </c>
      <c r="O5" s="22">
        <v>-4.5361658665287401E-2</v>
      </c>
      <c r="P5" s="22">
        <v>-8.7337452578202003E-3</v>
      </c>
    </row>
    <row r="6" spans="1:16" s="16" customFormat="1">
      <c r="A6" s="16" t="s">
        <v>50</v>
      </c>
      <c r="B6" s="16" t="s">
        <v>117</v>
      </c>
      <c r="C6" s="16">
        <v>0.1</v>
      </c>
      <c r="D6" s="21">
        <v>9.9999999999999995E-8</v>
      </c>
      <c r="E6" s="21">
        <v>5.0000000000000004E-6</v>
      </c>
      <c r="F6" s="16">
        <v>272</v>
      </c>
      <c r="G6" s="22">
        <v>5.0050357885098602E-2</v>
      </c>
      <c r="H6" s="22">
        <v>9.8791744101031798E-3</v>
      </c>
      <c r="I6" s="22">
        <v>4.0573103730860398E-7</v>
      </c>
      <c r="J6" s="22">
        <v>3.0687531844306701E-2</v>
      </c>
      <c r="K6" s="22">
        <v>6.9413183925890604E-2</v>
      </c>
      <c r="L6" s="22">
        <v>-2.5488083133519999E-2</v>
      </c>
      <c r="M6" s="22">
        <v>9.4536548139394893E-3</v>
      </c>
      <c r="N6" s="22">
        <v>7.0154721383235601E-3</v>
      </c>
      <c r="O6" s="22">
        <v>-4.4016906091115103E-2</v>
      </c>
      <c r="P6" s="22">
        <v>-6.9592601759248902E-3</v>
      </c>
    </row>
    <row r="7" spans="1:16" s="16" customFormat="1">
      <c r="A7" s="16" t="s">
        <v>50</v>
      </c>
      <c r="B7" s="16" t="s">
        <v>117</v>
      </c>
      <c r="C7" s="16">
        <v>0.1</v>
      </c>
      <c r="D7" s="21">
        <v>9.9999999999999995E-8</v>
      </c>
      <c r="E7" s="21">
        <v>1.0000000000000001E-5</v>
      </c>
      <c r="F7" s="16">
        <v>274</v>
      </c>
      <c r="G7" s="22">
        <v>5.0308746150837101E-2</v>
      </c>
      <c r="H7" s="22">
        <v>9.8615296906575198E-3</v>
      </c>
      <c r="I7" s="22">
        <v>3.3694449588759502E-7</v>
      </c>
      <c r="J7" s="22">
        <v>3.0980503124676002E-2</v>
      </c>
      <c r="K7" s="22">
        <v>6.9636989176998301E-2</v>
      </c>
      <c r="L7" s="22">
        <v>-2.6162476712983902E-2</v>
      </c>
      <c r="M7" s="22">
        <v>9.5395203308712099E-3</v>
      </c>
      <c r="N7" s="22">
        <v>6.0966790299377899E-3</v>
      </c>
      <c r="O7" s="22">
        <v>-4.4859592991279097E-2</v>
      </c>
      <c r="P7" s="22">
        <v>-7.4653604346887198E-3</v>
      </c>
    </row>
    <row r="8" spans="1:16" s="16" customFormat="1">
      <c r="A8" s="16" t="s">
        <v>50</v>
      </c>
      <c r="B8" s="16" t="s">
        <v>117</v>
      </c>
      <c r="C8" s="16">
        <v>0.1</v>
      </c>
      <c r="D8" s="21">
        <v>9.9999999999999995E-8</v>
      </c>
      <c r="E8" s="21">
        <v>5.0000000000000002E-5</v>
      </c>
      <c r="F8" s="16">
        <v>305</v>
      </c>
      <c r="G8" s="22">
        <v>5.0230081703520703E-2</v>
      </c>
      <c r="H8" s="22">
        <v>9.6316423768413994E-3</v>
      </c>
      <c r="I8" s="22">
        <v>1.8370744215214301E-7</v>
      </c>
      <c r="J8" s="22">
        <v>3.13524095329418E-2</v>
      </c>
      <c r="K8" s="22">
        <v>6.9107753874099606E-2</v>
      </c>
      <c r="L8" s="22">
        <v>-2.53243028745361E-2</v>
      </c>
      <c r="M8" s="22">
        <v>9.6303633141785298E-3</v>
      </c>
      <c r="N8" s="22">
        <v>8.5477566902268098E-3</v>
      </c>
      <c r="O8" s="22">
        <v>-4.4199468128361799E-2</v>
      </c>
      <c r="P8" s="22">
        <v>-6.44913762071037E-3</v>
      </c>
    </row>
    <row r="9" spans="1:16" s="16" customFormat="1">
      <c r="A9" s="16" t="s">
        <v>50</v>
      </c>
      <c r="B9" s="16" t="s">
        <v>117</v>
      </c>
      <c r="C9" s="16">
        <v>0.1</v>
      </c>
      <c r="D9" s="21">
        <v>4.9999999999999998E-7</v>
      </c>
      <c r="E9" s="21">
        <v>5.0000000000000004E-6</v>
      </c>
      <c r="F9" s="16">
        <v>353</v>
      </c>
      <c r="G9" s="22">
        <v>4.5975313402570502E-2</v>
      </c>
      <c r="H9" s="22">
        <v>8.9539302894304403E-3</v>
      </c>
      <c r="I9" s="22">
        <v>2.8266701220996702E-7</v>
      </c>
      <c r="J9" s="22">
        <v>2.8425932515204502E-2</v>
      </c>
      <c r="K9" s="22">
        <v>6.3524694289936498E-2</v>
      </c>
      <c r="L9" s="22">
        <v>-2.5691762789338501E-2</v>
      </c>
      <c r="M9" s="22">
        <v>8.8671231253022002E-3</v>
      </c>
      <c r="N9" s="22">
        <v>3.7624799520538598E-3</v>
      </c>
      <c r="O9" s="22">
        <v>-4.3071004761412998E-2</v>
      </c>
      <c r="P9" s="22">
        <v>-8.3125208172638992E-3</v>
      </c>
    </row>
    <row r="10" spans="1:16" s="16" customFormat="1">
      <c r="A10" s="16" t="s">
        <v>50</v>
      </c>
      <c r="B10" s="16" t="s">
        <v>117</v>
      </c>
      <c r="C10" s="16">
        <v>0.1</v>
      </c>
      <c r="D10" s="21">
        <v>4.9999999999999998E-7</v>
      </c>
      <c r="E10" s="21">
        <v>1.0000000000000001E-5</v>
      </c>
      <c r="F10" s="16">
        <v>355</v>
      </c>
      <c r="G10" s="22">
        <v>4.6712923640493703E-2</v>
      </c>
      <c r="H10" s="22">
        <v>8.9588659894616392E-3</v>
      </c>
      <c r="I10" s="22">
        <v>1.8465616008663001E-7</v>
      </c>
      <c r="J10" s="22">
        <v>2.91538689588281E-2</v>
      </c>
      <c r="K10" s="22">
        <v>6.4271978322159307E-2</v>
      </c>
      <c r="L10" s="22">
        <v>-2.58247077732787E-2</v>
      </c>
      <c r="M10" s="22">
        <v>8.9942182769710693E-3</v>
      </c>
      <c r="N10" s="22">
        <v>4.0884361796755296E-3</v>
      </c>
      <c r="O10" s="22">
        <v>-4.3453051665233902E-2</v>
      </c>
      <c r="P10" s="22">
        <v>-8.1963638813235193E-3</v>
      </c>
    </row>
    <row r="11" spans="1:16" s="16" customFormat="1">
      <c r="A11" s="16" t="s">
        <v>50</v>
      </c>
      <c r="B11" s="16" t="s">
        <v>117</v>
      </c>
      <c r="C11" s="16">
        <v>0.1</v>
      </c>
      <c r="D11" s="21">
        <v>4.9999999999999998E-7</v>
      </c>
      <c r="E11" s="21">
        <v>5.0000000000000002E-5</v>
      </c>
      <c r="F11" s="16">
        <v>386</v>
      </c>
      <c r="G11" s="22">
        <v>4.6702912780266698E-2</v>
      </c>
      <c r="H11" s="22">
        <v>8.5243341213506098E-3</v>
      </c>
      <c r="I11" s="22">
        <v>4.2827938880746399E-8</v>
      </c>
      <c r="J11" s="22">
        <v>2.9995524910233599E-2</v>
      </c>
      <c r="K11" s="22">
        <v>6.3410300650299803E-2</v>
      </c>
      <c r="L11" s="22">
        <v>-2.5190256849882301E-2</v>
      </c>
      <c r="M11" s="22">
        <v>8.8732578148224099E-3</v>
      </c>
      <c r="N11" s="22">
        <v>4.5269897102940999E-3</v>
      </c>
      <c r="O11" s="22">
        <v>-4.2581522592472797E-2</v>
      </c>
      <c r="P11" s="22">
        <v>-7.7989911072918298E-3</v>
      </c>
    </row>
    <row r="12" spans="1:16" s="16" customFormat="1">
      <c r="A12" s="16" t="s">
        <v>50</v>
      </c>
      <c r="B12" s="16" t="s">
        <v>117</v>
      </c>
      <c r="C12" s="16">
        <v>0.3</v>
      </c>
      <c r="D12" s="21">
        <v>4.9999999999999998E-8</v>
      </c>
      <c r="E12" s="21">
        <v>5.0000000000000004E-6</v>
      </c>
      <c r="F12" s="16">
        <v>352</v>
      </c>
      <c r="G12" s="22">
        <v>4.9766951888202099E-2</v>
      </c>
      <c r="H12" s="22">
        <v>9.12609571924714E-3</v>
      </c>
      <c r="I12" s="22">
        <v>4.9455313592660799E-8</v>
      </c>
      <c r="J12" s="22">
        <v>3.1880132959012597E-2</v>
      </c>
      <c r="K12" s="22">
        <v>6.7653770817391698E-2</v>
      </c>
      <c r="L12" s="22">
        <v>-2.7788965970736899E-2</v>
      </c>
      <c r="M12" s="22">
        <v>9.1043465592497205E-3</v>
      </c>
      <c r="N12" s="22">
        <v>2.2711421053718699E-3</v>
      </c>
      <c r="O12" s="22">
        <v>-4.5633157329637603E-2</v>
      </c>
      <c r="P12" s="22">
        <v>-9.9447746118363298E-3</v>
      </c>
    </row>
    <row r="13" spans="1:16" s="16" customFormat="1">
      <c r="A13" s="16" t="s">
        <v>50</v>
      </c>
      <c r="B13" s="16" t="s">
        <v>117</v>
      </c>
      <c r="C13" s="16">
        <v>0.3</v>
      </c>
      <c r="D13" s="21">
        <v>4.9999999999999998E-8</v>
      </c>
      <c r="E13" s="21">
        <v>1.0000000000000001E-5</v>
      </c>
      <c r="F13" s="16">
        <v>354</v>
      </c>
      <c r="G13" s="22">
        <v>5.0119660546186398E-2</v>
      </c>
      <c r="H13" s="22">
        <v>9.1292255296308595E-3</v>
      </c>
      <c r="I13" s="22">
        <v>4.0188080427968401E-8</v>
      </c>
      <c r="J13" s="22">
        <v>3.22267073013663E-2</v>
      </c>
      <c r="K13" s="22">
        <v>6.8012613791006496E-2</v>
      </c>
      <c r="L13" s="22">
        <v>-2.77868320633178E-2</v>
      </c>
      <c r="M13" s="22">
        <v>9.4242962794637408E-3</v>
      </c>
      <c r="N13" s="22">
        <v>3.19397486686636E-3</v>
      </c>
      <c r="O13" s="22">
        <v>-4.6258113350701603E-2</v>
      </c>
      <c r="P13" s="22">
        <v>-9.3155507759340398E-3</v>
      </c>
    </row>
    <row r="14" spans="1:16" s="16" customFormat="1">
      <c r="A14" s="16" t="s">
        <v>50</v>
      </c>
      <c r="B14" s="16" t="s">
        <v>117</v>
      </c>
      <c r="C14" s="16">
        <v>0.3</v>
      </c>
      <c r="D14" s="21">
        <v>4.9999999999999998E-8</v>
      </c>
      <c r="E14" s="21">
        <v>5.0000000000000002E-5</v>
      </c>
      <c r="F14" s="16">
        <v>386</v>
      </c>
      <c r="G14" s="22">
        <v>5.0842770108050703E-2</v>
      </c>
      <c r="H14" s="22">
        <v>9.7599661282387999E-3</v>
      </c>
      <c r="I14" s="22">
        <v>1.89535722512506E-7</v>
      </c>
      <c r="J14" s="22">
        <v>3.17135880063718E-2</v>
      </c>
      <c r="K14" s="22">
        <v>6.9971952209729599E-2</v>
      </c>
      <c r="L14" s="22">
        <v>-2.7069239435912999E-2</v>
      </c>
      <c r="M14" s="22">
        <v>9.4199092260397292E-3</v>
      </c>
      <c r="N14" s="22">
        <v>4.0579690191454203E-3</v>
      </c>
      <c r="O14" s="22">
        <v>-4.5531922256587497E-2</v>
      </c>
      <c r="P14" s="22">
        <v>-8.6065566152385906E-3</v>
      </c>
    </row>
    <row r="15" spans="1:16" s="16" customFormat="1">
      <c r="A15" s="16" t="s">
        <v>50</v>
      </c>
      <c r="B15" s="16" t="s">
        <v>117</v>
      </c>
      <c r="C15" s="16">
        <v>0.3</v>
      </c>
      <c r="D15" s="21">
        <v>9.9999999999999995E-8</v>
      </c>
      <c r="E15" s="21">
        <v>5.0000000000000004E-6</v>
      </c>
      <c r="F15" s="16">
        <v>405</v>
      </c>
      <c r="G15" s="22">
        <v>4.8866207106845E-2</v>
      </c>
      <c r="H15" s="22">
        <v>9.2135744642261597E-3</v>
      </c>
      <c r="I15" s="22">
        <v>1.1346712339454401E-7</v>
      </c>
      <c r="J15" s="22">
        <v>3.0807932988083798E-2</v>
      </c>
      <c r="K15" s="22">
        <v>6.6924481225606194E-2</v>
      </c>
      <c r="L15" s="22">
        <v>-2.4704986675103801E-2</v>
      </c>
      <c r="M15" s="22">
        <v>9.1741877963480798E-3</v>
      </c>
      <c r="N15" s="22">
        <v>7.0837763600106298E-3</v>
      </c>
      <c r="O15" s="22">
        <v>-4.2686064343353002E-2</v>
      </c>
      <c r="P15" s="22">
        <v>-6.7239090068547296E-3</v>
      </c>
    </row>
    <row r="16" spans="1:16" s="16" customFormat="1">
      <c r="A16" s="16" t="s">
        <v>50</v>
      </c>
      <c r="B16" s="16" t="s">
        <v>117</v>
      </c>
      <c r="C16" s="16">
        <v>0.3</v>
      </c>
      <c r="D16" s="21">
        <v>9.9999999999999995E-8</v>
      </c>
      <c r="E16" s="21">
        <v>1.0000000000000001E-5</v>
      </c>
      <c r="F16" s="16">
        <v>407</v>
      </c>
      <c r="G16" s="22">
        <v>4.8969891177536903E-2</v>
      </c>
      <c r="H16" s="22">
        <v>9.0751111769451394E-3</v>
      </c>
      <c r="I16" s="22">
        <v>6.8118219905104602E-8</v>
      </c>
      <c r="J16" s="22">
        <v>3.1183000115027601E-2</v>
      </c>
      <c r="K16" s="22">
        <v>6.6756782240046303E-2</v>
      </c>
      <c r="L16" s="22">
        <v>-2.4918122479566401E-2</v>
      </c>
      <c r="M16" s="22">
        <v>9.1564311643056607E-3</v>
      </c>
      <c r="N16" s="22">
        <v>6.5010115612278803E-3</v>
      </c>
      <c r="O16" s="22">
        <v>-4.2864397788525598E-2</v>
      </c>
      <c r="P16" s="22">
        <v>-6.9718471706071202E-3</v>
      </c>
    </row>
    <row r="17" spans="1:16" s="16" customFormat="1">
      <c r="A17" s="16" t="s">
        <v>50</v>
      </c>
      <c r="B17" s="16" t="s">
        <v>117</v>
      </c>
      <c r="C17" s="16">
        <v>0.3</v>
      </c>
      <c r="D17" s="21">
        <v>9.9999999999999995E-8</v>
      </c>
      <c r="E17" s="21">
        <v>5.0000000000000002E-5</v>
      </c>
      <c r="F17" s="16">
        <v>439</v>
      </c>
      <c r="G17" s="22">
        <v>4.9168768837914503E-2</v>
      </c>
      <c r="H17" s="22">
        <v>8.9783117888008798E-3</v>
      </c>
      <c r="I17" s="22">
        <v>4.3408168431479703E-8</v>
      </c>
      <c r="J17" s="22">
        <v>3.1571601089893403E-2</v>
      </c>
      <c r="K17" s="22">
        <v>6.6765936585935604E-2</v>
      </c>
      <c r="L17" s="22">
        <v>-2.3967027987577501E-2</v>
      </c>
      <c r="M17" s="22">
        <v>8.8415506358467504E-3</v>
      </c>
      <c r="N17" s="22">
        <v>6.7135923403685103E-3</v>
      </c>
      <c r="O17" s="22">
        <v>-4.1296148801324303E-2</v>
      </c>
      <c r="P17" s="22">
        <v>-6.6379071738306601E-3</v>
      </c>
    </row>
    <row r="18" spans="1:16" s="16" customFormat="1">
      <c r="A18" s="16" t="s">
        <v>50</v>
      </c>
      <c r="B18" s="16" t="s">
        <v>117</v>
      </c>
      <c r="C18" s="16">
        <v>0.3</v>
      </c>
      <c r="D18" s="21">
        <v>4.9999999999999998E-7</v>
      </c>
      <c r="E18" s="21">
        <v>5.0000000000000004E-6</v>
      </c>
      <c r="F18" s="16">
        <v>544</v>
      </c>
      <c r="G18" s="22">
        <v>4.71191733686337E-2</v>
      </c>
      <c r="H18" s="22">
        <v>8.3194373714653401E-3</v>
      </c>
      <c r="I18" s="22">
        <v>1.48104291993542E-8</v>
      </c>
      <c r="J18" s="22">
        <v>3.08133757489251E-2</v>
      </c>
      <c r="K18" s="22">
        <v>6.3424970988342294E-2</v>
      </c>
      <c r="L18" s="22">
        <v>-2.4333110760687299E-2</v>
      </c>
      <c r="M18" s="22">
        <v>8.3635521471744304E-3</v>
      </c>
      <c r="N18" s="22">
        <v>3.62096601026021E-3</v>
      </c>
      <c r="O18" s="22">
        <v>-4.0725371751971801E-2</v>
      </c>
      <c r="P18" s="22">
        <v>-7.9408497694027896E-3</v>
      </c>
    </row>
    <row r="19" spans="1:16" s="16" customFormat="1">
      <c r="A19" s="16" t="s">
        <v>50</v>
      </c>
      <c r="B19" s="16" t="s">
        <v>117</v>
      </c>
      <c r="C19" s="16">
        <v>0.3</v>
      </c>
      <c r="D19" s="21">
        <v>4.9999999999999998E-7</v>
      </c>
      <c r="E19" s="21">
        <v>1.0000000000000001E-5</v>
      </c>
      <c r="F19" s="16">
        <v>546</v>
      </c>
      <c r="G19" s="22">
        <v>4.7761726515960203E-2</v>
      </c>
      <c r="H19" s="22">
        <v>7.9090883603263693E-3</v>
      </c>
      <c r="I19" s="22">
        <v>1.5522517025920699E-9</v>
      </c>
      <c r="J19" s="22">
        <v>3.2260198179175498E-2</v>
      </c>
      <c r="K19" s="22">
        <v>6.3263254852744796E-2</v>
      </c>
      <c r="L19" s="22">
        <v>-2.4838809338197401E-2</v>
      </c>
      <c r="M19" s="22">
        <v>8.1367452204428401E-3</v>
      </c>
      <c r="N19" s="22">
        <v>2.2681416667786102E-3</v>
      </c>
      <c r="O19" s="22">
        <v>-4.0786536921643801E-2</v>
      </c>
      <c r="P19" s="22">
        <v>-8.8910817547509895E-3</v>
      </c>
    </row>
    <row r="20" spans="1:16" s="16" customFormat="1">
      <c r="A20" s="16" t="s">
        <v>50</v>
      </c>
      <c r="B20" s="16" t="s">
        <v>117</v>
      </c>
      <c r="C20" s="16">
        <v>0.3</v>
      </c>
      <c r="D20" s="21">
        <v>4.9999999999999998E-7</v>
      </c>
      <c r="E20" s="21">
        <v>5.0000000000000002E-5</v>
      </c>
      <c r="F20" s="16">
        <v>578</v>
      </c>
      <c r="G20" s="22">
        <v>4.7612033972990402E-2</v>
      </c>
      <c r="H20" s="22">
        <v>8.24766252879198E-3</v>
      </c>
      <c r="I20" s="22">
        <v>7.7969018841051492E-9</v>
      </c>
      <c r="J20" s="22">
        <v>3.1446912459917598E-2</v>
      </c>
      <c r="K20" s="22">
        <v>6.3777155486063206E-2</v>
      </c>
      <c r="L20" s="22">
        <v>-2.34229139264686E-2</v>
      </c>
      <c r="M20" s="22">
        <v>8.3789390841185005E-3</v>
      </c>
      <c r="N20" s="22">
        <v>5.1827352303290804E-3</v>
      </c>
      <c r="O20" s="22">
        <v>-3.9845332759995897E-2</v>
      </c>
      <c r="P20" s="22">
        <v>-7.0004950929413697E-3</v>
      </c>
    </row>
    <row r="21" spans="1:16" s="16" customFormat="1">
      <c r="A21" s="16" t="s">
        <v>50</v>
      </c>
      <c r="B21" s="16" t="s">
        <v>117</v>
      </c>
      <c r="C21" s="16">
        <v>0.5</v>
      </c>
      <c r="D21" s="21">
        <v>4.9999999999999998E-8</v>
      </c>
      <c r="E21" s="21">
        <v>5.0000000000000004E-6</v>
      </c>
      <c r="F21" s="16">
        <v>524</v>
      </c>
      <c r="G21" s="22">
        <v>4.5814033793617502E-2</v>
      </c>
      <c r="H21" s="22">
        <v>8.8646408338058005E-3</v>
      </c>
      <c r="I21" s="22">
        <v>2.36388256027514E-7</v>
      </c>
      <c r="J21" s="22">
        <v>2.8439657023475E-2</v>
      </c>
      <c r="K21" s="22">
        <v>6.3188410563759997E-2</v>
      </c>
      <c r="L21" s="22">
        <v>-2.9148558771356199E-2</v>
      </c>
      <c r="M21" s="22">
        <v>8.9382816845989706E-3</v>
      </c>
      <c r="N21" s="22">
        <v>1.1098402994875599E-3</v>
      </c>
      <c r="O21" s="22">
        <v>-4.6667268956844199E-2</v>
      </c>
      <c r="P21" s="22">
        <v>-1.1629848585868199E-2</v>
      </c>
    </row>
    <row r="22" spans="1:16" s="16" customFormat="1">
      <c r="A22" s="16" t="s">
        <v>50</v>
      </c>
      <c r="B22" s="16" t="s">
        <v>117</v>
      </c>
      <c r="C22" s="16">
        <v>0.5</v>
      </c>
      <c r="D22" s="21">
        <v>4.9999999999999998E-8</v>
      </c>
      <c r="E22" s="21">
        <v>1.0000000000000001E-5</v>
      </c>
      <c r="F22" s="16">
        <v>526</v>
      </c>
      <c r="G22" s="22">
        <v>4.5605358807568601E-2</v>
      </c>
      <c r="H22" s="22">
        <v>8.6368441785198303E-3</v>
      </c>
      <c r="I22" s="22">
        <v>1.2895375304174301E-7</v>
      </c>
      <c r="J22" s="22">
        <v>2.8677455277585299E-2</v>
      </c>
      <c r="K22" s="22">
        <v>6.2533262337551895E-2</v>
      </c>
      <c r="L22" s="22">
        <v>-2.9063314582638899E-2</v>
      </c>
      <c r="M22" s="22">
        <v>8.8826080932474499E-3</v>
      </c>
      <c r="N22" s="22">
        <v>1.06814203735115E-3</v>
      </c>
      <c r="O22" s="22">
        <v>-4.6472906534187897E-2</v>
      </c>
      <c r="P22" s="22">
        <v>-1.1653722631089901E-2</v>
      </c>
    </row>
    <row r="23" spans="1:16" s="16" customFormat="1">
      <c r="A23" s="16" t="s">
        <v>50</v>
      </c>
      <c r="B23" s="16" t="s">
        <v>117</v>
      </c>
      <c r="C23" s="16">
        <v>0.5</v>
      </c>
      <c r="D23" s="21">
        <v>4.9999999999999998E-8</v>
      </c>
      <c r="E23" s="21">
        <v>5.0000000000000002E-5</v>
      </c>
      <c r="F23" s="16">
        <v>559</v>
      </c>
      <c r="G23" s="22">
        <v>4.5612778268463099E-2</v>
      </c>
      <c r="H23" s="22">
        <v>8.4545258914871298E-3</v>
      </c>
      <c r="I23" s="22">
        <v>6.8495973794380097E-8</v>
      </c>
      <c r="J23" s="22">
        <v>2.9042212014786899E-2</v>
      </c>
      <c r="K23" s="22">
        <v>6.2183344522139201E-2</v>
      </c>
      <c r="L23" s="22">
        <v>-2.8806981829026499E-2</v>
      </c>
      <c r="M23" s="22">
        <v>9.0027871610410294E-3</v>
      </c>
      <c r="N23" s="22">
        <v>1.3753021746272299E-3</v>
      </c>
      <c r="O23" s="22">
        <v>-4.6452120425146501E-2</v>
      </c>
      <c r="P23" s="22">
        <v>-1.1161843232906501E-2</v>
      </c>
    </row>
    <row r="24" spans="1:16" s="16" customFormat="1">
      <c r="A24" s="16" t="s">
        <v>50</v>
      </c>
      <c r="B24" s="16" t="s">
        <v>117</v>
      </c>
      <c r="C24" s="16">
        <v>0.5</v>
      </c>
      <c r="D24" s="21">
        <v>9.9999999999999995E-8</v>
      </c>
      <c r="E24" s="21">
        <v>5.0000000000000004E-6</v>
      </c>
      <c r="F24" s="16">
        <v>596</v>
      </c>
      <c r="G24" s="22">
        <v>4.5929965579696301E-2</v>
      </c>
      <c r="H24" s="22">
        <v>8.2734721076670008E-3</v>
      </c>
      <c r="I24" s="22">
        <v>2.8327079603000801E-8</v>
      </c>
      <c r="J24" s="22">
        <v>2.9714258221572299E-2</v>
      </c>
      <c r="K24" s="22">
        <v>6.21456729378203E-2</v>
      </c>
      <c r="L24" s="22">
        <v>-2.6733618904533001E-2</v>
      </c>
      <c r="M24" s="22">
        <v>8.7591087396563794E-3</v>
      </c>
      <c r="N24" s="22">
        <v>2.2725129709428699E-3</v>
      </c>
      <c r="O24" s="22">
        <v>-4.3901156570929502E-2</v>
      </c>
      <c r="P24" s="22">
        <v>-9.5660812381364695E-3</v>
      </c>
    </row>
    <row r="25" spans="1:16" s="16" customFormat="1">
      <c r="A25" s="16" t="s">
        <v>50</v>
      </c>
      <c r="B25" s="16" t="s">
        <v>117</v>
      </c>
      <c r="C25" s="16">
        <v>0.5</v>
      </c>
      <c r="D25" s="21">
        <v>9.9999999999999995E-8</v>
      </c>
      <c r="E25" s="21">
        <v>1.0000000000000001E-5</v>
      </c>
      <c r="F25" s="16">
        <v>598</v>
      </c>
      <c r="G25" s="22">
        <v>4.6265373097764899E-2</v>
      </c>
      <c r="H25" s="22">
        <v>8.6043835356924992E-3</v>
      </c>
      <c r="I25" s="22">
        <v>7.5756585333500004E-8</v>
      </c>
      <c r="J25" s="22">
        <v>2.9401091258638198E-2</v>
      </c>
      <c r="K25" s="22">
        <v>6.3129654936891599E-2</v>
      </c>
      <c r="L25" s="22">
        <v>-2.7027083105892101E-2</v>
      </c>
      <c r="M25" s="22">
        <v>8.6477544749533897E-3</v>
      </c>
      <c r="N25" s="22">
        <v>1.7760593012984599E-3</v>
      </c>
      <c r="O25" s="22">
        <v>-4.3976370423945803E-2</v>
      </c>
      <c r="P25" s="22">
        <v>-1.00777957878383E-2</v>
      </c>
    </row>
    <row r="26" spans="1:16" s="16" customFormat="1">
      <c r="A26" s="16" t="s">
        <v>50</v>
      </c>
      <c r="B26" s="16" t="s">
        <v>117</v>
      </c>
      <c r="C26" s="16">
        <v>0.5</v>
      </c>
      <c r="D26" s="21">
        <v>9.9999999999999995E-8</v>
      </c>
      <c r="E26" s="21">
        <v>5.0000000000000002E-5</v>
      </c>
      <c r="F26" s="16">
        <v>631</v>
      </c>
      <c r="G26" s="22">
        <v>4.6020462027516397E-2</v>
      </c>
      <c r="H26" s="22">
        <v>8.2277400484859695E-3</v>
      </c>
      <c r="I26" s="22">
        <v>2.22755828343116E-8</v>
      </c>
      <c r="J26" s="22">
        <v>2.9894387858326099E-2</v>
      </c>
      <c r="K26" s="22">
        <v>6.2146536196706702E-2</v>
      </c>
      <c r="L26" s="22">
        <v>-2.6097865837873699E-2</v>
      </c>
      <c r="M26" s="22">
        <v>8.4277972717410696E-3</v>
      </c>
      <c r="N26" s="22">
        <v>1.9572649773565202E-3</v>
      </c>
      <c r="O26" s="22">
        <v>-4.2616044959491103E-2</v>
      </c>
      <c r="P26" s="22">
        <v>-9.57968671625627E-3</v>
      </c>
    </row>
    <row r="27" spans="1:16" s="16" customFormat="1">
      <c r="A27" s="16" t="s">
        <v>50</v>
      </c>
      <c r="B27" s="16" t="s">
        <v>117</v>
      </c>
      <c r="C27" s="16">
        <v>0.5</v>
      </c>
      <c r="D27" s="21">
        <v>4.9999999999999998E-7</v>
      </c>
      <c r="E27" s="21">
        <v>5.0000000000000004E-6</v>
      </c>
      <c r="F27" s="16">
        <v>799</v>
      </c>
      <c r="G27" s="22">
        <v>4.3851596064056898E-2</v>
      </c>
      <c r="H27" s="22">
        <v>7.5276496049336804E-3</v>
      </c>
      <c r="I27" s="22">
        <v>5.6974786783697399E-9</v>
      </c>
      <c r="J27" s="22">
        <v>2.9097673950149699E-2</v>
      </c>
      <c r="K27" s="22">
        <v>5.8605518177964097E-2</v>
      </c>
      <c r="L27" s="22">
        <v>-2.5605510065488699E-2</v>
      </c>
      <c r="M27" s="22">
        <v>7.9933672414385093E-3</v>
      </c>
      <c r="N27" s="22">
        <v>1.3584131370948901E-3</v>
      </c>
      <c r="O27" s="22">
        <v>-4.1272221973910499E-2</v>
      </c>
      <c r="P27" s="22">
        <v>-9.9387981570669102E-3</v>
      </c>
    </row>
    <row r="28" spans="1:16" s="16" customFormat="1">
      <c r="A28" s="16" t="s">
        <v>50</v>
      </c>
      <c r="B28" s="16" t="s">
        <v>117</v>
      </c>
      <c r="C28" s="16">
        <v>0.5</v>
      </c>
      <c r="D28" s="21">
        <v>4.9999999999999998E-7</v>
      </c>
      <c r="E28" s="21">
        <v>1.0000000000000001E-5</v>
      </c>
      <c r="F28" s="16">
        <v>801</v>
      </c>
      <c r="G28" s="22">
        <v>4.3881599376461397E-2</v>
      </c>
      <c r="H28" s="22">
        <v>7.6314613830037199E-3</v>
      </c>
      <c r="I28" s="22">
        <v>8.9195291836146608E-9</v>
      </c>
      <c r="J28" s="22">
        <v>2.8924209916365899E-2</v>
      </c>
      <c r="K28" s="22">
        <v>5.8838988836556902E-2</v>
      </c>
      <c r="L28" s="22">
        <v>-2.6133781115180301E-2</v>
      </c>
      <c r="M28" s="22">
        <v>7.8104507337368404E-3</v>
      </c>
      <c r="N28" s="22">
        <v>8.1985905083712697E-4</v>
      </c>
      <c r="O28" s="22">
        <v>-4.1441983256328897E-2</v>
      </c>
      <c r="P28" s="22">
        <v>-1.0825578974031601E-2</v>
      </c>
    </row>
    <row r="29" spans="1:16" s="16" customFormat="1">
      <c r="A29" s="16" t="s">
        <v>50</v>
      </c>
      <c r="B29" s="16" t="s">
        <v>117</v>
      </c>
      <c r="C29" s="16">
        <v>0.5</v>
      </c>
      <c r="D29" s="21">
        <v>4.9999999999999998E-7</v>
      </c>
      <c r="E29" s="21">
        <v>5.0000000000000002E-5</v>
      </c>
      <c r="F29" s="16">
        <v>834</v>
      </c>
      <c r="G29" s="22">
        <v>4.43849916688102E-2</v>
      </c>
      <c r="H29" s="22">
        <v>7.8265782047258897E-3</v>
      </c>
      <c r="I29" s="22">
        <v>1.4191699033902699E-8</v>
      </c>
      <c r="J29" s="22">
        <v>2.9045180265361299E-2</v>
      </c>
      <c r="K29" s="22">
        <v>5.9724803072259101E-2</v>
      </c>
      <c r="L29" s="22">
        <v>-2.50133022607874E-2</v>
      </c>
      <c r="M29" s="22">
        <v>7.7550204651711599E-3</v>
      </c>
      <c r="N29" s="22">
        <v>1.25782083777338E-3</v>
      </c>
      <c r="O29" s="22">
        <v>-4.0212863071893999E-2</v>
      </c>
      <c r="P29" s="22">
        <v>-9.8137414496808992E-3</v>
      </c>
    </row>
    <row r="30" spans="1:16"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</row>
  </sheetData>
  <phoneticPr fontId="33" type="noConversion"/>
  <pageMargins left="0.75" right="0.75" top="1" bottom="1" header="0.5" footer="0.5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E11"/>
  <sheetViews>
    <sheetView workbookViewId="0">
      <selection activeCell="G20" sqref="G20"/>
    </sheetView>
  </sheetViews>
  <sheetFormatPr baseColWidth="10" defaultColWidth="9" defaultRowHeight="14"/>
  <cols>
    <col min="1" max="1" width="25.1640625" customWidth="1"/>
    <col min="2" max="3" width="11.33203125" customWidth="1"/>
    <col min="4" max="4" width="10.6640625" customWidth="1"/>
    <col min="5" max="5" width="11.33203125" customWidth="1"/>
  </cols>
  <sheetData>
    <row r="1" spans="1:5" s="1" customFormat="1" ht="30" customHeight="1">
      <c r="A1" s="4" t="s">
        <v>1998</v>
      </c>
    </row>
    <row r="2" spans="1:5" s="2" customFormat="1" ht="15">
      <c r="A2" s="5" t="s">
        <v>1999</v>
      </c>
      <c r="B2" s="5" t="s">
        <v>2000</v>
      </c>
      <c r="C2" s="5" t="s">
        <v>1986</v>
      </c>
      <c r="D2" s="5" t="s">
        <v>2001</v>
      </c>
      <c r="E2" s="5" t="s">
        <v>1988</v>
      </c>
    </row>
    <row r="3" spans="1:5" ht="15">
      <c r="A3" s="6" t="s">
        <v>2002</v>
      </c>
      <c r="B3" s="7">
        <v>-2.84368</v>
      </c>
      <c r="C3" s="7">
        <v>5.5303999999999999E-2</v>
      </c>
      <c r="D3" s="7">
        <v>-51.419499999999999</v>
      </c>
      <c r="E3" s="8" t="s">
        <v>2003</v>
      </c>
    </row>
    <row r="4" spans="1:5" ht="15">
      <c r="A4" s="6" t="s">
        <v>50</v>
      </c>
      <c r="B4" s="9">
        <v>0.248193</v>
      </c>
      <c r="C4" s="7">
        <v>5.6299999999999996E-3</v>
      </c>
      <c r="D4" s="7">
        <v>44.083210000000001</v>
      </c>
      <c r="E4" s="8" t="s">
        <v>2003</v>
      </c>
    </row>
    <row r="5" spans="1:5" ht="15">
      <c r="A5" s="6" t="s">
        <v>2004</v>
      </c>
      <c r="B5" s="7">
        <v>0.59727799999999998</v>
      </c>
      <c r="C5" s="7">
        <v>6.9810000000000002E-3</v>
      </c>
      <c r="D5" s="7">
        <v>85.560910000000007</v>
      </c>
      <c r="E5" s="8" t="s">
        <v>2003</v>
      </c>
    </row>
    <row r="6" spans="1:5" ht="15">
      <c r="A6" s="6" t="s">
        <v>2005</v>
      </c>
      <c r="B6" s="7">
        <v>0.407522</v>
      </c>
      <c r="C6" s="7">
        <v>6.326E-3</v>
      </c>
      <c r="D6" s="7">
        <v>64.423869999999994</v>
      </c>
      <c r="E6" s="8" t="s">
        <v>2003</v>
      </c>
    </row>
    <row r="7" spans="1:5" ht="15">
      <c r="A7" s="6" t="s">
        <v>2006</v>
      </c>
      <c r="B7" s="7">
        <v>0.22847899999999999</v>
      </c>
      <c r="C7" s="7">
        <v>1.2718999999999999E-2</v>
      </c>
      <c r="D7" s="7">
        <v>17.96416</v>
      </c>
      <c r="E7" s="8" t="s">
        <v>2003</v>
      </c>
    </row>
    <row r="8" spans="1:5" ht="15">
      <c r="A8" s="6" t="s">
        <v>2007</v>
      </c>
      <c r="B8" s="7">
        <v>-0.14022000000000001</v>
      </c>
      <c r="C8" s="7">
        <v>5.3955999999999997E-2</v>
      </c>
      <c r="D8" s="7">
        <v>-2.59884</v>
      </c>
      <c r="E8" s="10">
        <v>9.3539999999999995E-3</v>
      </c>
    </row>
    <row r="9" spans="1:5" ht="15">
      <c r="A9" s="6" t="s">
        <v>2008</v>
      </c>
      <c r="B9" s="7">
        <v>0.317409</v>
      </c>
      <c r="C9" s="7">
        <v>1.2496E-2</v>
      </c>
      <c r="D9" s="7">
        <v>25.401610000000002</v>
      </c>
      <c r="E9" s="8" t="s">
        <v>2003</v>
      </c>
    </row>
    <row r="10" spans="1:5" ht="15">
      <c r="A10" s="6" t="s">
        <v>2009</v>
      </c>
      <c r="B10" s="7">
        <v>-5.4820000000000001E-2</v>
      </c>
      <c r="C10" s="7">
        <v>6.476E-3</v>
      </c>
      <c r="D10" s="7">
        <v>-8.4649599999999996</v>
      </c>
      <c r="E10" s="8" t="s">
        <v>2003</v>
      </c>
    </row>
    <row r="11" spans="1:5" s="3" customFormat="1" ht="15">
      <c r="A11" s="11" t="s">
        <v>2010</v>
      </c>
      <c r="B11" s="12">
        <v>-2.9440000000000001E-2</v>
      </c>
      <c r="C11" s="13">
        <v>5.7470000000000004E-3</v>
      </c>
      <c r="D11" s="13">
        <v>-5.1233599999999999</v>
      </c>
      <c r="E11" s="14">
        <v>2.9999999999999999E-7</v>
      </c>
    </row>
  </sheetData>
  <phoneticPr fontId="3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66"/>
  <sheetViews>
    <sheetView zoomScale="87" zoomScaleNormal="70" workbookViewId="0">
      <selection activeCell="A31" sqref="A31"/>
    </sheetView>
  </sheetViews>
  <sheetFormatPr baseColWidth="10" defaultColWidth="12.1640625" defaultRowHeight="14"/>
  <cols>
    <col min="1" max="1" width="20.33203125" style="99" customWidth="1"/>
    <col min="2" max="2" width="33" style="99" customWidth="1"/>
    <col min="3" max="4" width="18.6640625" style="99" customWidth="1"/>
    <col min="5" max="5" width="23" style="99" customWidth="1"/>
    <col min="6" max="7" width="18.6640625" style="99" customWidth="1"/>
    <col min="8" max="8" width="18.6640625" style="130" customWidth="1"/>
    <col min="9" max="9" width="18.6640625" style="99" customWidth="1"/>
    <col min="10" max="10" width="23" style="99" customWidth="1"/>
    <col min="11" max="11" width="78.5" style="99" customWidth="1"/>
    <col min="12" max="12" width="12.1640625" style="131"/>
    <col min="13" max="16384" width="12.1640625" style="99"/>
  </cols>
  <sheetData>
    <row r="1" spans="1:12" s="126" customFormat="1" ht="20">
      <c r="A1" s="132" t="s">
        <v>36</v>
      </c>
      <c r="B1" s="133"/>
      <c r="C1" s="133"/>
      <c r="H1" s="134"/>
      <c r="L1" s="34"/>
    </row>
    <row r="2" spans="1:12" s="127" customFormat="1" ht="15">
      <c r="A2" s="135" t="s">
        <v>37</v>
      </c>
      <c r="B2" s="135" t="s">
        <v>38</v>
      </c>
      <c r="C2" s="135" t="s">
        <v>39</v>
      </c>
      <c r="D2" s="135" t="s">
        <v>40</v>
      </c>
      <c r="E2" s="135" t="s">
        <v>41</v>
      </c>
      <c r="F2" s="135" t="s">
        <v>42</v>
      </c>
      <c r="G2" s="135" t="s">
        <v>43</v>
      </c>
      <c r="H2" s="136" t="s">
        <v>44</v>
      </c>
      <c r="I2" s="135" t="s">
        <v>45</v>
      </c>
      <c r="J2" s="135" t="s">
        <v>46</v>
      </c>
      <c r="K2" s="135" t="s">
        <v>47</v>
      </c>
      <c r="L2" s="137"/>
    </row>
    <row r="3" spans="1:12" s="62" customFormat="1" ht="15">
      <c r="A3" s="179" t="s">
        <v>48</v>
      </c>
      <c r="B3" s="183" t="s">
        <v>49</v>
      </c>
      <c r="C3" s="181" t="s">
        <v>50</v>
      </c>
      <c r="D3" s="62" t="s">
        <v>51</v>
      </c>
      <c r="E3" s="139">
        <f>F3+G3</f>
        <v>452264</v>
      </c>
      <c r="F3" s="139">
        <v>206770</v>
      </c>
      <c r="G3" s="139">
        <v>245494</v>
      </c>
      <c r="H3" s="140" t="s">
        <v>52</v>
      </c>
      <c r="I3" s="141">
        <f>F3/(F3+G3)</f>
        <v>0.457188721631613</v>
      </c>
      <c r="J3" s="106" t="s">
        <v>53</v>
      </c>
      <c r="K3" s="142" t="s">
        <v>54</v>
      </c>
      <c r="L3" s="143"/>
    </row>
    <row r="4" spans="1:12" s="62" customFormat="1" ht="15">
      <c r="A4" s="179"/>
      <c r="B4" s="183"/>
      <c r="C4" s="181"/>
      <c r="D4" s="181" t="s">
        <v>55</v>
      </c>
      <c r="E4" s="169">
        <f>F4+G4</f>
        <v>133723</v>
      </c>
      <c r="F4" s="169">
        <v>60586</v>
      </c>
      <c r="G4" s="169">
        <v>73137</v>
      </c>
      <c r="H4" s="140" t="s">
        <v>52</v>
      </c>
      <c r="I4" s="174">
        <f>F4/(F4+G4)</f>
        <v>0.45307090029389102</v>
      </c>
      <c r="J4" s="171" t="s">
        <v>56</v>
      </c>
      <c r="K4" s="142" t="s">
        <v>57</v>
      </c>
      <c r="L4" s="143"/>
    </row>
    <row r="5" spans="1:12" s="62" customFormat="1" ht="15">
      <c r="A5" s="179"/>
      <c r="B5" s="183"/>
      <c r="C5" s="181"/>
      <c r="D5" s="181"/>
      <c r="E5" s="169"/>
      <c r="F5" s="169"/>
      <c r="G5" s="169"/>
      <c r="H5" s="140" t="s">
        <v>52</v>
      </c>
      <c r="I5" s="174"/>
      <c r="J5" s="171"/>
      <c r="K5" s="142" t="s">
        <v>58</v>
      </c>
      <c r="L5" s="143"/>
    </row>
    <row r="6" spans="1:12" s="62" customFormat="1" ht="15">
      <c r="A6" s="179"/>
      <c r="B6" s="181" t="s">
        <v>59</v>
      </c>
      <c r="C6" s="181" t="s">
        <v>60</v>
      </c>
      <c r="D6" s="62" t="s">
        <v>51</v>
      </c>
      <c r="E6" s="139">
        <f t="shared" ref="E6:E11" si="0">F6+G6</f>
        <v>452264</v>
      </c>
      <c r="F6" s="139">
        <v>206770</v>
      </c>
      <c r="G6" s="139">
        <v>245494</v>
      </c>
      <c r="H6" s="140" t="s">
        <v>52</v>
      </c>
      <c r="I6" s="141">
        <f t="shared" ref="I6:I11" si="1">F6/(F6+G6)</f>
        <v>0.457188721631613</v>
      </c>
      <c r="J6" s="106" t="s">
        <v>53</v>
      </c>
      <c r="K6" s="144" t="s">
        <v>61</v>
      </c>
      <c r="L6" s="143"/>
    </row>
    <row r="7" spans="1:12" s="62" customFormat="1">
      <c r="A7" s="179"/>
      <c r="B7" s="181"/>
      <c r="C7" s="181"/>
      <c r="D7" s="181" t="s">
        <v>55</v>
      </c>
      <c r="E7" s="169">
        <f t="shared" si="0"/>
        <v>210222</v>
      </c>
      <c r="F7" s="169">
        <v>93480</v>
      </c>
      <c r="G7" s="169">
        <v>116742</v>
      </c>
      <c r="H7" s="176" t="s">
        <v>52</v>
      </c>
      <c r="I7" s="174">
        <f t="shared" si="1"/>
        <v>0.444672774495533</v>
      </c>
      <c r="J7" s="172" t="s">
        <v>62</v>
      </c>
      <c r="K7" s="145" t="s">
        <v>63</v>
      </c>
      <c r="L7" s="143"/>
    </row>
    <row r="8" spans="1:12" s="128" customFormat="1">
      <c r="A8" s="180"/>
      <c r="B8" s="182"/>
      <c r="C8" s="182"/>
      <c r="D8" s="182"/>
      <c r="E8" s="170"/>
      <c r="F8" s="170"/>
      <c r="G8" s="170"/>
      <c r="H8" s="177"/>
      <c r="I8" s="175"/>
      <c r="J8" s="173"/>
      <c r="K8" s="150" t="s">
        <v>64</v>
      </c>
      <c r="L8" s="151"/>
    </row>
    <row r="9" spans="1:12" s="62" customFormat="1">
      <c r="A9" s="179" t="s">
        <v>65</v>
      </c>
      <c r="B9" s="183" t="s">
        <v>49</v>
      </c>
      <c r="C9" s="181" t="s">
        <v>50</v>
      </c>
      <c r="D9" s="179" t="s">
        <v>55</v>
      </c>
      <c r="E9" s="169">
        <f t="shared" si="0"/>
        <v>324870</v>
      </c>
      <c r="F9" s="169">
        <v>152893</v>
      </c>
      <c r="G9" s="169">
        <v>171977</v>
      </c>
      <c r="H9" s="176" t="s">
        <v>66</v>
      </c>
      <c r="I9" s="174">
        <f t="shared" si="1"/>
        <v>0.47062825130052</v>
      </c>
      <c r="J9" s="172" t="s">
        <v>67</v>
      </c>
      <c r="K9" s="145" t="s">
        <v>68</v>
      </c>
      <c r="L9" s="143"/>
    </row>
    <row r="10" spans="1:12" s="62" customFormat="1">
      <c r="A10" s="179"/>
      <c r="B10" s="183"/>
      <c r="C10" s="181"/>
      <c r="D10" s="179"/>
      <c r="E10" s="169"/>
      <c r="F10" s="169"/>
      <c r="G10" s="169"/>
      <c r="H10" s="176"/>
      <c r="I10" s="174"/>
      <c r="J10" s="172"/>
      <c r="K10" s="145" t="s">
        <v>69</v>
      </c>
      <c r="L10" s="143"/>
    </row>
    <row r="11" spans="1:12" s="62" customFormat="1">
      <c r="A11" s="179"/>
      <c r="B11" s="181" t="s">
        <v>70</v>
      </c>
      <c r="C11" s="181" t="s">
        <v>71</v>
      </c>
      <c r="D11" s="179" t="s">
        <v>51</v>
      </c>
      <c r="E11" s="169">
        <f t="shared" si="0"/>
        <v>361194</v>
      </c>
      <c r="F11" s="169">
        <v>167020</v>
      </c>
      <c r="G11" s="169">
        <v>194174</v>
      </c>
      <c r="H11" s="176" t="s">
        <v>52</v>
      </c>
      <c r="I11" s="174">
        <f t="shared" si="1"/>
        <v>0.46241078201741997</v>
      </c>
      <c r="J11" s="172" t="s">
        <v>72</v>
      </c>
      <c r="K11" s="145" t="s">
        <v>73</v>
      </c>
      <c r="L11" s="143"/>
    </row>
    <row r="12" spans="1:12" s="128" customFormat="1">
      <c r="A12" s="180"/>
      <c r="B12" s="182"/>
      <c r="C12" s="182"/>
      <c r="D12" s="180"/>
      <c r="E12" s="170"/>
      <c r="F12" s="170"/>
      <c r="G12" s="170"/>
      <c r="H12" s="177"/>
      <c r="I12" s="175"/>
      <c r="J12" s="173"/>
      <c r="K12" s="150" t="s">
        <v>74</v>
      </c>
      <c r="L12" s="151"/>
    </row>
    <row r="13" spans="1:12" s="62" customFormat="1" ht="15">
      <c r="A13" s="184" t="s">
        <v>75</v>
      </c>
      <c r="B13" s="138" t="s">
        <v>76</v>
      </c>
      <c r="C13" s="138" t="s">
        <v>77</v>
      </c>
      <c r="D13" s="62" t="s">
        <v>78</v>
      </c>
      <c r="E13" s="139">
        <f>F13+G13</f>
        <v>62068</v>
      </c>
      <c r="F13" s="139">
        <f>9837+16763</f>
        <v>26600</v>
      </c>
      <c r="G13" s="139">
        <f>18346+17122</f>
        <v>35468</v>
      </c>
      <c r="H13" s="140" t="s">
        <v>52</v>
      </c>
      <c r="I13" s="141">
        <f t="shared" ref="I13:I22" si="2">F13/(F13+G13)</f>
        <v>0.42856222207901001</v>
      </c>
      <c r="J13" s="106" t="s">
        <v>79</v>
      </c>
      <c r="K13" s="144" t="s">
        <v>80</v>
      </c>
      <c r="L13" s="143"/>
    </row>
    <row r="14" spans="1:12" s="128" customFormat="1" ht="15">
      <c r="A14" s="185"/>
      <c r="B14" s="146" t="s">
        <v>81</v>
      </c>
      <c r="C14" s="146" t="s">
        <v>82</v>
      </c>
      <c r="D14" s="128" t="s">
        <v>51</v>
      </c>
      <c r="E14" s="147">
        <v>22138</v>
      </c>
      <c r="F14" s="147">
        <v>10514</v>
      </c>
      <c r="G14" s="147">
        <v>11624</v>
      </c>
      <c r="H14" s="152" t="s">
        <v>52</v>
      </c>
      <c r="I14" s="148">
        <f t="shared" si="2"/>
        <v>0.47492998464179198</v>
      </c>
      <c r="J14" s="149" t="s">
        <v>83</v>
      </c>
      <c r="K14" s="150" t="s">
        <v>84</v>
      </c>
      <c r="L14" s="151"/>
    </row>
    <row r="15" spans="1:12" s="62" customFormat="1">
      <c r="A15" s="184" t="s">
        <v>85</v>
      </c>
      <c r="B15" s="181" t="s">
        <v>70</v>
      </c>
      <c r="C15" s="181" t="s">
        <v>71</v>
      </c>
      <c r="D15" s="179" t="s">
        <v>51</v>
      </c>
      <c r="E15" s="169">
        <f>F15+G15</f>
        <v>392548</v>
      </c>
      <c r="F15" s="169">
        <v>197921</v>
      </c>
      <c r="G15" s="169">
        <v>194627</v>
      </c>
      <c r="H15" s="178" t="s">
        <v>52</v>
      </c>
      <c r="I15" s="174">
        <f t="shared" si="2"/>
        <v>0.50419566524348602</v>
      </c>
      <c r="J15" s="172" t="s">
        <v>86</v>
      </c>
      <c r="K15" s="145" t="s">
        <v>87</v>
      </c>
      <c r="L15" s="143"/>
    </row>
    <row r="16" spans="1:12" s="62" customFormat="1">
      <c r="A16" s="184"/>
      <c r="B16" s="181"/>
      <c r="C16" s="181"/>
      <c r="D16" s="179"/>
      <c r="E16" s="169"/>
      <c r="F16" s="169"/>
      <c r="G16" s="169"/>
      <c r="H16" s="178"/>
      <c r="I16" s="174"/>
      <c r="J16" s="172"/>
      <c r="K16" s="145" t="s">
        <v>88</v>
      </c>
      <c r="L16" s="143"/>
    </row>
    <row r="17" spans="1:12" s="62" customFormat="1" ht="15">
      <c r="A17" s="184"/>
      <c r="B17" s="138" t="s">
        <v>89</v>
      </c>
      <c r="C17" s="138" t="s">
        <v>90</v>
      </c>
      <c r="D17" s="62" t="s">
        <v>78</v>
      </c>
      <c r="E17" s="139">
        <f t="shared" ref="E17:E22" si="3">F17+G17</f>
        <v>45881</v>
      </c>
      <c r="F17" s="139">
        <f>10753+14225</f>
        <v>24978</v>
      </c>
      <c r="G17" s="139">
        <f>7331+13572</f>
        <v>20903</v>
      </c>
      <c r="H17" s="140" t="s">
        <v>52</v>
      </c>
      <c r="I17" s="141">
        <f t="shared" si="2"/>
        <v>0.54440836075935595</v>
      </c>
      <c r="J17" s="106" t="s">
        <v>79</v>
      </c>
      <c r="K17" s="167" t="s">
        <v>80</v>
      </c>
      <c r="L17" s="143"/>
    </row>
    <row r="18" spans="1:12" s="62" customFormat="1" ht="15">
      <c r="A18" s="184"/>
      <c r="B18" s="138" t="s">
        <v>91</v>
      </c>
      <c r="C18" s="138" t="s">
        <v>92</v>
      </c>
      <c r="D18" s="62" t="s">
        <v>78</v>
      </c>
      <c r="E18" s="139">
        <f t="shared" si="3"/>
        <v>38703</v>
      </c>
      <c r="F18" s="139">
        <f>10711+11745</f>
        <v>22456</v>
      </c>
      <c r="G18" s="139">
        <f>5021+11226</f>
        <v>16247</v>
      </c>
      <c r="H18" s="140" t="s">
        <v>52</v>
      </c>
      <c r="I18" s="141">
        <f t="shared" si="2"/>
        <v>0.58021342014830901</v>
      </c>
      <c r="J18" s="106" t="s">
        <v>79</v>
      </c>
      <c r="K18" s="168"/>
      <c r="L18" s="143"/>
    </row>
    <row r="19" spans="1:12" s="62" customFormat="1" ht="15">
      <c r="A19" s="184"/>
      <c r="B19" s="138" t="s">
        <v>93</v>
      </c>
      <c r="C19" s="138" t="s">
        <v>94</v>
      </c>
      <c r="D19" s="62" t="s">
        <v>78</v>
      </c>
      <c r="E19" s="139">
        <f t="shared" si="3"/>
        <v>25780</v>
      </c>
      <c r="F19" s="139">
        <f>6026+8949</f>
        <v>14975</v>
      </c>
      <c r="G19" s="139">
        <f>2643+8162</f>
        <v>10805</v>
      </c>
      <c r="H19" s="140" t="s">
        <v>52</v>
      </c>
      <c r="I19" s="141">
        <f t="shared" si="2"/>
        <v>0.58087664856477905</v>
      </c>
      <c r="J19" s="106" t="s">
        <v>79</v>
      </c>
      <c r="K19" s="168"/>
      <c r="L19" s="143"/>
    </row>
    <row r="20" spans="1:12" s="62" customFormat="1" ht="15">
      <c r="A20" s="184"/>
      <c r="B20" s="138" t="s">
        <v>95</v>
      </c>
      <c r="C20" s="138" t="s">
        <v>96</v>
      </c>
      <c r="D20" s="62" t="s">
        <v>78</v>
      </c>
      <c r="E20" s="139">
        <f t="shared" si="3"/>
        <v>9870</v>
      </c>
      <c r="F20" s="139">
        <f>1525+4307</f>
        <v>5832</v>
      </c>
      <c r="G20" s="139">
        <f>1249+2789</f>
        <v>4038</v>
      </c>
      <c r="H20" s="140" t="s">
        <v>52</v>
      </c>
      <c r="I20" s="141">
        <f t="shared" si="2"/>
        <v>0.59088145896656497</v>
      </c>
      <c r="J20" s="106" t="s">
        <v>97</v>
      </c>
      <c r="K20" s="168"/>
      <c r="L20" s="143"/>
    </row>
    <row r="21" spans="1:12" s="62" customFormat="1" ht="15">
      <c r="A21" s="184"/>
      <c r="B21" s="138" t="s">
        <v>98</v>
      </c>
      <c r="C21" s="138" t="s">
        <v>99</v>
      </c>
      <c r="D21" s="62" t="s">
        <v>78</v>
      </c>
      <c r="E21" s="139">
        <f t="shared" si="3"/>
        <v>8035</v>
      </c>
      <c r="F21" s="139">
        <f>968+2457</f>
        <v>3425</v>
      </c>
      <c r="G21" s="139">
        <f>585+4025</f>
        <v>4610</v>
      </c>
      <c r="H21" s="140" t="s">
        <v>52</v>
      </c>
      <c r="I21" s="141">
        <f t="shared" si="2"/>
        <v>0.426260112009956</v>
      </c>
      <c r="J21" s="106" t="s">
        <v>100</v>
      </c>
      <c r="K21" s="168"/>
      <c r="L21" s="143"/>
    </row>
    <row r="22" spans="1:12" s="128" customFormat="1" ht="15">
      <c r="A22" s="185"/>
      <c r="B22" s="146" t="s">
        <v>76</v>
      </c>
      <c r="C22" s="146" t="s">
        <v>77</v>
      </c>
      <c r="D22" s="128" t="s">
        <v>78</v>
      </c>
      <c r="E22" s="147">
        <f t="shared" si="3"/>
        <v>62068</v>
      </c>
      <c r="F22" s="147">
        <f>9837+16763</f>
        <v>26600</v>
      </c>
      <c r="G22" s="147">
        <f>18346+17122</f>
        <v>35468</v>
      </c>
      <c r="H22" s="152" t="s">
        <v>52</v>
      </c>
      <c r="I22" s="148">
        <f t="shared" si="2"/>
        <v>0.42856222207901001</v>
      </c>
      <c r="J22" s="149" t="s">
        <v>79</v>
      </c>
      <c r="K22" s="168"/>
      <c r="L22" s="151"/>
    </row>
    <row r="23" spans="1:12" s="62" customFormat="1" ht="15">
      <c r="A23" s="176" t="s">
        <v>101</v>
      </c>
      <c r="B23" s="62" t="s">
        <v>49</v>
      </c>
      <c r="C23" s="99" t="s">
        <v>50</v>
      </c>
      <c r="D23" s="62" t="s">
        <v>51</v>
      </c>
      <c r="E23" s="139">
        <v>424044</v>
      </c>
      <c r="F23" s="169" t="s">
        <v>71</v>
      </c>
      <c r="G23" s="169"/>
      <c r="H23" s="140" t="s">
        <v>52</v>
      </c>
      <c r="I23" s="139" t="s">
        <v>71</v>
      </c>
      <c r="J23" s="106" t="s">
        <v>102</v>
      </c>
      <c r="K23" s="142" t="s">
        <v>103</v>
      </c>
      <c r="L23" s="143"/>
    </row>
    <row r="24" spans="1:12" ht="15">
      <c r="A24" s="176"/>
      <c r="B24" s="99" t="s">
        <v>104</v>
      </c>
      <c r="C24" s="99" t="s">
        <v>105</v>
      </c>
      <c r="D24" s="99" t="s">
        <v>51</v>
      </c>
      <c r="E24" s="154">
        <v>388409</v>
      </c>
      <c r="F24" s="169" t="s">
        <v>71</v>
      </c>
      <c r="G24" s="169"/>
      <c r="H24" s="140" t="s">
        <v>52</v>
      </c>
      <c r="I24" s="139" t="s">
        <v>71</v>
      </c>
      <c r="J24" s="106" t="s">
        <v>102</v>
      </c>
      <c r="K24" s="144" t="s">
        <v>106</v>
      </c>
    </row>
    <row r="25" spans="1:12" ht="15">
      <c r="A25" s="176"/>
      <c r="B25" s="99" t="s">
        <v>107</v>
      </c>
      <c r="C25" s="99" t="s">
        <v>108</v>
      </c>
      <c r="D25" s="99" t="s">
        <v>51</v>
      </c>
      <c r="E25" s="139">
        <v>404900</v>
      </c>
      <c r="F25" s="169" t="s">
        <v>71</v>
      </c>
      <c r="G25" s="169"/>
      <c r="H25" s="140" t="s">
        <v>52</v>
      </c>
      <c r="I25" s="139" t="s">
        <v>71</v>
      </c>
      <c r="J25" s="106" t="s">
        <v>102</v>
      </c>
      <c r="K25" s="144" t="s">
        <v>109</v>
      </c>
    </row>
    <row r="26" spans="1:12" s="62" customFormat="1" ht="15">
      <c r="A26" s="176"/>
      <c r="B26" s="62" t="s">
        <v>110</v>
      </c>
      <c r="C26" s="99" t="s">
        <v>111</v>
      </c>
      <c r="D26" s="62" t="s">
        <v>51</v>
      </c>
      <c r="E26" s="139">
        <v>388400</v>
      </c>
      <c r="F26" s="169" t="s">
        <v>71</v>
      </c>
      <c r="G26" s="169"/>
      <c r="H26" s="140" t="s">
        <v>52</v>
      </c>
      <c r="I26" s="139" t="s">
        <v>71</v>
      </c>
      <c r="J26" s="106" t="s">
        <v>102</v>
      </c>
      <c r="K26" s="144" t="s">
        <v>112</v>
      </c>
      <c r="L26" s="143"/>
    </row>
    <row r="27" spans="1:12" s="62" customFormat="1" ht="15">
      <c r="A27" s="176"/>
      <c r="B27" s="62" t="s">
        <v>113</v>
      </c>
      <c r="C27" s="99" t="s">
        <v>114</v>
      </c>
      <c r="D27" s="62" t="s">
        <v>51</v>
      </c>
      <c r="E27" s="139">
        <v>405326</v>
      </c>
      <c r="F27" s="169" t="s">
        <v>71</v>
      </c>
      <c r="G27" s="169"/>
      <c r="H27" s="140" t="s">
        <v>52</v>
      </c>
      <c r="I27" s="139" t="s">
        <v>71</v>
      </c>
      <c r="J27" s="106" t="s">
        <v>102</v>
      </c>
      <c r="K27" s="144" t="s">
        <v>115</v>
      </c>
      <c r="L27" s="143"/>
    </row>
    <row r="28" spans="1:12" s="62" customFormat="1">
      <c r="A28" s="176"/>
      <c r="B28" s="181" t="s">
        <v>116</v>
      </c>
      <c r="C28" s="181" t="s">
        <v>117</v>
      </c>
      <c r="D28" s="179" t="s">
        <v>118</v>
      </c>
      <c r="E28" s="169">
        <v>247968</v>
      </c>
      <c r="F28" s="169" t="s">
        <v>71</v>
      </c>
      <c r="G28" s="169"/>
      <c r="H28" s="176" t="s">
        <v>52</v>
      </c>
      <c r="I28" s="169" t="s">
        <v>71</v>
      </c>
      <c r="J28" s="172" t="s">
        <v>71</v>
      </c>
      <c r="K28" s="155" t="s">
        <v>119</v>
      </c>
      <c r="L28" s="143"/>
    </row>
    <row r="29" spans="1:12" s="128" customFormat="1">
      <c r="A29" s="177"/>
      <c r="B29" s="182"/>
      <c r="C29" s="182"/>
      <c r="D29" s="180"/>
      <c r="E29" s="170"/>
      <c r="F29" s="170"/>
      <c r="G29" s="170"/>
      <c r="H29" s="177"/>
      <c r="I29" s="170"/>
      <c r="J29" s="173"/>
      <c r="K29" s="153" t="s">
        <v>120</v>
      </c>
      <c r="L29" s="151"/>
    </row>
    <row r="30" spans="1:12">
      <c r="A30" s="156" t="s">
        <v>121</v>
      </c>
      <c r="B30" s="138"/>
      <c r="C30" s="138"/>
      <c r="D30" s="62"/>
      <c r="J30" s="106"/>
      <c r="K30" s="106"/>
    </row>
    <row r="31" spans="1:12">
      <c r="A31" s="99" t="s">
        <v>122</v>
      </c>
      <c r="B31" s="108"/>
      <c r="C31" s="108"/>
    </row>
    <row r="32" spans="1:12">
      <c r="A32" s="108"/>
      <c r="B32" s="108"/>
      <c r="C32" s="108"/>
    </row>
    <row r="33" spans="1:12" s="129" customFormat="1" ht="15">
      <c r="A33" s="157" t="s">
        <v>123</v>
      </c>
      <c r="B33" s="158" t="s">
        <v>124</v>
      </c>
      <c r="H33" s="159"/>
      <c r="L33" s="160"/>
    </row>
    <row r="34" spans="1:12" ht="15">
      <c r="A34" s="99">
        <v>1</v>
      </c>
      <c r="B34" s="109" t="s">
        <v>125</v>
      </c>
    </row>
    <row r="35" spans="1:12" ht="15">
      <c r="A35" s="99">
        <v>2</v>
      </c>
      <c r="B35" s="109" t="s">
        <v>126</v>
      </c>
      <c r="C35" s="109"/>
    </row>
    <row r="36" spans="1:12" ht="15">
      <c r="A36" s="99">
        <v>3</v>
      </c>
      <c r="B36" s="109" t="s">
        <v>127</v>
      </c>
      <c r="C36" s="109"/>
    </row>
    <row r="37" spans="1:12" ht="15">
      <c r="A37" s="99">
        <v>4</v>
      </c>
      <c r="B37" s="109" t="s">
        <v>128</v>
      </c>
      <c r="C37" s="109"/>
    </row>
    <row r="38" spans="1:12" ht="15">
      <c r="A38" s="99">
        <v>5</v>
      </c>
      <c r="B38" s="109" t="s">
        <v>129</v>
      </c>
      <c r="C38" s="109"/>
    </row>
    <row r="39" spans="1:12" ht="15">
      <c r="A39" s="99">
        <v>6</v>
      </c>
      <c r="B39" s="109" t="s">
        <v>130</v>
      </c>
    </row>
    <row r="40" spans="1:12" ht="15">
      <c r="A40" s="99">
        <v>7</v>
      </c>
      <c r="B40" s="109" t="s">
        <v>131</v>
      </c>
      <c r="C40" s="109"/>
    </row>
    <row r="41" spans="1:12" ht="15">
      <c r="A41" s="99">
        <v>8</v>
      </c>
      <c r="B41" s="109" t="s">
        <v>132</v>
      </c>
      <c r="C41" s="109"/>
    </row>
    <row r="42" spans="1:12" ht="15">
      <c r="A42" s="99">
        <v>9</v>
      </c>
      <c r="B42" s="109" t="s">
        <v>133</v>
      </c>
    </row>
    <row r="43" spans="1:12" ht="15">
      <c r="A43" s="99">
        <v>10</v>
      </c>
      <c r="B43" s="109" t="s">
        <v>134</v>
      </c>
      <c r="C43"/>
    </row>
    <row r="44" spans="1:12" ht="15">
      <c r="A44" s="99">
        <v>11</v>
      </c>
      <c r="B44" s="109" t="s">
        <v>135</v>
      </c>
      <c r="C44"/>
    </row>
    <row r="45" spans="1:12">
      <c r="C45"/>
    </row>
    <row r="46" spans="1:12">
      <c r="C46"/>
    </row>
    <row r="47" spans="1:12">
      <c r="C47"/>
    </row>
    <row r="48" spans="1:12">
      <c r="C48"/>
    </row>
    <row r="49" spans="2:3" ht="15">
      <c r="B49" s="109"/>
      <c r="C49"/>
    </row>
    <row r="50" spans="2:3" ht="15">
      <c r="B50" s="109"/>
      <c r="C50"/>
    </row>
    <row r="51" spans="2:3" ht="15">
      <c r="B51" s="109"/>
      <c r="C51"/>
    </row>
    <row r="52" spans="2:3" ht="15">
      <c r="B52" s="109"/>
      <c r="C52"/>
    </row>
    <row r="53" spans="2:3" ht="15">
      <c r="B53" s="109"/>
      <c r="C53"/>
    </row>
    <row r="54" spans="2:3" ht="15">
      <c r="B54" s="109"/>
      <c r="C54"/>
    </row>
    <row r="55" spans="2:3" ht="15">
      <c r="B55" s="109"/>
      <c r="C55"/>
    </row>
    <row r="56" spans="2:3" ht="15">
      <c r="B56" s="109"/>
      <c r="C56"/>
    </row>
    <row r="57" spans="2:3" ht="15">
      <c r="B57" s="109"/>
      <c r="C57"/>
    </row>
    <row r="58" spans="2:3" ht="15">
      <c r="B58" s="109"/>
      <c r="C58"/>
    </row>
    <row r="59" spans="2:3" ht="15">
      <c r="B59" s="109"/>
      <c r="C59"/>
    </row>
    <row r="60" spans="2:3" ht="15">
      <c r="B60" s="109"/>
      <c r="C60"/>
    </row>
    <row r="61" spans="2:3" ht="15">
      <c r="B61" s="109"/>
      <c r="C61"/>
    </row>
    <row r="62" spans="2:3" ht="15">
      <c r="B62" s="109"/>
      <c r="C62"/>
    </row>
    <row r="63" spans="2:3" ht="15">
      <c r="B63" s="109"/>
      <c r="C63"/>
    </row>
    <row r="64" spans="2:3">
      <c r="B64"/>
      <c r="C64"/>
    </row>
    <row r="65" spans="2:3">
      <c r="B65"/>
      <c r="C65"/>
    </row>
    <row r="66" spans="2:3">
      <c r="B66"/>
      <c r="C66"/>
    </row>
  </sheetData>
  <mergeCells count="63">
    <mergeCell ref="A3:A8"/>
    <mergeCell ref="A9:A12"/>
    <mergeCell ref="A13:A14"/>
    <mergeCell ref="A15:A22"/>
    <mergeCell ref="A23:A29"/>
    <mergeCell ref="B28:B29"/>
    <mergeCell ref="C3:C5"/>
    <mergeCell ref="C6:C8"/>
    <mergeCell ref="C9:C10"/>
    <mergeCell ref="C11:C12"/>
    <mergeCell ref="C15:C16"/>
    <mergeCell ref="C28:C29"/>
    <mergeCell ref="B3:B5"/>
    <mergeCell ref="B6:B8"/>
    <mergeCell ref="B9:B10"/>
    <mergeCell ref="B11:B12"/>
    <mergeCell ref="B15:B16"/>
    <mergeCell ref="D28:D29"/>
    <mergeCell ref="E4:E5"/>
    <mergeCell ref="E7:E8"/>
    <mergeCell ref="E9:E10"/>
    <mergeCell ref="E11:E12"/>
    <mergeCell ref="E15:E16"/>
    <mergeCell ref="E28:E29"/>
    <mergeCell ref="D4:D5"/>
    <mergeCell ref="D7:D8"/>
    <mergeCell ref="D9:D10"/>
    <mergeCell ref="D11:D12"/>
    <mergeCell ref="D15:D16"/>
    <mergeCell ref="F4:F5"/>
    <mergeCell ref="F7:F8"/>
    <mergeCell ref="F9:F10"/>
    <mergeCell ref="F11:F12"/>
    <mergeCell ref="F15:F16"/>
    <mergeCell ref="H11:H12"/>
    <mergeCell ref="H15:H16"/>
    <mergeCell ref="H28:H29"/>
    <mergeCell ref="G4:G5"/>
    <mergeCell ref="G7:G8"/>
    <mergeCell ref="G9:G10"/>
    <mergeCell ref="G11:G12"/>
    <mergeCell ref="G15:G16"/>
    <mergeCell ref="F23:G23"/>
    <mergeCell ref="F24:G24"/>
    <mergeCell ref="F25:G25"/>
    <mergeCell ref="F26:G26"/>
    <mergeCell ref="F27:G27"/>
    <mergeCell ref="K17:K22"/>
    <mergeCell ref="F28:G29"/>
    <mergeCell ref="I28:I29"/>
    <mergeCell ref="J4:J5"/>
    <mergeCell ref="J7:J8"/>
    <mergeCell ref="J9:J10"/>
    <mergeCell ref="J11:J12"/>
    <mergeCell ref="J15:J16"/>
    <mergeCell ref="J28:J29"/>
    <mergeCell ref="I4:I5"/>
    <mergeCell ref="I7:I8"/>
    <mergeCell ref="I9:I10"/>
    <mergeCell ref="I11:I12"/>
    <mergeCell ref="I15:I16"/>
    <mergeCell ref="H7:H8"/>
    <mergeCell ref="H9:H10"/>
  </mergeCells>
  <phoneticPr fontId="33" type="noConversion"/>
  <hyperlinks>
    <hyperlink ref="K3" r:id="rId1" xr:uid="{00000000-0004-0000-0100-000000000000}"/>
    <hyperlink ref="K13" r:id="rId2" xr:uid="{00000000-0004-0000-0100-000001000000}"/>
    <hyperlink ref="K14" r:id="rId3" tooltip="https://open.win.ox.ac.uk/ukbiobank/big40/" xr:uid="{00000000-0004-0000-0100-000002000000}"/>
    <hyperlink ref="K15" r:id="rId4" xr:uid="{00000000-0004-0000-0100-000003000000}"/>
    <hyperlink ref="K16" r:id="rId5" xr:uid="{00000000-0004-0000-0100-000004000000}"/>
    <hyperlink ref="K23" r:id="rId6" xr:uid="{00000000-0004-0000-0100-000005000000}"/>
    <hyperlink ref="K24" r:id="rId7" xr:uid="{00000000-0004-0000-0100-000006000000}"/>
    <hyperlink ref="K25" r:id="rId8" xr:uid="{00000000-0004-0000-0100-000007000000}"/>
    <hyperlink ref="K26" r:id="rId9" xr:uid="{00000000-0004-0000-0100-000008000000}"/>
    <hyperlink ref="K27" r:id="rId10" xr:uid="{00000000-0004-0000-0100-000009000000}"/>
    <hyperlink ref="K29" r:id="rId11" xr:uid="{00000000-0004-0000-0100-00000A000000}"/>
    <hyperlink ref="K28" r:id="rId12" tooltip="https://uwmadison.app.box.com/s/8snhq7jg4bkr2gdefhtp9l2fczwwen79" xr:uid="{00000000-0004-0000-0100-00000B000000}"/>
    <hyperlink ref="K6" r:id="rId13" xr:uid="{00000000-0004-0000-0100-00000C000000}"/>
    <hyperlink ref="B35" r:id="rId14" tooltip="https://doi.org/10.1371/journal.pgen.1003500" xr:uid="{00000000-0004-0000-0100-00000D000000}"/>
    <hyperlink ref="K17" r:id="rId15" tooltip="ftp://ftp.biostat.wisc.edu/pub/lu_group/Projects/Temp/GWAS" xr:uid="{00000000-0004-0000-0100-00000E000000}"/>
    <hyperlink ref="K11" r:id="rId16" xr:uid="{00000000-0004-0000-0100-00000F000000}"/>
    <hyperlink ref="K12" r:id="rId17" xr:uid="{00000000-0004-0000-0100-000010000000}"/>
    <hyperlink ref="K4" r:id="rId18" xr:uid="{00000000-0004-0000-0100-000011000000}"/>
    <hyperlink ref="K5" r:id="rId19" xr:uid="{00000000-0004-0000-0100-000012000000}"/>
    <hyperlink ref="K7" r:id="rId20" xr:uid="{00000000-0004-0000-0100-000013000000}"/>
    <hyperlink ref="K9" r:id="rId21" xr:uid="{00000000-0004-0000-0100-000014000000}"/>
    <hyperlink ref="K10" r:id="rId22" xr:uid="{00000000-0004-0000-0100-000015000000}"/>
  </hyperlink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20"/>
  <sheetViews>
    <sheetView zoomScale="70" zoomScaleNormal="70" workbookViewId="0"/>
  </sheetViews>
  <sheetFormatPr baseColWidth="10" defaultColWidth="8.6640625" defaultRowHeight="14"/>
  <cols>
    <col min="1" max="24" width="12.6640625" customWidth="1"/>
    <col min="27" max="27" width="16.1640625"/>
  </cols>
  <sheetData>
    <row r="1" spans="1:27" s="112" customFormat="1" ht="30" customHeight="1">
      <c r="A1" s="115" t="s">
        <v>136</v>
      </c>
    </row>
    <row r="2" spans="1:27" s="113" customFormat="1" ht="20" customHeight="1">
      <c r="A2" s="116" t="s">
        <v>137</v>
      </c>
      <c r="B2" s="117"/>
      <c r="C2" s="117"/>
      <c r="D2" s="117"/>
      <c r="E2" s="117"/>
      <c r="F2" s="117"/>
      <c r="G2" s="118"/>
      <c r="H2" s="117"/>
      <c r="I2" s="117"/>
      <c r="J2" s="118"/>
      <c r="K2" s="117"/>
      <c r="L2" s="117"/>
      <c r="M2" s="118"/>
      <c r="N2" s="117"/>
      <c r="O2" s="117"/>
      <c r="P2" s="117"/>
      <c r="Q2" s="118"/>
      <c r="R2" s="117"/>
      <c r="S2" s="117"/>
      <c r="T2" s="117"/>
      <c r="U2" s="118"/>
      <c r="V2" s="117"/>
      <c r="W2" s="117"/>
      <c r="X2" s="119"/>
      <c r="Y2" s="120"/>
    </row>
    <row r="3" spans="1:27" s="65" customFormat="1" ht="20" customHeight="1">
      <c r="A3" s="190" t="s">
        <v>138</v>
      </c>
      <c r="B3" s="186" t="s">
        <v>139</v>
      </c>
      <c r="C3" s="187" t="s">
        <v>140</v>
      </c>
      <c r="D3" s="193" t="s">
        <v>141</v>
      </c>
      <c r="E3" s="193"/>
      <c r="F3" s="193"/>
      <c r="G3" s="193"/>
      <c r="H3" s="193"/>
      <c r="I3" s="193"/>
      <c r="J3" s="193"/>
      <c r="K3" s="193"/>
      <c r="L3" s="193"/>
      <c r="M3" s="194"/>
      <c r="N3" s="193" t="s">
        <v>142</v>
      </c>
      <c r="O3" s="193"/>
      <c r="P3" s="193"/>
      <c r="Q3" s="194"/>
      <c r="R3" s="193" t="s">
        <v>143</v>
      </c>
      <c r="S3" s="193"/>
      <c r="T3" s="193"/>
      <c r="U3" s="193"/>
      <c r="V3" s="193"/>
      <c r="W3" s="193"/>
      <c r="X3" s="194"/>
      <c r="Y3" s="68"/>
    </row>
    <row r="4" spans="1:27" s="3" customFormat="1" ht="32" customHeight="1">
      <c r="A4" s="197"/>
      <c r="B4" s="192"/>
      <c r="C4" s="198"/>
      <c r="D4" s="69" t="s">
        <v>144</v>
      </c>
      <c r="E4" s="69" t="s">
        <v>145</v>
      </c>
      <c r="F4" s="69" t="s">
        <v>146</v>
      </c>
      <c r="G4" s="70" t="s">
        <v>147</v>
      </c>
      <c r="H4" s="69" t="s">
        <v>148</v>
      </c>
      <c r="I4" s="69" t="s">
        <v>149</v>
      </c>
      <c r="J4" s="70" t="s">
        <v>150</v>
      </c>
      <c r="K4" s="69" t="s">
        <v>151</v>
      </c>
      <c r="L4" s="69" t="s">
        <v>152</v>
      </c>
      <c r="M4" s="71" t="s">
        <v>153</v>
      </c>
      <c r="N4" s="69" t="s">
        <v>144</v>
      </c>
      <c r="O4" s="69" t="s">
        <v>154</v>
      </c>
      <c r="P4" s="69" t="s">
        <v>155</v>
      </c>
      <c r="Q4" s="71" t="s">
        <v>156</v>
      </c>
      <c r="R4" s="69" t="s">
        <v>144</v>
      </c>
      <c r="S4" s="69" t="s">
        <v>157</v>
      </c>
      <c r="T4" s="69" t="s">
        <v>158</v>
      </c>
      <c r="U4" s="70" t="s">
        <v>159</v>
      </c>
      <c r="V4" s="69" t="s">
        <v>160</v>
      </c>
      <c r="W4" s="69" t="s">
        <v>161</v>
      </c>
      <c r="X4" s="71" t="s">
        <v>162</v>
      </c>
      <c r="Y4" s="72"/>
    </row>
    <row r="5" spans="1:27" s="114" customFormat="1" ht="25" customHeight="1">
      <c r="A5" s="195" t="s">
        <v>48</v>
      </c>
      <c r="B5" s="195"/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  <c r="N5" s="195"/>
      <c r="O5" s="195"/>
      <c r="P5" s="195"/>
      <c r="Q5" s="195"/>
      <c r="R5" s="195"/>
      <c r="S5" s="195"/>
      <c r="T5" s="195"/>
      <c r="U5" s="195"/>
      <c r="V5" s="195"/>
      <c r="W5" s="195"/>
      <c r="X5" s="196"/>
      <c r="Y5" s="121"/>
    </row>
    <row r="6" spans="1:27" s="16" customFormat="1" ht="28" customHeight="1">
      <c r="A6" s="190" t="s">
        <v>163</v>
      </c>
      <c r="B6" s="190" t="s">
        <v>164</v>
      </c>
      <c r="C6" s="35" t="s">
        <v>165</v>
      </c>
      <c r="D6" s="16">
        <v>376</v>
      </c>
      <c r="E6" s="36">
        <v>0.96759539999999999</v>
      </c>
      <c r="F6" s="36">
        <v>3.8392530000000001E-2</v>
      </c>
      <c r="G6" s="74">
        <v>0</v>
      </c>
      <c r="H6" s="36">
        <v>0.92030000000000001</v>
      </c>
      <c r="I6" s="36">
        <v>6.3200000000000006E-2</v>
      </c>
      <c r="J6" s="74">
        <v>0</v>
      </c>
      <c r="K6" s="36">
        <v>0.99824040000000003</v>
      </c>
      <c r="L6" s="36">
        <v>3.1110240000000001E-2</v>
      </c>
      <c r="M6" s="77">
        <v>0</v>
      </c>
      <c r="N6" s="76">
        <v>899</v>
      </c>
      <c r="O6" s="36">
        <v>1.0012099999999999</v>
      </c>
      <c r="P6" s="36">
        <v>2.8365359999999999E-2</v>
      </c>
      <c r="Q6" s="77">
        <v>6.5447800000000002E-273</v>
      </c>
      <c r="R6" s="16">
        <v>903</v>
      </c>
      <c r="S6" s="36">
        <v>0.99352499999999999</v>
      </c>
      <c r="T6" s="36">
        <v>2.138E-2</v>
      </c>
      <c r="U6" s="74">
        <v>0</v>
      </c>
      <c r="V6" s="36">
        <v>5.3759999999999997E-3</v>
      </c>
      <c r="W6" s="36">
        <v>1.6216999999999999E-2</v>
      </c>
      <c r="X6" s="40">
        <v>0.74024699999999999</v>
      </c>
    </row>
    <row r="7" spans="1:27" s="16" customFormat="1" ht="22" customHeight="1">
      <c r="A7" s="190"/>
      <c r="B7" s="190"/>
      <c r="C7" s="35" t="s">
        <v>166</v>
      </c>
      <c r="D7" s="16">
        <v>105</v>
      </c>
      <c r="E7" s="36">
        <v>0.99615015678750296</v>
      </c>
      <c r="F7" s="36">
        <v>4.56152134830205E-2</v>
      </c>
      <c r="G7" s="74">
        <v>1.00836001894504E-105</v>
      </c>
      <c r="H7" s="36">
        <v>1.40683190872259</v>
      </c>
      <c r="I7" s="36">
        <v>0.115104691770334</v>
      </c>
      <c r="J7" s="74">
        <v>9.1337166019768308E-22</v>
      </c>
      <c r="K7" s="36">
        <v>1.0188676772462599</v>
      </c>
      <c r="L7" s="36">
        <v>4.2234497410756702E-2</v>
      </c>
      <c r="M7" s="77">
        <v>0</v>
      </c>
      <c r="N7" s="76">
        <v>196</v>
      </c>
      <c r="O7" s="36">
        <v>1.02789</v>
      </c>
      <c r="P7" s="36">
        <v>6.0787889999999997E-2</v>
      </c>
      <c r="Q7" s="77">
        <v>3.8330099999999997E-64</v>
      </c>
      <c r="R7" s="186" t="s">
        <v>71</v>
      </c>
      <c r="S7" s="186"/>
      <c r="T7" s="186"/>
      <c r="U7" s="186"/>
      <c r="V7" s="186"/>
      <c r="W7" s="186"/>
      <c r="X7" s="187"/>
    </row>
    <row r="8" spans="1:27" s="66" customFormat="1" ht="24" customHeight="1">
      <c r="A8" s="191"/>
      <c r="B8" s="191"/>
      <c r="C8" s="78" t="s">
        <v>167</v>
      </c>
      <c r="D8" s="66">
        <v>151</v>
      </c>
      <c r="E8" s="79">
        <v>1.0050794913004</v>
      </c>
      <c r="F8" s="79">
        <v>4.1158897750316698E-2</v>
      </c>
      <c r="G8" s="80">
        <v>1.06177271663602E-131</v>
      </c>
      <c r="H8" s="79">
        <v>1.55049675805025</v>
      </c>
      <c r="I8" s="79">
        <v>0.10190892365597801</v>
      </c>
      <c r="J8" s="80">
        <v>3.87415176554108E-32</v>
      </c>
      <c r="K8" s="79">
        <v>1.0296690365004</v>
      </c>
      <c r="L8" s="79">
        <v>3.7521980755334403E-2</v>
      </c>
      <c r="M8" s="81">
        <v>0</v>
      </c>
      <c r="N8" s="82">
        <v>297</v>
      </c>
      <c r="O8" s="79">
        <v>1.059976</v>
      </c>
      <c r="P8" s="79">
        <v>5.0788199999999999E-2</v>
      </c>
      <c r="Q8" s="81">
        <v>9.9249920000000005E-97</v>
      </c>
      <c r="R8" s="188"/>
      <c r="S8" s="188"/>
      <c r="T8" s="188"/>
      <c r="U8" s="188"/>
      <c r="V8" s="188"/>
      <c r="W8" s="188"/>
      <c r="X8" s="189"/>
    </row>
    <row r="9" spans="1:27" s="16" customFormat="1" ht="28" customHeight="1">
      <c r="A9" s="190" t="s">
        <v>168</v>
      </c>
      <c r="B9" s="190" t="s">
        <v>169</v>
      </c>
      <c r="C9" s="35" t="s">
        <v>165</v>
      </c>
      <c r="D9" s="16">
        <v>184</v>
      </c>
      <c r="E9" s="36">
        <v>1.0008919999999999</v>
      </c>
      <c r="F9" s="36">
        <v>3.634221E-2</v>
      </c>
      <c r="G9" s="74">
        <v>5.7081639999999997E-167</v>
      </c>
      <c r="H9" s="36">
        <v>1.0470759999999999</v>
      </c>
      <c r="I9" s="36">
        <v>9.9500000000000005E-2</v>
      </c>
      <c r="J9" s="74">
        <v>0</v>
      </c>
      <c r="K9" s="36">
        <v>1.0208919999999999</v>
      </c>
      <c r="L9" s="36">
        <v>3.5207919999999997E-2</v>
      </c>
      <c r="M9" s="77">
        <v>0</v>
      </c>
      <c r="N9" s="76">
        <v>406</v>
      </c>
      <c r="O9" s="36">
        <v>1.0401499999999999</v>
      </c>
      <c r="P9" s="36">
        <v>4.0844489999999997E-2</v>
      </c>
      <c r="Q9" s="77">
        <v>4.6813500000000002E-143</v>
      </c>
      <c r="R9" s="16">
        <v>424</v>
      </c>
      <c r="S9" s="36">
        <v>1.00223</v>
      </c>
      <c r="T9" s="36">
        <v>3.3425999999999997E-2</v>
      </c>
      <c r="U9" s="74">
        <v>1.5999999999999999E-197</v>
      </c>
      <c r="V9" s="36">
        <v>-6.8599999999999998E-3</v>
      </c>
      <c r="W9" s="36">
        <v>2.647E-2</v>
      </c>
      <c r="X9" s="40">
        <v>0.57464000000000004</v>
      </c>
    </row>
    <row r="10" spans="1:27" s="16" customFormat="1" ht="24" customHeight="1">
      <c r="A10" s="190"/>
      <c r="B10" s="190"/>
      <c r="C10" s="35" t="s">
        <v>166</v>
      </c>
      <c r="D10" s="16">
        <v>38</v>
      </c>
      <c r="E10" s="36">
        <v>0.99924940457642197</v>
      </c>
      <c r="F10" s="36">
        <v>6.74625164105222E-2</v>
      </c>
      <c r="G10" s="74">
        <v>1.22684986609368E-49</v>
      </c>
      <c r="H10" s="36">
        <v>1.4899232665072299</v>
      </c>
      <c r="I10" s="36">
        <v>0.21189272503522599</v>
      </c>
      <c r="J10" s="74">
        <v>2.98503003606179E-8</v>
      </c>
      <c r="K10" s="36">
        <v>1.01655735284233</v>
      </c>
      <c r="L10" s="36">
        <v>6.2655440809168003E-2</v>
      </c>
      <c r="M10" s="77">
        <v>0</v>
      </c>
      <c r="N10" s="76">
        <v>60</v>
      </c>
      <c r="O10" s="36">
        <v>1.0633680000000001</v>
      </c>
      <c r="P10" s="36">
        <v>0.1050886</v>
      </c>
      <c r="Q10" s="77">
        <v>4.561156E-24</v>
      </c>
      <c r="R10" s="186" t="s">
        <v>71</v>
      </c>
      <c r="S10" s="186"/>
      <c r="T10" s="186"/>
      <c r="U10" s="186"/>
      <c r="V10" s="186"/>
      <c r="W10" s="186"/>
      <c r="X10" s="187"/>
    </row>
    <row r="11" spans="1:27" s="67" customFormat="1" ht="27" customHeight="1">
      <c r="A11" s="191"/>
      <c r="B11" s="191"/>
      <c r="C11" s="78" t="s">
        <v>167</v>
      </c>
      <c r="D11" s="66">
        <v>126</v>
      </c>
      <c r="E11" s="79">
        <v>0.99566571240391799</v>
      </c>
      <c r="F11" s="79">
        <v>3.2711172916938903E-2</v>
      </c>
      <c r="G11" s="79">
        <v>1.7219694634073499E-203</v>
      </c>
      <c r="H11" s="79">
        <v>1.2808891345936699</v>
      </c>
      <c r="I11" s="79">
        <v>8.5068209732846595E-2</v>
      </c>
      <c r="J11" s="80">
        <v>8.9509419957563806E-30</v>
      </c>
      <c r="K11" s="79">
        <v>1.0109541231992201</v>
      </c>
      <c r="L11" s="79">
        <v>3.00844961084503E-2</v>
      </c>
      <c r="M11" s="81">
        <v>0</v>
      </c>
      <c r="N11" s="82">
        <v>271</v>
      </c>
      <c r="O11" s="79">
        <v>1.03959</v>
      </c>
      <c r="P11" s="79">
        <v>3.937044E-2</v>
      </c>
      <c r="Q11" s="81">
        <v>1.189525E-153</v>
      </c>
      <c r="R11" s="188"/>
      <c r="S11" s="188"/>
      <c r="T11" s="188"/>
      <c r="U11" s="188"/>
      <c r="V11" s="188"/>
      <c r="W11" s="188"/>
      <c r="X11" s="189"/>
    </row>
    <row r="12" spans="1:27" s="114" customFormat="1" ht="25" customHeight="1">
      <c r="A12" s="195" t="s">
        <v>65</v>
      </c>
      <c r="B12" s="195"/>
      <c r="C12" s="195"/>
      <c r="D12" s="195"/>
      <c r="E12" s="195"/>
      <c r="F12" s="195"/>
      <c r="G12" s="195"/>
      <c r="H12" s="195"/>
      <c r="I12" s="195"/>
      <c r="J12" s="195"/>
      <c r="K12" s="195"/>
      <c r="L12" s="195"/>
      <c r="M12" s="195"/>
      <c r="N12" s="195"/>
      <c r="O12" s="195"/>
      <c r="P12" s="195"/>
      <c r="Q12" s="195"/>
      <c r="R12" s="195"/>
      <c r="S12" s="195"/>
      <c r="T12" s="195"/>
      <c r="U12" s="195"/>
      <c r="V12" s="195"/>
      <c r="W12" s="195"/>
      <c r="X12" s="196"/>
      <c r="Y12" s="121"/>
    </row>
    <row r="13" spans="1:27" s="16" customFormat="1" ht="28" customHeight="1">
      <c r="A13" s="190" t="s">
        <v>50</v>
      </c>
      <c r="B13" s="190" t="s">
        <v>70</v>
      </c>
      <c r="C13" s="35" t="s">
        <v>165</v>
      </c>
      <c r="D13" s="16">
        <v>131</v>
      </c>
      <c r="E13" s="36">
        <v>-4.385E-2</v>
      </c>
      <c r="F13" s="36">
        <v>1.8121999999999999E-2</v>
      </c>
      <c r="G13" s="74">
        <v>1.5526999999999999E-2</v>
      </c>
      <c r="H13" s="36">
        <v>-6.2399999999999997E-2</v>
      </c>
      <c r="I13" s="36">
        <v>3.5270000000000003E-2</v>
      </c>
      <c r="J13" s="49">
        <v>7.6859009582478793E-2</v>
      </c>
      <c r="K13" s="36">
        <v>-4.6690000000000002E-2</v>
      </c>
      <c r="L13" s="36">
        <v>1.1084999999999999E-2</v>
      </c>
      <c r="M13" s="77">
        <v>2.5299999999999998E-5</v>
      </c>
      <c r="N13" s="16">
        <v>203</v>
      </c>
      <c r="O13" s="36">
        <v>-5.8380000000000001E-2</v>
      </c>
      <c r="P13" s="36">
        <v>1.4112E-2</v>
      </c>
      <c r="Q13" s="77">
        <v>3.5200000000000002E-5</v>
      </c>
      <c r="R13" s="16">
        <v>205</v>
      </c>
      <c r="S13" s="36">
        <v>-5.1240000000000001E-2</v>
      </c>
      <c r="T13" s="36">
        <v>1.9411999999999999E-2</v>
      </c>
      <c r="U13" s="110">
        <v>8.2979999999999998E-3</v>
      </c>
      <c r="V13" s="36">
        <v>-0.13794000000000001</v>
      </c>
      <c r="W13" s="36">
        <v>8.8889999999999993E-3</v>
      </c>
      <c r="X13" s="122">
        <v>2.6199999999999998E-54</v>
      </c>
      <c r="Y13" s="49"/>
      <c r="Z13" s="49"/>
      <c r="AA13" s="123"/>
    </row>
    <row r="14" spans="1:27" s="16" customFormat="1" ht="22" customHeight="1">
      <c r="A14" s="190"/>
      <c r="B14" s="190"/>
      <c r="C14" s="35" t="s">
        <v>166</v>
      </c>
      <c r="D14" s="16">
        <v>33</v>
      </c>
      <c r="E14" s="36">
        <v>-0.23411999999999999</v>
      </c>
      <c r="F14" s="36">
        <v>4.3538E-2</v>
      </c>
      <c r="G14" s="74">
        <v>7.5600000000000002E-8</v>
      </c>
      <c r="H14" s="36">
        <v>-0.24218999999999999</v>
      </c>
      <c r="I14" s="36">
        <v>4.1825000000000001E-2</v>
      </c>
      <c r="J14" s="49">
        <v>7.0153849396348303E-9</v>
      </c>
      <c r="K14" s="36">
        <v>-0.25322</v>
      </c>
      <c r="L14" s="36">
        <v>2.0053999999999999E-2</v>
      </c>
      <c r="M14" s="77">
        <v>0</v>
      </c>
      <c r="N14" s="16">
        <v>50</v>
      </c>
      <c r="O14" s="36">
        <v>-0.20519999999999999</v>
      </c>
      <c r="P14" s="36">
        <v>3.7908999999999998E-2</v>
      </c>
      <c r="Q14" s="77">
        <v>6.1999999999999999E-8</v>
      </c>
      <c r="R14" s="186" t="s">
        <v>71</v>
      </c>
      <c r="S14" s="186"/>
      <c r="T14" s="186"/>
      <c r="U14" s="186"/>
      <c r="V14" s="186"/>
      <c r="W14" s="186"/>
      <c r="X14" s="187"/>
      <c r="Y14" s="49"/>
      <c r="Z14" s="49"/>
      <c r="AA14" s="123"/>
    </row>
    <row r="15" spans="1:27" s="66" customFormat="1" ht="22" customHeight="1">
      <c r="A15" s="191"/>
      <c r="B15" s="191"/>
      <c r="C15" s="78" t="s">
        <v>167</v>
      </c>
      <c r="D15" s="66">
        <v>41</v>
      </c>
      <c r="E15" s="79">
        <v>5.9116000000000002E-2</v>
      </c>
      <c r="F15" s="79">
        <v>2.8885999999999998E-2</v>
      </c>
      <c r="G15" s="80">
        <v>4.0701000000000001E-2</v>
      </c>
      <c r="H15" s="79">
        <v>3.8739999999999997E-2</v>
      </c>
      <c r="I15" s="79">
        <v>3.0064E-2</v>
      </c>
      <c r="J15" s="80">
        <v>0.197542625879014</v>
      </c>
      <c r="K15" s="79">
        <v>6.1651999999999998E-2</v>
      </c>
      <c r="L15" s="79">
        <v>1.7641E-2</v>
      </c>
      <c r="M15" s="81">
        <v>4.7399999999999997E-4</v>
      </c>
      <c r="N15" s="66">
        <v>66</v>
      </c>
      <c r="O15" s="79">
        <v>3.8218000000000002E-2</v>
      </c>
      <c r="P15" s="79">
        <v>2.1767000000000002E-2</v>
      </c>
      <c r="Q15" s="81">
        <v>7.9125000000000001E-2</v>
      </c>
      <c r="R15" s="188"/>
      <c r="S15" s="188"/>
      <c r="T15" s="188"/>
      <c r="U15" s="188"/>
      <c r="V15" s="188"/>
      <c r="W15" s="188"/>
      <c r="X15" s="189"/>
    </row>
    <row r="18" spans="10:22">
      <c r="J18" s="124"/>
    </row>
    <row r="19" spans="10:22" ht="16">
      <c r="J19" s="124"/>
      <c r="N19" s="60"/>
      <c r="O19" s="60"/>
      <c r="P19" s="60"/>
      <c r="Q19" s="61"/>
      <c r="V19" s="125"/>
    </row>
    <row r="20" spans="10:22">
      <c r="J20" s="111"/>
    </row>
  </sheetData>
  <mergeCells count="17">
    <mergeCell ref="C3:C4"/>
    <mergeCell ref="R14:X15"/>
    <mergeCell ref="R7:X8"/>
    <mergeCell ref="R10:X11"/>
    <mergeCell ref="A13:A15"/>
    <mergeCell ref="B3:B4"/>
    <mergeCell ref="B6:B8"/>
    <mergeCell ref="B9:B11"/>
    <mergeCell ref="B13:B15"/>
    <mergeCell ref="D3:M3"/>
    <mergeCell ref="N3:Q3"/>
    <mergeCell ref="R3:X3"/>
    <mergeCell ref="A5:X5"/>
    <mergeCell ref="A12:X12"/>
    <mergeCell ref="A3:A4"/>
    <mergeCell ref="A6:A8"/>
    <mergeCell ref="A9:A11"/>
  </mergeCells>
  <phoneticPr fontId="33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29"/>
  <sheetViews>
    <sheetView zoomScale="85" zoomScaleNormal="85" workbookViewId="0"/>
  </sheetViews>
  <sheetFormatPr baseColWidth="10" defaultColWidth="9" defaultRowHeight="14"/>
  <cols>
    <col min="1" max="16" width="12.6640625" customWidth="1"/>
  </cols>
  <sheetData>
    <row r="1" spans="1:16" s="1" customFormat="1" ht="30" customHeight="1">
      <c r="A1" s="17" t="s">
        <v>170</v>
      </c>
    </row>
    <row r="2" spans="1:16" s="15" customFormat="1">
      <c r="A2" s="18" t="s">
        <v>138</v>
      </c>
      <c r="B2" s="18" t="s">
        <v>139</v>
      </c>
      <c r="C2" s="19" t="s">
        <v>171</v>
      </c>
      <c r="D2" s="19" t="s">
        <v>172</v>
      </c>
      <c r="E2" s="19" t="s">
        <v>173</v>
      </c>
      <c r="F2" s="19" t="s">
        <v>144</v>
      </c>
      <c r="G2" s="19" t="s">
        <v>157</v>
      </c>
      <c r="H2" s="19" t="s">
        <v>158</v>
      </c>
      <c r="I2" s="20" t="s">
        <v>159</v>
      </c>
      <c r="J2" s="19" t="s">
        <v>174</v>
      </c>
      <c r="K2" s="19" t="s">
        <v>175</v>
      </c>
      <c r="L2" s="19" t="s">
        <v>160</v>
      </c>
      <c r="M2" s="19" t="s">
        <v>161</v>
      </c>
      <c r="N2" s="20" t="s">
        <v>162</v>
      </c>
      <c r="O2" s="19" t="s">
        <v>176</v>
      </c>
      <c r="P2" s="19" t="s">
        <v>177</v>
      </c>
    </row>
    <row r="3" spans="1:16">
      <c r="A3" s="16" t="s">
        <v>163</v>
      </c>
      <c r="B3" s="16" t="s">
        <v>164</v>
      </c>
      <c r="C3" s="46">
        <v>0.01</v>
      </c>
      <c r="D3" s="46">
        <v>4.9999999999999998E-8</v>
      </c>
      <c r="E3" s="46">
        <v>5.0000000000000004E-6</v>
      </c>
      <c r="F3" s="16">
        <v>378</v>
      </c>
      <c r="G3" s="36">
        <v>0.95874199999999998</v>
      </c>
      <c r="H3" s="36">
        <v>3.3986000000000002E-2</v>
      </c>
      <c r="I3" s="74">
        <v>6.0299999999999999E-161</v>
      </c>
      <c r="J3" s="36">
        <f>G3-1.96*H3</f>
        <v>0.89212944000000005</v>
      </c>
      <c r="K3" s="36">
        <f>G3+1.96*H3</f>
        <v>1.02535456</v>
      </c>
      <c r="L3" s="36">
        <v>1.4493000000000001E-2</v>
      </c>
      <c r="M3" s="36">
        <v>2.3781E-2</v>
      </c>
      <c r="N3" s="74">
        <v>0.54224799999999995</v>
      </c>
      <c r="O3" s="36">
        <f>L3-1.96*M3</f>
        <v>-3.2117760000000002E-2</v>
      </c>
      <c r="P3" s="36">
        <f>L3+1.96*M3</f>
        <v>6.110376E-2</v>
      </c>
    </row>
    <row r="4" spans="1:16">
      <c r="A4" s="16" t="s">
        <v>163</v>
      </c>
      <c r="B4" s="16" t="s">
        <v>164</v>
      </c>
      <c r="C4" s="46">
        <v>0.01</v>
      </c>
      <c r="D4" s="46">
        <v>4.9999999999999998E-8</v>
      </c>
      <c r="E4" s="46">
        <v>1.0000000000000001E-5</v>
      </c>
      <c r="F4" s="16">
        <v>381</v>
      </c>
      <c r="G4" s="36">
        <v>0.95462100000000005</v>
      </c>
      <c r="H4" s="36">
        <v>3.3466999999999997E-2</v>
      </c>
      <c r="I4" s="74">
        <v>1.9099999999999999E-164</v>
      </c>
      <c r="J4" s="36">
        <f t="shared" ref="J4:J29" si="0">G4-1.96*H4</f>
        <v>0.88902568000000004</v>
      </c>
      <c r="K4" s="36">
        <f t="shared" ref="K4:K29" si="1">G4+1.96*H4</f>
        <v>1.0202163200000001</v>
      </c>
      <c r="L4" s="36">
        <v>1.5764E-2</v>
      </c>
      <c r="M4" s="36">
        <v>2.3737999999999999E-2</v>
      </c>
      <c r="N4" s="74">
        <v>0.50664200000000004</v>
      </c>
      <c r="O4" s="36">
        <f t="shared" ref="O4:O29" si="2">L4-1.96*M4</f>
        <v>-3.0762479999999998E-2</v>
      </c>
      <c r="P4" s="36">
        <f t="shared" ref="P4:P29" si="3">L4+1.96*M4</f>
        <v>6.2290480000000002E-2</v>
      </c>
    </row>
    <row r="5" spans="1:16">
      <c r="A5" s="16" t="s">
        <v>163</v>
      </c>
      <c r="B5" s="16" t="s">
        <v>164</v>
      </c>
      <c r="C5" s="46">
        <v>0.01</v>
      </c>
      <c r="D5" s="46">
        <v>4.9999999999999998E-8</v>
      </c>
      <c r="E5" s="46">
        <v>5.0000000000000002E-5</v>
      </c>
      <c r="F5" s="16">
        <v>410</v>
      </c>
      <c r="G5" s="36">
        <v>0.93779299999999999</v>
      </c>
      <c r="H5" s="36">
        <v>3.3387E-2</v>
      </c>
      <c r="I5" s="74">
        <v>4.6099999999999998E-154</v>
      </c>
      <c r="J5" s="36">
        <f t="shared" si="0"/>
        <v>0.87235448000000004</v>
      </c>
      <c r="K5" s="36">
        <f t="shared" si="1"/>
        <v>1.0032315199999999</v>
      </c>
      <c r="L5" s="36">
        <v>1.1016E-2</v>
      </c>
      <c r="M5" s="36">
        <v>2.3200999999999999E-2</v>
      </c>
      <c r="N5" s="74">
        <v>0.63491699999999995</v>
      </c>
      <c r="O5" s="36">
        <f t="shared" si="2"/>
        <v>-3.4457960000000003E-2</v>
      </c>
      <c r="P5" s="36">
        <f t="shared" si="3"/>
        <v>5.6489959999999999E-2</v>
      </c>
    </row>
    <row r="6" spans="1:16">
      <c r="A6" s="16" t="s">
        <v>163</v>
      </c>
      <c r="B6" s="16" t="s">
        <v>164</v>
      </c>
      <c r="C6" s="46">
        <v>0.01</v>
      </c>
      <c r="D6" s="46">
        <v>9.9999999999999995E-8</v>
      </c>
      <c r="E6" s="46">
        <v>5.0000000000000004E-6</v>
      </c>
      <c r="F6" s="16">
        <v>426</v>
      </c>
      <c r="G6" s="36">
        <v>0.95730700000000002</v>
      </c>
      <c r="H6" s="36">
        <v>3.2017999999999998E-2</v>
      </c>
      <c r="I6" s="74">
        <v>1.6000000000000001E-180</v>
      </c>
      <c r="J6" s="36">
        <f t="shared" si="0"/>
        <v>0.89455172000000005</v>
      </c>
      <c r="K6" s="36">
        <f t="shared" si="1"/>
        <v>1.0200622800000001</v>
      </c>
      <c r="L6" s="36">
        <v>1.7863E-2</v>
      </c>
      <c r="M6" s="36">
        <v>2.2883000000000001E-2</v>
      </c>
      <c r="N6" s="74">
        <v>0.43502099999999999</v>
      </c>
      <c r="O6" s="36">
        <f t="shared" si="2"/>
        <v>-2.698768E-2</v>
      </c>
      <c r="P6" s="36">
        <f t="shared" si="3"/>
        <v>6.2713679999999994E-2</v>
      </c>
    </row>
    <row r="7" spans="1:16">
      <c r="A7" s="16" t="s">
        <v>163</v>
      </c>
      <c r="B7" s="16" t="s">
        <v>164</v>
      </c>
      <c r="C7" s="46">
        <v>0.01</v>
      </c>
      <c r="D7" s="46">
        <v>9.9999999999999995E-8</v>
      </c>
      <c r="E7" s="46">
        <v>1.0000000000000001E-5</v>
      </c>
      <c r="F7" s="16">
        <v>429</v>
      </c>
      <c r="G7" s="36">
        <v>0.95362599999999997</v>
      </c>
      <c r="H7" s="36">
        <v>3.2868000000000001E-2</v>
      </c>
      <c r="I7" s="74">
        <v>4.7199999999999998E-170</v>
      </c>
      <c r="J7" s="36">
        <f t="shared" si="0"/>
        <v>0.88920471999999995</v>
      </c>
      <c r="K7" s="36">
        <f t="shared" si="1"/>
        <v>1.01804728</v>
      </c>
      <c r="L7" s="36">
        <v>1.7330999999999999E-2</v>
      </c>
      <c r="M7" s="36">
        <v>2.3019000000000001E-2</v>
      </c>
      <c r="N7" s="74">
        <v>0.45150600000000002</v>
      </c>
      <c r="O7" s="36">
        <f t="shared" si="2"/>
        <v>-2.778624E-2</v>
      </c>
      <c r="P7" s="36">
        <f t="shared" si="3"/>
        <v>6.2448240000000002E-2</v>
      </c>
    </row>
    <row r="8" spans="1:16">
      <c r="A8" s="16" t="s">
        <v>163</v>
      </c>
      <c r="B8" s="16" t="s">
        <v>164</v>
      </c>
      <c r="C8" s="46">
        <v>0.01</v>
      </c>
      <c r="D8" s="46">
        <v>9.9999999999999995E-8</v>
      </c>
      <c r="E8" s="46">
        <v>5.0000000000000002E-5</v>
      </c>
      <c r="F8" s="16">
        <v>458</v>
      </c>
      <c r="G8" s="36">
        <v>0.93778099999999998</v>
      </c>
      <c r="H8" s="36">
        <v>3.2348000000000002E-2</v>
      </c>
      <c r="I8" s="74">
        <v>4.3999999999999998E-165</v>
      </c>
      <c r="J8" s="36">
        <f t="shared" si="0"/>
        <v>0.87437891999999995</v>
      </c>
      <c r="K8" s="36">
        <f t="shared" si="1"/>
        <v>1.0011830799999999</v>
      </c>
      <c r="L8" s="36">
        <v>1.5512E-2</v>
      </c>
      <c r="M8" s="36">
        <v>2.3272000000000001E-2</v>
      </c>
      <c r="N8" s="74">
        <v>0.50504899999999997</v>
      </c>
      <c r="O8" s="36">
        <f t="shared" si="2"/>
        <v>-3.0101119999999999E-2</v>
      </c>
      <c r="P8" s="36">
        <f t="shared" si="3"/>
        <v>6.1125119999999998E-2</v>
      </c>
    </row>
    <row r="9" spans="1:16">
      <c r="A9" s="16" t="s">
        <v>163</v>
      </c>
      <c r="B9" s="16" t="s">
        <v>164</v>
      </c>
      <c r="C9" s="46">
        <v>0.01</v>
      </c>
      <c r="D9" s="46">
        <v>4.9999999999999998E-7</v>
      </c>
      <c r="E9" s="46">
        <v>5.0000000000000004E-6</v>
      </c>
      <c r="F9" s="16">
        <v>557</v>
      </c>
      <c r="G9" s="36">
        <v>0.94860599999999995</v>
      </c>
      <c r="H9" s="36">
        <v>2.9021000000000002E-2</v>
      </c>
      <c r="I9" s="74">
        <v>1.6700000000000002E-210</v>
      </c>
      <c r="J9" s="36">
        <f t="shared" si="0"/>
        <v>0.89172483999999996</v>
      </c>
      <c r="K9" s="36">
        <f t="shared" si="1"/>
        <v>1.0054871599999999</v>
      </c>
      <c r="L9" s="36">
        <v>1.3646999999999999E-2</v>
      </c>
      <c r="M9" s="36">
        <v>2.1382000000000002E-2</v>
      </c>
      <c r="N9" s="74">
        <v>0.52329199999999998</v>
      </c>
      <c r="O9" s="36">
        <f t="shared" si="2"/>
        <v>-2.8261720000000001E-2</v>
      </c>
      <c r="P9" s="36">
        <f t="shared" si="3"/>
        <v>5.5555720000000003E-2</v>
      </c>
    </row>
    <row r="10" spans="1:16">
      <c r="A10" s="16" t="s">
        <v>163</v>
      </c>
      <c r="B10" s="16" t="s">
        <v>164</v>
      </c>
      <c r="C10" s="46">
        <v>0.01</v>
      </c>
      <c r="D10" s="46">
        <v>4.9999999999999998E-7</v>
      </c>
      <c r="E10" s="46">
        <v>1.0000000000000001E-5</v>
      </c>
      <c r="F10" s="16">
        <v>560</v>
      </c>
      <c r="G10" s="36">
        <v>0.94674800000000003</v>
      </c>
      <c r="H10" s="36">
        <v>2.7830000000000001E-2</v>
      </c>
      <c r="I10" s="74">
        <v>8.4499999999999996E-228</v>
      </c>
      <c r="J10" s="36">
        <f t="shared" si="0"/>
        <v>0.89220120000000003</v>
      </c>
      <c r="K10" s="36">
        <f t="shared" si="1"/>
        <v>1.0012947999999999</v>
      </c>
      <c r="L10" s="36">
        <v>1.4337000000000001E-2</v>
      </c>
      <c r="M10" s="36">
        <v>2.2225999999999999E-2</v>
      </c>
      <c r="N10" s="74">
        <v>0.51887799999999995</v>
      </c>
      <c r="O10" s="36">
        <f t="shared" si="2"/>
        <v>-2.9225959999999999E-2</v>
      </c>
      <c r="P10" s="36">
        <f t="shared" si="3"/>
        <v>5.789996E-2</v>
      </c>
    </row>
    <row r="11" spans="1:16">
      <c r="A11" s="16" t="s">
        <v>163</v>
      </c>
      <c r="B11" s="16" t="s">
        <v>164</v>
      </c>
      <c r="C11" s="46">
        <v>0.01</v>
      </c>
      <c r="D11" s="46">
        <v>4.9999999999999998E-7</v>
      </c>
      <c r="E11" s="46">
        <v>5.0000000000000002E-5</v>
      </c>
      <c r="F11" s="16">
        <v>586</v>
      </c>
      <c r="G11" s="36">
        <v>0.97901400000000005</v>
      </c>
      <c r="H11" s="36">
        <v>2.8007000000000001E-2</v>
      </c>
      <c r="I11" s="74">
        <v>3.2000000000000003E-216</v>
      </c>
      <c r="J11" s="36">
        <f t="shared" si="0"/>
        <v>0.92412028000000002</v>
      </c>
      <c r="K11" s="36">
        <f t="shared" si="1"/>
        <v>1.03390772</v>
      </c>
      <c r="L11" s="36">
        <v>1.3305000000000001E-2</v>
      </c>
      <c r="M11" s="36">
        <v>2.1104000000000001E-2</v>
      </c>
      <c r="N11" s="74">
        <v>0.52839599999999998</v>
      </c>
      <c r="O11" s="36">
        <f t="shared" si="2"/>
        <v>-2.8058840000000002E-2</v>
      </c>
      <c r="P11" s="36">
        <f t="shared" si="3"/>
        <v>5.4668840000000003E-2</v>
      </c>
    </row>
    <row r="12" spans="1:16">
      <c r="A12" s="16" t="s">
        <v>163</v>
      </c>
      <c r="B12" s="16" t="s">
        <v>164</v>
      </c>
      <c r="C12" s="46">
        <v>0.1</v>
      </c>
      <c r="D12" s="46">
        <v>4.9999999999999998E-8</v>
      </c>
      <c r="E12" s="46">
        <v>5.0000000000000004E-6</v>
      </c>
      <c r="F12" s="16">
        <v>560</v>
      </c>
      <c r="G12" s="36">
        <v>0.99298799999999998</v>
      </c>
      <c r="H12" s="36">
        <v>2.7106999999999999E-2</v>
      </c>
      <c r="I12" s="74">
        <v>9.4000000000000001E-271</v>
      </c>
      <c r="J12" s="36">
        <f t="shared" si="0"/>
        <v>0.93985828000000005</v>
      </c>
      <c r="K12" s="36">
        <f t="shared" si="1"/>
        <v>1.04611772</v>
      </c>
      <c r="L12" s="36">
        <v>1.6240000000000001E-2</v>
      </c>
      <c r="M12" s="36">
        <v>2.0774000000000001E-2</v>
      </c>
      <c r="N12" s="74">
        <v>0.434359</v>
      </c>
      <c r="O12" s="36">
        <f t="shared" si="2"/>
        <v>-2.4477039999999999E-2</v>
      </c>
      <c r="P12" s="36">
        <f t="shared" si="3"/>
        <v>5.695704E-2</v>
      </c>
    </row>
    <row r="13" spans="1:16">
      <c r="A13" s="16" t="s">
        <v>163</v>
      </c>
      <c r="B13" s="16" t="s">
        <v>164</v>
      </c>
      <c r="C13" s="46">
        <v>0.1</v>
      </c>
      <c r="D13" s="46">
        <v>4.9999999999999998E-8</v>
      </c>
      <c r="E13" s="46">
        <v>1.0000000000000001E-5</v>
      </c>
      <c r="F13" s="16">
        <v>564</v>
      </c>
      <c r="G13" s="36">
        <v>0.98850300000000002</v>
      </c>
      <c r="H13" s="36">
        <v>2.8732000000000001E-2</v>
      </c>
      <c r="I13" s="74">
        <v>5.52E-239</v>
      </c>
      <c r="J13" s="36">
        <f t="shared" si="0"/>
        <v>0.93218827999999998</v>
      </c>
      <c r="K13" s="36">
        <f t="shared" si="1"/>
        <v>1.0448177199999999</v>
      </c>
      <c r="L13" s="36">
        <v>1.7833000000000002E-2</v>
      </c>
      <c r="M13" s="36">
        <v>2.0028000000000001E-2</v>
      </c>
      <c r="N13" s="74">
        <v>0.373255</v>
      </c>
      <c r="O13" s="36">
        <f t="shared" si="2"/>
        <v>-2.1421880000000001E-2</v>
      </c>
      <c r="P13" s="36">
        <f t="shared" si="3"/>
        <v>5.7087880000000001E-2</v>
      </c>
    </row>
    <row r="14" spans="1:16">
      <c r="A14" s="16" t="s">
        <v>163</v>
      </c>
      <c r="B14" s="16" t="s">
        <v>164</v>
      </c>
      <c r="C14" s="46">
        <v>0.1</v>
      </c>
      <c r="D14" s="46">
        <v>4.9999999999999998E-8</v>
      </c>
      <c r="E14" s="46">
        <v>5.0000000000000002E-5</v>
      </c>
      <c r="F14" s="16">
        <v>595</v>
      </c>
      <c r="G14" s="36">
        <v>0.968387</v>
      </c>
      <c r="H14" s="36">
        <v>2.7806999999999998E-2</v>
      </c>
      <c r="I14" s="74">
        <v>2.1699999999999999E-244</v>
      </c>
      <c r="J14" s="36">
        <f t="shared" si="0"/>
        <v>0.91388528000000002</v>
      </c>
      <c r="K14" s="36">
        <f t="shared" si="1"/>
        <v>1.0228887200000001</v>
      </c>
      <c r="L14" s="36">
        <v>1.6924000000000002E-2</v>
      </c>
      <c r="M14" s="36">
        <v>2.0254000000000001E-2</v>
      </c>
      <c r="N14" s="74">
        <v>0.40339199999999997</v>
      </c>
      <c r="O14" s="36">
        <f t="shared" si="2"/>
        <v>-2.277384E-2</v>
      </c>
      <c r="P14" s="36">
        <f t="shared" si="3"/>
        <v>5.662184E-2</v>
      </c>
    </row>
    <row r="15" spans="1:16">
      <c r="A15" s="16" t="s">
        <v>163</v>
      </c>
      <c r="B15" s="16" t="s">
        <v>164</v>
      </c>
      <c r="C15" s="46">
        <v>0.1</v>
      </c>
      <c r="D15" s="46">
        <v>9.9999999999999995E-8</v>
      </c>
      <c r="E15" s="46">
        <v>5.0000000000000004E-6</v>
      </c>
      <c r="F15" s="16">
        <v>626</v>
      </c>
      <c r="G15" s="36">
        <v>0.952206</v>
      </c>
      <c r="H15" s="36">
        <v>2.5477E-2</v>
      </c>
      <c r="I15" s="74">
        <v>9.87E-293</v>
      </c>
      <c r="J15" s="36">
        <f t="shared" si="0"/>
        <v>0.90227108</v>
      </c>
      <c r="K15" s="36">
        <f t="shared" si="1"/>
        <v>1.00214092</v>
      </c>
      <c r="L15" s="36">
        <v>1.5642E-2</v>
      </c>
      <c r="M15" s="36">
        <v>1.9071000000000001E-2</v>
      </c>
      <c r="N15" s="74">
        <v>0.41209600000000002</v>
      </c>
      <c r="O15" s="36">
        <f t="shared" si="2"/>
        <v>-2.1737159999999998E-2</v>
      </c>
      <c r="P15" s="36">
        <f t="shared" si="3"/>
        <v>5.3021159999999998E-2</v>
      </c>
    </row>
    <row r="16" spans="1:16">
      <c r="A16" s="16" t="s">
        <v>163</v>
      </c>
      <c r="B16" s="16" t="s">
        <v>164</v>
      </c>
      <c r="C16" s="46">
        <v>0.1</v>
      </c>
      <c r="D16" s="46">
        <v>9.9999999999999995E-8</v>
      </c>
      <c r="E16" s="46">
        <v>1.0000000000000001E-5</v>
      </c>
      <c r="F16" s="16">
        <v>630</v>
      </c>
      <c r="G16" s="36">
        <v>0.94997600000000004</v>
      </c>
      <c r="H16" s="36">
        <v>2.5728999999999998E-2</v>
      </c>
      <c r="I16" s="74">
        <v>2.03E-294</v>
      </c>
      <c r="J16" s="36">
        <f t="shared" si="0"/>
        <v>0.89954716000000001</v>
      </c>
      <c r="K16" s="36">
        <f t="shared" si="1"/>
        <v>1.0004048400000001</v>
      </c>
      <c r="L16" s="36">
        <v>1.6556999999999999E-2</v>
      </c>
      <c r="M16" s="36">
        <v>1.9653E-2</v>
      </c>
      <c r="N16" s="74">
        <v>0.39952900000000002</v>
      </c>
      <c r="O16" s="36">
        <f t="shared" si="2"/>
        <v>-2.1962880000000001E-2</v>
      </c>
      <c r="P16" s="36">
        <f t="shared" si="3"/>
        <v>5.5076880000000002E-2</v>
      </c>
    </row>
    <row r="17" spans="1:16">
      <c r="A17" s="16" t="s">
        <v>163</v>
      </c>
      <c r="B17" s="16" t="s">
        <v>164</v>
      </c>
      <c r="C17" s="46">
        <v>0.1</v>
      </c>
      <c r="D17" s="46">
        <v>9.9999999999999995E-8</v>
      </c>
      <c r="E17" s="46">
        <v>5.0000000000000002E-5</v>
      </c>
      <c r="F17" s="16">
        <v>661</v>
      </c>
      <c r="G17" s="36">
        <v>0.96928199999999998</v>
      </c>
      <c r="H17" s="36">
        <v>2.6112E-2</v>
      </c>
      <c r="I17" s="74">
        <v>2.1400000000000001E-277</v>
      </c>
      <c r="J17" s="36">
        <f t="shared" si="0"/>
        <v>0.91810248000000005</v>
      </c>
      <c r="K17" s="36">
        <f t="shared" si="1"/>
        <v>1.02046152</v>
      </c>
      <c r="L17" s="36">
        <v>1.5467E-2</v>
      </c>
      <c r="M17" s="36">
        <v>1.9965E-2</v>
      </c>
      <c r="N17" s="74">
        <v>0.43850299999999998</v>
      </c>
      <c r="O17" s="36">
        <f t="shared" si="2"/>
        <v>-2.3664399999999999E-2</v>
      </c>
      <c r="P17" s="36">
        <f t="shared" si="3"/>
        <v>5.4598399999999998E-2</v>
      </c>
    </row>
    <row r="18" spans="1:16">
      <c r="A18" s="16" t="s">
        <v>163</v>
      </c>
      <c r="B18" s="16" t="s">
        <v>164</v>
      </c>
      <c r="C18" s="46">
        <v>0.1</v>
      </c>
      <c r="D18" s="46">
        <v>4.9999999999999998E-7</v>
      </c>
      <c r="E18" s="46">
        <v>5.0000000000000004E-6</v>
      </c>
      <c r="F18" s="16">
        <v>829</v>
      </c>
      <c r="G18" s="36">
        <v>0.964897</v>
      </c>
      <c r="H18" s="36">
        <v>2.3668999999999999E-2</v>
      </c>
      <c r="I18" s="74">
        <v>0</v>
      </c>
      <c r="J18" s="36">
        <f t="shared" si="0"/>
        <v>0.91850575999999995</v>
      </c>
      <c r="K18" s="36">
        <f t="shared" si="1"/>
        <v>1.0112882400000001</v>
      </c>
      <c r="L18" s="36">
        <v>9.8519999999999996E-3</v>
      </c>
      <c r="M18" s="36">
        <v>1.7919999999999998E-2</v>
      </c>
      <c r="N18" s="74">
        <v>0.58246299999999995</v>
      </c>
      <c r="O18" s="36">
        <f t="shared" si="2"/>
        <v>-2.5271200000000001E-2</v>
      </c>
      <c r="P18" s="36">
        <f t="shared" si="3"/>
        <v>4.49752E-2</v>
      </c>
    </row>
    <row r="19" spans="1:16">
      <c r="A19" s="16" t="s">
        <v>163</v>
      </c>
      <c r="B19" s="16" t="s">
        <v>164</v>
      </c>
      <c r="C19" s="46">
        <v>0.1</v>
      </c>
      <c r="D19" s="46">
        <v>4.9999999999999998E-7</v>
      </c>
      <c r="E19" s="46">
        <v>1.0000000000000001E-5</v>
      </c>
      <c r="F19" s="16">
        <v>833</v>
      </c>
      <c r="G19" s="36">
        <v>0.96299299999999999</v>
      </c>
      <c r="H19" s="36">
        <v>2.3798E-2</v>
      </c>
      <c r="I19" s="74">
        <v>0</v>
      </c>
      <c r="J19" s="36">
        <f t="shared" si="0"/>
        <v>0.91634892000000001</v>
      </c>
      <c r="K19" s="36">
        <f t="shared" si="1"/>
        <v>1.0096370800000001</v>
      </c>
      <c r="L19" s="36">
        <v>1.0366999999999999E-2</v>
      </c>
      <c r="M19" s="36">
        <v>1.7854999999999999E-2</v>
      </c>
      <c r="N19" s="74">
        <v>0.56150199999999995</v>
      </c>
      <c r="O19" s="36">
        <f t="shared" si="2"/>
        <v>-2.4628799999999999E-2</v>
      </c>
      <c r="P19" s="36">
        <f t="shared" si="3"/>
        <v>4.5362800000000002E-2</v>
      </c>
    </row>
    <row r="20" spans="1:16">
      <c r="A20" s="16" t="s">
        <v>163</v>
      </c>
      <c r="B20" s="16" t="s">
        <v>164</v>
      </c>
      <c r="C20" s="46">
        <v>0.1</v>
      </c>
      <c r="D20" s="46">
        <v>4.9999999999999998E-7</v>
      </c>
      <c r="E20" s="46">
        <v>5.0000000000000002E-5</v>
      </c>
      <c r="F20" s="16">
        <v>864</v>
      </c>
      <c r="G20" s="36">
        <v>0.95945800000000003</v>
      </c>
      <c r="H20" s="36">
        <v>2.2984000000000001E-2</v>
      </c>
      <c r="I20" s="74">
        <v>0</v>
      </c>
      <c r="J20" s="36">
        <f t="shared" si="0"/>
        <v>0.91440935999999995</v>
      </c>
      <c r="K20" s="36">
        <f t="shared" si="1"/>
        <v>1.00450664</v>
      </c>
      <c r="L20" s="36">
        <v>8.6420000000000004E-3</v>
      </c>
      <c r="M20" s="36">
        <v>1.7226999999999999E-2</v>
      </c>
      <c r="N20" s="74">
        <v>0.61590500000000004</v>
      </c>
      <c r="O20" s="36">
        <f t="shared" si="2"/>
        <v>-2.512292E-2</v>
      </c>
      <c r="P20" s="36">
        <f t="shared" si="3"/>
        <v>4.2406920000000001E-2</v>
      </c>
    </row>
    <row r="21" spans="1:16">
      <c r="A21" s="16" t="s">
        <v>163</v>
      </c>
      <c r="B21" s="16" t="s">
        <v>164</v>
      </c>
      <c r="C21" s="46">
        <v>0.3</v>
      </c>
      <c r="D21" s="46">
        <v>4.9999999999999998E-8</v>
      </c>
      <c r="E21" s="46">
        <v>5.0000000000000004E-6</v>
      </c>
      <c r="F21" s="16">
        <v>903</v>
      </c>
      <c r="G21" s="36">
        <v>0.99352499999999999</v>
      </c>
      <c r="H21" s="36">
        <v>2.138E-2</v>
      </c>
      <c r="I21" s="74">
        <v>0</v>
      </c>
      <c r="J21" s="36">
        <f t="shared" si="0"/>
        <v>0.95162020000000003</v>
      </c>
      <c r="K21" s="36">
        <f t="shared" si="1"/>
        <v>1.0354298</v>
      </c>
      <c r="L21" s="36">
        <v>5.3759999999999997E-3</v>
      </c>
      <c r="M21" s="36">
        <v>1.6216999999999999E-2</v>
      </c>
      <c r="N21" s="74">
        <v>0.74024699999999999</v>
      </c>
      <c r="O21" s="36">
        <f t="shared" si="2"/>
        <v>-2.640932E-2</v>
      </c>
      <c r="P21" s="36">
        <f t="shared" si="3"/>
        <v>3.7161319999999998E-2</v>
      </c>
    </row>
    <row r="22" spans="1:16">
      <c r="A22" s="16" t="s">
        <v>163</v>
      </c>
      <c r="B22" s="16" t="s">
        <v>164</v>
      </c>
      <c r="C22" s="46">
        <v>0.3</v>
      </c>
      <c r="D22" s="46">
        <v>4.9999999999999998E-8</v>
      </c>
      <c r="E22" s="46">
        <v>1.0000000000000001E-5</v>
      </c>
      <c r="F22" s="16">
        <v>907</v>
      </c>
      <c r="G22" s="36">
        <v>0.98182400000000003</v>
      </c>
      <c r="H22" s="36">
        <v>2.1866E-2</v>
      </c>
      <c r="I22" s="74">
        <v>0</v>
      </c>
      <c r="J22" s="36">
        <f t="shared" si="0"/>
        <v>0.93896663999999996</v>
      </c>
      <c r="K22" s="36">
        <f t="shared" si="1"/>
        <v>1.02468136</v>
      </c>
      <c r="L22" s="36">
        <v>6.5830000000000003E-3</v>
      </c>
      <c r="M22" s="36">
        <v>1.6194E-2</v>
      </c>
      <c r="N22" s="74">
        <v>0.68438600000000005</v>
      </c>
      <c r="O22" s="36">
        <f t="shared" si="2"/>
        <v>-2.5157240000000001E-2</v>
      </c>
      <c r="P22" s="36">
        <f t="shared" si="3"/>
        <v>3.8323240000000001E-2</v>
      </c>
    </row>
    <row r="23" spans="1:16">
      <c r="A23" s="16" t="s">
        <v>163</v>
      </c>
      <c r="B23" s="16" t="s">
        <v>164</v>
      </c>
      <c r="C23" s="46">
        <v>0.3</v>
      </c>
      <c r="D23" s="46">
        <v>4.9999999999999998E-8</v>
      </c>
      <c r="E23" s="46">
        <v>5.0000000000000002E-5</v>
      </c>
      <c r="F23" s="16">
        <v>941</v>
      </c>
      <c r="G23" s="36">
        <v>0.97462599999999999</v>
      </c>
      <c r="H23" s="36">
        <v>2.1687000000000001E-2</v>
      </c>
      <c r="I23" s="74">
        <v>0</v>
      </c>
      <c r="J23" s="36">
        <f t="shared" si="0"/>
        <v>0.93211948</v>
      </c>
      <c r="K23" s="36">
        <f t="shared" si="1"/>
        <v>1.0171325200000001</v>
      </c>
      <c r="L23" s="36">
        <v>7.5069999999999998E-3</v>
      </c>
      <c r="M23" s="36">
        <v>1.627E-2</v>
      </c>
      <c r="N23" s="74">
        <v>0.64452399999999999</v>
      </c>
      <c r="O23" s="36">
        <f t="shared" si="2"/>
        <v>-2.43822E-2</v>
      </c>
      <c r="P23" s="36">
        <f t="shared" si="3"/>
        <v>3.9396199999999999E-2</v>
      </c>
    </row>
    <row r="24" spans="1:16">
      <c r="A24" s="16" t="s">
        <v>163</v>
      </c>
      <c r="B24" s="16" t="s">
        <v>164</v>
      </c>
      <c r="C24" s="46">
        <v>0.3</v>
      </c>
      <c r="D24" s="46">
        <v>9.9999999999999995E-8</v>
      </c>
      <c r="E24" s="46">
        <v>5.0000000000000004E-6</v>
      </c>
      <c r="F24" s="16">
        <v>1008</v>
      </c>
      <c r="G24" s="36">
        <v>0.98857200000000001</v>
      </c>
      <c r="H24" s="36">
        <v>2.0733000000000001E-2</v>
      </c>
      <c r="I24" s="74">
        <v>0</v>
      </c>
      <c r="J24" s="36">
        <f t="shared" si="0"/>
        <v>0.94793532000000003</v>
      </c>
      <c r="K24" s="36">
        <f t="shared" si="1"/>
        <v>1.02920868</v>
      </c>
      <c r="L24" s="36">
        <v>8.9200000000000008E-3</v>
      </c>
      <c r="M24" s="36">
        <v>1.5744999999999999E-2</v>
      </c>
      <c r="N24" s="74">
        <v>0.57101999999999997</v>
      </c>
      <c r="O24" s="36">
        <f t="shared" si="2"/>
        <v>-2.19402E-2</v>
      </c>
      <c r="P24" s="36">
        <f t="shared" si="3"/>
        <v>3.9780200000000002E-2</v>
      </c>
    </row>
    <row r="25" spans="1:16">
      <c r="A25" s="16" t="s">
        <v>163</v>
      </c>
      <c r="B25" s="16" t="s">
        <v>164</v>
      </c>
      <c r="C25" s="46">
        <v>0.3</v>
      </c>
      <c r="D25" s="46">
        <v>9.9999999999999995E-8</v>
      </c>
      <c r="E25" s="46">
        <v>1.0000000000000001E-5</v>
      </c>
      <c r="F25" s="16">
        <v>1012</v>
      </c>
      <c r="G25" s="36">
        <v>0.98633800000000005</v>
      </c>
      <c r="H25" s="36">
        <v>2.0347000000000001E-2</v>
      </c>
      <c r="I25" s="74">
        <v>0</v>
      </c>
      <c r="J25" s="36">
        <f t="shared" si="0"/>
        <v>0.94645787999999997</v>
      </c>
      <c r="K25" s="36">
        <f t="shared" si="1"/>
        <v>1.02621812</v>
      </c>
      <c r="L25" s="36">
        <v>8.5310000000000004E-3</v>
      </c>
      <c r="M25" s="36">
        <v>1.5357000000000001E-2</v>
      </c>
      <c r="N25" s="74">
        <v>0.57854899999999998</v>
      </c>
      <c r="O25" s="36">
        <f t="shared" si="2"/>
        <v>-2.156872E-2</v>
      </c>
      <c r="P25" s="36">
        <f t="shared" si="3"/>
        <v>3.863072E-2</v>
      </c>
    </row>
    <row r="26" spans="1:16">
      <c r="A26" s="16" t="s">
        <v>163</v>
      </c>
      <c r="B26" s="16" t="s">
        <v>164</v>
      </c>
      <c r="C26" s="46">
        <v>0.3</v>
      </c>
      <c r="D26" s="46">
        <v>9.9999999999999995E-8</v>
      </c>
      <c r="E26" s="46">
        <v>5.0000000000000002E-5</v>
      </c>
      <c r="F26" s="16">
        <v>1046</v>
      </c>
      <c r="G26" s="36">
        <v>0.97914299999999999</v>
      </c>
      <c r="H26" s="36">
        <v>1.9968E-2</v>
      </c>
      <c r="I26" s="74">
        <v>0</v>
      </c>
      <c r="J26" s="36">
        <f t="shared" si="0"/>
        <v>0.94000572000000004</v>
      </c>
      <c r="K26" s="36">
        <f t="shared" si="1"/>
        <v>1.0182802799999999</v>
      </c>
      <c r="L26" s="36">
        <v>1.1142000000000001E-2</v>
      </c>
      <c r="M26" s="36">
        <v>1.5542E-2</v>
      </c>
      <c r="N26" s="74">
        <v>0.47344700000000001</v>
      </c>
      <c r="O26" s="36">
        <f t="shared" si="2"/>
        <v>-1.9320319999999998E-2</v>
      </c>
      <c r="P26" s="36">
        <f t="shared" si="3"/>
        <v>4.160432E-2</v>
      </c>
    </row>
    <row r="27" spans="1:16">
      <c r="A27" s="16" t="s">
        <v>163</v>
      </c>
      <c r="B27" s="16" t="s">
        <v>164</v>
      </c>
      <c r="C27" s="46">
        <v>0.3</v>
      </c>
      <c r="D27" s="46">
        <v>4.9999999999999998E-7</v>
      </c>
      <c r="E27" s="46">
        <v>5.0000000000000004E-6</v>
      </c>
      <c r="F27" s="16">
        <v>1341</v>
      </c>
      <c r="G27" s="36">
        <v>0.97185200000000005</v>
      </c>
      <c r="H27" s="36">
        <v>1.8714000000000001E-2</v>
      </c>
      <c r="I27" s="74">
        <v>0</v>
      </c>
      <c r="J27" s="36">
        <f t="shared" si="0"/>
        <v>0.93517256000000004</v>
      </c>
      <c r="K27" s="36">
        <f t="shared" si="1"/>
        <v>1.0085314400000001</v>
      </c>
      <c r="L27" s="36">
        <v>6.8599999999999998E-3</v>
      </c>
      <c r="M27" s="36">
        <v>1.4756E-2</v>
      </c>
      <c r="N27" s="74">
        <v>0.64203500000000002</v>
      </c>
      <c r="O27" s="36">
        <f t="shared" si="2"/>
        <v>-2.206176E-2</v>
      </c>
      <c r="P27" s="36">
        <f t="shared" si="3"/>
        <v>3.5781760000000003E-2</v>
      </c>
    </row>
    <row r="28" spans="1:16">
      <c r="A28" s="16" t="s">
        <v>163</v>
      </c>
      <c r="B28" s="16" t="s">
        <v>164</v>
      </c>
      <c r="C28" s="46">
        <v>0.3</v>
      </c>
      <c r="D28" s="46">
        <v>4.9999999999999998E-7</v>
      </c>
      <c r="E28" s="46">
        <v>1.0000000000000001E-5</v>
      </c>
      <c r="F28" s="16">
        <v>1345</v>
      </c>
      <c r="G28" s="36">
        <v>0.97106199999999998</v>
      </c>
      <c r="H28" s="36">
        <v>1.7683999999999998E-2</v>
      </c>
      <c r="I28" s="74">
        <v>0</v>
      </c>
      <c r="J28" s="36">
        <f t="shared" si="0"/>
        <v>0.93640135999999996</v>
      </c>
      <c r="K28" s="36">
        <f t="shared" si="1"/>
        <v>1.0057226399999999</v>
      </c>
      <c r="L28" s="36">
        <v>6.672E-3</v>
      </c>
      <c r="M28" s="36">
        <v>1.4511E-2</v>
      </c>
      <c r="N28" s="74">
        <v>0.64566100000000004</v>
      </c>
      <c r="O28" s="36">
        <f t="shared" si="2"/>
        <v>-2.176956E-2</v>
      </c>
      <c r="P28" s="36">
        <f t="shared" si="3"/>
        <v>3.5113560000000002E-2</v>
      </c>
    </row>
    <row r="29" spans="1:16">
      <c r="A29" s="16" t="s">
        <v>163</v>
      </c>
      <c r="B29" s="16" t="s">
        <v>164</v>
      </c>
      <c r="C29" s="46">
        <v>0.3</v>
      </c>
      <c r="D29" s="46">
        <v>4.9999999999999998E-7</v>
      </c>
      <c r="E29" s="46">
        <v>5.0000000000000002E-5</v>
      </c>
      <c r="F29" s="16">
        <v>1377</v>
      </c>
      <c r="G29" s="36">
        <v>0.96640199999999998</v>
      </c>
      <c r="H29" s="36">
        <v>1.8494E-2</v>
      </c>
      <c r="I29" s="74">
        <v>0</v>
      </c>
      <c r="J29" s="36">
        <f t="shared" si="0"/>
        <v>0.93015376000000005</v>
      </c>
      <c r="K29" s="36">
        <f t="shared" si="1"/>
        <v>1.0026502399999999</v>
      </c>
      <c r="L29" s="36">
        <v>8.5199999999999998E-3</v>
      </c>
      <c r="M29" s="36">
        <v>1.4408000000000001E-2</v>
      </c>
      <c r="N29" s="74">
        <v>0.55428299999999997</v>
      </c>
      <c r="O29" s="36">
        <f t="shared" si="2"/>
        <v>-1.971968E-2</v>
      </c>
      <c r="P29" s="36">
        <f t="shared" si="3"/>
        <v>3.6759680000000003E-2</v>
      </c>
    </row>
  </sheetData>
  <sortState xmlns:xlrd2="http://schemas.microsoft.com/office/spreadsheetml/2017/richdata2" ref="A3:P29">
    <sortCondition ref="C3:C29"/>
    <sortCondition ref="D3:D29"/>
    <sortCondition ref="E3:E29"/>
  </sortState>
  <phoneticPr fontId="33" type="noConversion"/>
  <conditionalFormatting sqref="N3:N7">
    <cfRule type="cellIs" dxfId="12" priority="2" operator="between">
      <formula>0</formula>
      <formula>0.05</formula>
    </cfRule>
  </conditionalFormatting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31"/>
  <sheetViews>
    <sheetView zoomScale="85" zoomScaleNormal="85" workbookViewId="0"/>
  </sheetViews>
  <sheetFormatPr baseColWidth="10" defaultColWidth="9" defaultRowHeight="14"/>
  <cols>
    <col min="1" max="16" width="12.6640625" customWidth="1"/>
  </cols>
  <sheetData>
    <row r="1" spans="1:16" s="1" customFormat="1" ht="30" customHeight="1">
      <c r="A1" s="17" t="s">
        <v>178</v>
      </c>
    </row>
    <row r="2" spans="1:16" s="15" customFormat="1">
      <c r="A2" s="18" t="s">
        <v>138</v>
      </c>
      <c r="B2" s="18" t="s">
        <v>139</v>
      </c>
      <c r="C2" s="19" t="s">
        <v>171</v>
      </c>
      <c r="D2" s="19" t="s">
        <v>172</v>
      </c>
      <c r="E2" s="19" t="s">
        <v>173</v>
      </c>
      <c r="F2" s="19" t="s">
        <v>144</v>
      </c>
      <c r="G2" s="19" t="s">
        <v>157</v>
      </c>
      <c r="H2" s="19" t="s">
        <v>158</v>
      </c>
      <c r="I2" s="20" t="s">
        <v>159</v>
      </c>
      <c r="J2" s="19" t="s">
        <v>174</v>
      </c>
      <c r="K2" s="19" t="s">
        <v>175</v>
      </c>
      <c r="L2" s="19" t="s">
        <v>160</v>
      </c>
      <c r="M2" s="19" t="s">
        <v>161</v>
      </c>
      <c r="N2" s="20" t="s">
        <v>162</v>
      </c>
      <c r="O2" s="19" t="s">
        <v>176</v>
      </c>
      <c r="P2" s="19" t="s">
        <v>177</v>
      </c>
    </row>
    <row r="3" spans="1:16">
      <c r="A3" s="16" t="s">
        <v>168</v>
      </c>
      <c r="B3" s="16" t="s">
        <v>169</v>
      </c>
      <c r="C3" s="46">
        <v>0.01</v>
      </c>
      <c r="D3" s="46">
        <v>4.9999999999999998E-8</v>
      </c>
      <c r="E3" s="46">
        <v>5.0000000000000004E-6</v>
      </c>
      <c r="F3" s="16">
        <v>192</v>
      </c>
      <c r="G3" s="36">
        <v>0.97737700000000005</v>
      </c>
      <c r="H3" s="36">
        <v>4.9616E-2</v>
      </c>
      <c r="I3" s="74">
        <v>2.2000000000000002E-86</v>
      </c>
      <c r="J3" s="36">
        <f t="shared" ref="J3:J29" si="0">G3-1.96*H3</f>
        <v>0.88012964000000005</v>
      </c>
      <c r="K3" s="36">
        <f t="shared" ref="K3:K29" si="1">G3+1.96*H3</f>
        <v>1.0746243600000001</v>
      </c>
      <c r="L3" s="36">
        <v>-2.231E-2</v>
      </c>
      <c r="M3" s="36">
        <v>3.6970000000000003E-2</v>
      </c>
      <c r="N3" s="74">
        <v>0.54624899999999998</v>
      </c>
      <c r="O3" s="36">
        <f t="shared" ref="O3:O29" si="2">L3-1.96*M3</f>
        <v>-9.47712E-2</v>
      </c>
      <c r="P3" s="36">
        <f t="shared" ref="P3:P29" si="3">L3+1.96*M3</f>
        <v>5.01512E-2</v>
      </c>
    </row>
    <row r="4" spans="1:16">
      <c r="A4" s="16" t="s">
        <v>168</v>
      </c>
      <c r="B4" s="16" t="s">
        <v>169</v>
      </c>
      <c r="C4" s="46">
        <v>0.01</v>
      </c>
      <c r="D4" s="46">
        <v>4.9999999999999998E-8</v>
      </c>
      <c r="E4" s="46">
        <v>1.0000000000000001E-5</v>
      </c>
      <c r="F4" s="16">
        <v>202</v>
      </c>
      <c r="G4" s="36">
        <v>0.94711800000000002</v>
      </c>
      <c r="H4" s="36">
        <v>4.6891000000000002E-2</v>
      </c>
      <c r="I4" s="74">
        <v>1.0099999999999999E-90</v>
      </c>
      <c r="J4" s="36">
        <f t="shared" si="0"/>
        <v>0.85521164000000005</v>
      </c>
      <c r="K4" s="36">
        <f t="shared" si="1"/>
        <v>1.03902436</v>
      </c>
      <c r="L4" s="36">
        <v>-2.1770000000000001E-2</v>
      </c>
      <c r="M4" s="36">
        <v>3.6111999999999998E-2</v>
      </c>
      <c r="N4" s="74">
        <v>0.54669599999999996</v>
      </c>
      <c r="O4" s="36">
        <f t="shared" si="2"/>
        <v>-9.2549519999999996E-2</v>
      </c>
      <c r="P4" s="36">
        <f t="shared" si="3"/>
        <v>4.9009520000000001E-2</v>
      </c>
    </row>
    <row r="5" spans="1:16">
      <c r="A5" s="16" t="s">
        <v>168</v>
      </c>
      <c r="B5" s="16" t="s">
        <v>169</v>
      </c>
      <c r="C5" s="46">
        <v>0.01</v>
      </c>
      <c r="D5" s="46">
        <v>4.9999999999999998E-8</v>
      </c>
      <c r="E5" s="46">
        <v>5.0000000000000002E-5</v>
      </c>
      <c r="F5" s="16">
        <v>238</v>
      </c>
      <c r="G5" s="36">
        <v>0.92774400000000001</v>
      </c>
      <c r="H5" s="36">
        <v>4.5914999999999997E-2</v>
      </c>
      <c r="I5" s="74">
        <v>2.7600000000000002E-86</v>
      </c>
      <c r="J5" s="36">
        <f t="shared" si="0"/>
        <v>0.83775060000000001</v>
      </c>
      <c r="K5" s="36">
        <f t="shared" si="1"/>
        <v>1.0177373999999999</v>
      </c>
      <c r="L5" s="36">
        <v>-3.9149999999999997E-2</v>
      </c>
      <c r="M5" s="36">
        <v>3.4271000000000003E-2</v>
      </c>
      <c r="N5" s="74">
        <v>0.25328899999999999</v>
      </c>
      <c r="O5" s="36">
        <f t="shared" si="2"/>
        <v>-0.10632116</v>
      </c>
      <c r="P5" s="36">
        <f t="shared" si="3"/>
        <v>2.802116E-2</v>
      </c>
    </row>
    <row r="6" spans="1:16">
      <c r="A6" s="16" t="s">
        <v>168</v>
      </c>
      <c r="B6" s="16" t="s">
        <v>169</v>
      </c>
      <c r="C6" s="46">
        <v>0.01</v>
      </c>
      <c r="D6" s="46">
        <v>9.9999999999999995E-8</v>
      </c>
      <c r="E6" s="46">
        <v>5.0000000000000004E-6</v>
      </c>
      <c r="F6" s="16">
        <v>210</v>
      </c>
      <c r="G6" s="36">
        <v>0.96021699999999999</v>
      </c>
      <c r="H6" s="36">
        <v>4.48E-2</v>
      </c>
      <c r="I6" s="74">
        <v>6.5299999999999997E-102</v>
      </c>
      <c r="J6" s="36">
        <f t="shared" si="0"/>
        <v>0.87240899999999999</v>
      </c>
      <c r="K6" s="36">
        <f t="shared" si="1"/>
        <v>1.048025</v>
      </c>
      <c r="L6" s="36">
        <v>-2.6339999999999999E-2</v>
      </c>
      <c r="M6" s="36">
        <v>3.5282000000000001E-2</v>
      </c>
      <c r="N6" s="74">
        <v>0.45526699999999998</v>
      </c>
      <c r="O6" s="36">
        <f t="shared" si="2"/>
        <v>-9.5492720000000003E-2</v>
      </c>
      <c r="P6" s="36">
        <f t="shared" si="3"/>
        <v>4.2812719999999999E-2</v>
      </c>
    </row>
    <row r="7" spans="1:16">
      <c r="A7" s="16" t="s">
        <v>168</v>
      </c>
      <c r="B7" s="16" t="s">
        <v>169</v>
      </c>
      <c r="C7" s="46">
        <v>0.01</v>
      </c>
      <c r="D7" s="46">
        <v>9.9999999999999995E-8</v>
      </c>
      <c r="E7" s="46">
        <v>1.0000000000000001E-5</v>
      </c>
      <c r="F7" s="16">
        <v>220</v>
      </c>
      <c r="G7" s="36">
        <v>0.93497200000000003</v>
      </c>
      <c r="H7" s="36">
        <v>4.6205000000000003E-2</v>
      </c>
      <c r="I7" s="74">
        <v>4.79E-91</v>
      </c>
      <c r="J7" s="36">
        <f t="shared" si="0"/>
        <v>0.8444102</v>
      </c>
      <c r="K7" s="36">
        <f t="shared" si="1"/>
        <v>1.0255338000000001</v>
      </c>
      <c r="L7" s="36">
        <v>-2.5440000000000001E-2</v>
      </c>
      <c r="M7" s="36">
        <v>3.4358E-2</v>
      </c>
      <c r="N7" s="74">
        <v>0.45910499999999999</v>
      </c>
      <c r="O7" s="36">
        <f t="shared" si="2"/>
        <v>-9.2781680000000005E-2</v>
      </c>
      <c r="P7" s="36">
        <f t="shared" si="3"/>
        <v>4.1901679999999997E-2</v>
      </c>
    </row>
    <row r="8" spans="1:16">
      <c r="A8" s="16" t="s">
        <v>168</v>
      </c>
      <c r="B8" s="16" t="s">
        <v>169</v>
      </c>
      <c r="C8" s="46">
        <v>0.01</v>
      </c>
      <c r="D8" s="46">
        <v>9.9999999999999995E-8</v>
      </c>
      <c r="E8" s="46">
        <v>5.0000000000000002E-5</v>
      </c>
      <c r="F8" s="16">
        <v>256</v>
      </c>
      <c r="G8" s="36">
        <v>0.92797799999999997</v>
      </c>
      <c r="H8" s="36">
        <v>4.2736999999999997E-2</v>
      </c>
      <c r="I8" s="74">
        <v>8.7199999999999997E-94</v>
      </c>
      <c r="J8" s="36">
        <f t="shared" si="0"/>
        <v>0.84421347999999996</v>
      </c>
      <c r="K8" s="36">
        <f t="shared" si="1"/>
        <v>1.0117425200000001</v>
      </c>
      <c r="L8" s="36">
        <v>-4.172E-2</v>
      </c>
      <c r="M8" s="36">
        <v>3.4007999999999997E-2</v>
      </c>
      <c r="N8" s="74">
        <v>0.21988099999999999</v>
      </c>
      <c r="O8" s="36">
        <f t="shared" si="2"/>
        <v>-0.10837568</v>
      </c>
      <c r="P8" s="36">
        <f t="shared" si="3"/>
        <v>2.4935680000000002E-2</v>
      </c>
    </row>
    <row r="9" spans="1:16">
      <c r="A9" s="16" t="s">
        <v>168</v>
      </c>
      <c r="B9" s="16" t="s">
        <v>169</v>
      </c>
      <c r="C9" s="46">
        <v>0.01</v>
      </c>
      <c r="D9" s="46">
        <v>4.9999999999999998E-7</v>
      </c>
      <c r="E9" s="46">
        <v>5.0000000000000004E-6</v>
      </c>
      <c r="F9" s="16">
        <v>284</v>
      </c>
      <c r="G9" s="36">
        <v>0.94266300000000003</v>
      </c>
      <c r="H9" s="36">
        <v>4.1216999999999997E-2</v>
      </c>
      <c r="I9" s="74">
        <v>9.0599999999999995E-116</v>
      </c>
      <c r="J9" s="36">
        <f t="shared" si="0"/>
        <v>0.86187767999999998</v>
      </c>
      <c r="K9" s="36">
        <f t="shared" si="1"/>
        <v>1.02344832</v>
      </c>
      <c r="L9" s="36">
        <v>-2.3460000000000002E-2</v>
      </c>
      <c r="M9" s="36">
        <v>3.2254999999999999E-2</v>
      </c>
      <c r="N9" s="74">
        <v>0.46711599999999998</v>
      </c>
      <c r="O9" s="36">
        <f t="shared" si="2"/>
        <v>-8.6679800000000001E-2</v>
      </c>
      <c r="P9" s="36">
        <f t="shared" si="3"/>
        <v>3.9759799999999998E-2</v>
      </c>
    </row>
    <row r="10" spans="1:16">
      <c r="A10" s="16" t="s">
        <v>168</v>
      </c>
      <c r="B10" s="16" t="s">
        <v>169</v>
      </c>
      <c r="C10" s="46">
        <v>0.01</v>
      </c>
      <c r="D10" s="46">
        <v>4.9999999999999998E-7</v>
      </c>
      <c r="E10" s="46">
        <v>1.0000000000000001E-5</v>
      </c>
      <c r="F10" s="16">
        <v>293</v>
      </c>
      <c r="G10" s="36">
        <v>0.92543200000000003</v>
      </c>
      <c r="H10" s="36">
        <v>4.1723000000000003E-2</v>
      </c>
      <c r="I10" s="74">
        <v>5.3199999999999999E-109</v>
      </c>
      <c r="J10" s="36">
        <f t="shared" si="0"/>
        <v>0.84365491999999997</v>
      </c>
      <c r="K10" s="36">
        <f t="shared" si="1"/>
        <v>1.00720908</v>
      </c>
      <c r="L10" s="36">
        <v>-2.1350000000000001E-2</v>
      </c>
      <c r="M10" s="36">
        <v>3.0572999999999999E-2</v>
      </c>
      <c r="N10" s="74">
        <v>0.48501300000000003</v>
      </c>
      <c r="O10" s="36">
        <f t="shared" si="2"/>
        <v>-8.1273079999999998E-2</v>
      </c>
      <c r="P10" s="36">
        <f t="shared" si="3"/>
        <v>3.8573080000000003E-2</v>
      </c>
    </row>
    <row r="11" spans="1:16">
      <c r="A11" s="16" t="s">
        <v>168</v>
      </c>
      <c r="B11" s="16" t="s">
        <v>169</v>
      </c>
      <c r="C11" s="46">
        <v>0.01</v>
      </c>
      <c r="D11" s="46">
        <v>4.9999999999999998E-7</v>
      </c>
      <c r="E11" s="46">
        <v>5.0000000000000002E-5</v>
      </c>
      <c r="F11" s="16">
        <v>327</v>
      </c>
      <c r="G11" s="36">
        <v>0.93296000000000001</v>
      </c>
      <c r="H11" s="36">
        <v>3.7859999999999998E-2</v>
      </c>
      <c r="I11" s="74">
        <v>2.65E-150</v>
      </c>
      <c r="J11" s="36">
        <f t="shared" si="0"/>
        <v>0.85875440000000003</v>
      </c>
      <c r="K11" s="36">
        <f t="shared" si="1"/>
        <v>1.0071656</v>
      </c>
      <c r="L11" s="36">
        <v>-2.9960000000000001E-2</v>
      </c>
      <c r="M11" s="36">
        <v>3.0603999999999999E-2</v>
      </c>
      <c r="N11" s="74">
        <v>0.32760600000000001</v>
      </c>
      <c r="O11" s="36">
        <f t="shared" si="2"/>
        <v>-8.9943839999999997E-2</v>
      </c>
      <c r="P11" s="36">
        <f t="shared" si="3"/>
        <v>3.002384E-2</v>
      </c>
    </row>
    <row r="12" spans="1:16">
      <c r="A12" s="16" t="s">
        <v>168</v>
      </c>
      <c r="B12" s="16" t="s">
        <v>169</v>
      </c>
      <c r="C12" s="46">
        <v>0.1</v>
      </c>
      <c r="D12" s="46">
        <v>4.9999999999999998E-8</v>
      </c>
      <c r="E12" s="46">
        <v>5.0000000000000004E-6</v>
      </c>
      <c r="F12" s="16">
        <v>282</v>
      </c>
      <c r="G12" s="36">
        <v>0.99314599999999997</v>
      </c>
      <c r="H12" s="36">
        <v>3.7298999999999999E-2</v>
      </c>
      <c r="I12" s="74">
        <v>3.3100000000000002E-156</v>
      </c>
      <c r="J12" s="36">
        <f t="shared" si="0"/>
        <v>0.92003995999999999</v>
      </c>
      <c r="K12" s="36">
        <f t="shared" si="1"/>
        <v>1.06625204</v>
      </c>
      <c r="L12" s="36">
        <v>-1.1639999999999999E-2</v>
      </c>
      <c r="M12" s="36">
        <v>2.9493999999999999E-2</v>
      </c>
      <c r="N12" s="74">
        <v>0.69311400000000001</v>
      </c>
      <c r="O12" s="36">
        <f t="shared" si="2"/>
        <v>-6.9448239999999994E-2</v>
      </c>
      <c r="P12" s="36">
        <f t="shared" si="3"/>
        <v>4.6168239999999999E-2</v>
      </c>
    </row>
    <row r="13" spans="1:16">
      <c r="A13" s="16" t="s">
        <v>168</v>
      </c>
      <c r="B13" s="16" t="s">
        <v>169</v>
      </c>
      <c r="C13" s="46">
        <v>0.1</v>
      </c>
      <c r="D13" s="46">
        <v>4.9999999999999998E-8</v>
      </c>
      <c r="E13" s="46">
        <v>1.0000000000000001E-5</v>
      </c>
      <c r="F13" s="16">
        <v>292</v>
      </c>
      <c r="G13" s="36">
        <v>0.97277599999999997</v>
      </c>
      <c r="H13" s="36">
        <v>3.7363E-2</v>
      </c>
      <c r="I13" s="74">
        <v>1.9599999999999998E-149</v>
      </c>
      <c r="J13" s="36">
        <f t="shared" si="0"/>
        <v>0.89954451999999996</v>
      </c>
      <c r="K13" s="36">
        <f t="shared" si="1"/>
        <v>1.0460074800000001</v>
      </c>
      <c r="L13" s="36">
        <v>-1.132E-2</v>
      </c>
      <c r="M13" s="36">
        <v>2.9648000000000001E-2</v>
      </c>
      <c r="N13" s="74">
        <v>0.70263900000000001</v>
      </c>
      <c r="O13" s="36">
        <f t="shared" si="2"/>
        <v>-6.9430080000000005E-2</v>
      </c>
      <c r="P13" s="36">
        <f t="shared" si="3"/>
        <v>4.6790079999999998E-2</v>
      </c>
    </row>
    <row r="14" spans="1:16">
      <c r="A14" s="16" t="s">
        <v>168</v>
      </c>
      <c r="B14" s="16" t="s">
        <v>169</v>
      </c>
      <c r="C14" s="46">
        <v>0.1</v>
      </c>
      <c r="D14" s="46">
        <v>4.9999999999999998E-8</v>
      </c>
      <c r="E14" s="46">
        <v>5.0000000000000002E-5</v>
      </c>
      <c r="F14" s="16">
        <v>331</v>
      </c>
      <c r="G14" s="36">
        <v>0.94065299999999996</v>
      </c>
      <c r="H14" s="36">
        <v>3.5854999999999998E-2</v>
      </c>
      <c r="I14" s="74">
        <v>1.05E-151</v>
      </c>
      <c r="J14" s="36">
        <f t="shared" si="0"/>
        <v>0.87037719999999996</v>
      </c>
      <c r="K14" s="36">
        <f t="shared" si="1"/>
        <v>1.0109288000000001</v>
      </c>
      <c r="L14" s="36">
        <v>-2.708E-2</v>
      </c>
      <c r="M14" s="36">
        <v>3.1231999999999999E-2</v>
      </c>
      <c r="N14" s="74">
        <v>0.38582</v>
      </c>
      <c r="O14" s="36">
        <f t="shared" si="2"/>
        <v>-8.8294719999999993E-2</v>
      </c>
      <c r="P14" s="36">
        <f t="shared" si="3"/>
        <v>3.413472E-2</v>
      </c>
    </row>
    <row r="15" spans="1:16">
      <c r="A15" s="16" t="s">
        <v>168</v>
      </c>
      <c r="B15" s="16" t="s">
        <v>169</v>
      </c>
      <c r="C15" s="46">
        <v>0.1</v>
      </c>
      <c r="D15" s="46">
        <v>9.9999999999999995E-8</v>
      </c>
      <c r="E15" s="46">
        <v>5.0000000000000004E-6</v>
      </c>
      <c r="F15" s="16">
        <v>314</v>
      </c>
      <c r="G15" s="36">
        <v>0.99968800000000002</v>
      </c>
      <c r="H15" s="36">
        <v>3.5040000000000002E-2</v>
      </c>
      <c r="I15" s="74">
        <v>5.0099999999999997E-179</v>
      </c>
      <c r="J15" s="36">
        <f t="shared" si="0"/>
        <v>0.93100959999999999</v>
      </c>
      <c r="K15" s="36">
        <f t="shared" si="1"/>
        <v>1.0683663999999999</v>
      </c>
      <c r="L15" s="36">
        <v>-1.0120000000000001E-2</v>
      </c>
      <c r="M15" s="36">
        <v>2.8951999999999999E-2</v>
      </c>
      <c r="N15" s="74">
        <v>0.726634</v>
      </c>
      <c r="O15" s="36">
        <f t="shared" si="2"/>
        <v>-6.6865919999999995E-2</v>
      </c>
      <c r="P15" s="36">
        <f t="shared" si="3"/>
        <v>4.6625920000000001E-2</v>
      </c>
    </row>
    <row r="16" spans="1:16">
      <c r="A16" s="16" t="s">
        <v>168</v>
      </c>
      <c r="B16" s="16" t="s">
        <v>169</v>
      </c>
      <c r="C16" s="46">
        <v>0.1</v>
      </c>
      <c r="D16" s="46">
        <v>9.9999999999999995E-8</v>
      </c>
      <c r="E16" s="46">
        <v>1.0000000000000001E-5</v>
      </c>
      <c r="F16" s="16">
        <v>324</v>
      </c>
      <c r="G16" s="36">
        <v>0.98299000000000003</v>
      </c>
      <c r="H16" s="36">
        <v>3.6521999999999999E-2</v>
      </c>
      <c r="I16" s="74">
        <v>1.4700000000000001E-159</v>
      </c>
      <c r="J16" s="36">
        <f t="shared" si="0"/>
        <v>0.91140688000000003</v>
      </c>
      <c r="K16" s="36">
        <f t="shared" si="1"/>
        <v>1.0545731199999999</v>
      </c>
      <c r="L16" s="36">
        <v>-6.3699999999999998E-3</v>
      </c>
      <c r="M16" s="36">
        <v>2.8923999999999998E-2</v>
      </c>
      <c r="N16" s="74">
        <v>0.82571799999999995</v>
      </c>
      <c r="O16" s="36">
        <f t="shared" si="2"/>
        <v>-6.3061039999999999E-2</v>
      </c>
      <c r="P16" s="36">
        <f t="shared" si="3"/>
        <v>5.0321039999999997E-2</v>
      </c>
    </row>
    <row r="17" spans="1:16">
      <c r="A17" s="16" t="s">
        <v>168</v>
      </c>
      <c r="B17" s="16" t="s">
        <v>169</v>
      </c>
      <c r="C17" s="46">
        <v>0.1</v>
      </c>
      <c r="D17" s="46">
        <v>9.9999999999999995E-8</v>
      </c>
      <c r="E17" s="46">
        <v>5.0000000000000002E-5</v>
      </c>
      <c r="F17" s="16">
        <v>363</v>
      </c>
      <c r="G17" s="36">
        <v>0.95132799999999995</v>
      </c>
      <c r="H17" s="36">
        <v>3.3550000000000003E-2</v>
      </c>
      <c r="I17" s="74">
        <v>7.2300000000000001E-177</v>
      </c>
      <c r="J17" s="36">
        <f t="shared" si="0"/>
        <v>0.88556999999999997</v>
      </c>
      <c r="K17" s="36">
        <f t="shared" si="1"/>
        <v>1.0170859999999999</v>
      </c>
      <c r="L17" s="36">
        <v>-2.266E-2</v>
      </c>
      <c r="M17" s="36">
        <v>2.827E-2</v>
      </c>
      <c r="N17" s="74">
        <v>0.42278500000000002</v>
      </c>
      <c r="O17" s="36">
        <f t="shared" si="2"/>
        <v>-7.8069200000000005E-2</v>
      </c>
      <c r="P17" s="36">
        <f t="shared" si="3"/>
        <v>3.2749199999999999E-2</v>
      </c>
    </row>
    <row r="18" spans="1:16">
      <c r="A18" s="16" t="s">
        <v>168</v>
      </c>
      <c r="B18" s="16" t="s">
        <v>169</v>
      </c>
      <c r="C18" s="46">
        <v>0.1</v>
      </c>
      <c r="D18" s="46">
        <v>4.9999999999999998E-7</v>
      </c>
      <c r="E18" s="46">
        <v>5.0000000000000004E-6</v>
      </c>
      <c r="F18" s="16">
        <v>413</v>
      </c>
      <c r="G18" s="36">
        <v>0.97616700000000001</v>
      </c>
      <c r="H18" s="36">
        <v>3.2589E-2</v>
      </c>
      <c r="I18" s="74">
        <v>3.9200000000000002E-197</v>
      </c>
      <c r="J18" s="36">
        <f t="shared" si="0"/>
        <v>0.91229256000000003</v>
      </c>
      <c r="K18" s="36">
        <f t="shared" si="1"/>
        <v>1.04004144</v>
      </c>
      <c r="L18" s="36">
        <v>-1.391E-2</v>
      </c>
      <c r="M18" s="36">
        <v>2.5415E-2</v>
      </c>
      <c r="N18" s="74">
        <v>0.58418099999999995</v>
      </c>
      <c r="O18" s="36">
        <f t="shared" si="2"/>
        <v>-6.3723399999999999E-2</v>
      </c>
      <c r="P18" s="36">
        <f t="shared" si="3"/>
        <v>3.5903400000000002E-2</v>
      </c>
    </row>
    <row r="19" spans="1:16">
      <c r="A19" s="16" t="s">
        <v>168</v>
      </c>
      <c r="B19" s="16" t="s">
        <v>169</v>
      </c>
      <c r="C19" s="46">
        <v>0.1</v>
      </c>
      <c r="D19" s="46">
        <v>4.9999999999999998E-7</v>
      </c>
      <c r="E19" s="46">
        <v>1.0000000000000001E-5</v>
      </c>
      <c r="F19" s="16">
        <v>423</v>
      </c>
      <c r="G19" s="36">
        <v>0.96074300000000001</v>
      </c>
      <c r="H19" s="36">
        <v>3.2358999999999999E-2</v>
      </c>
      <c r="I19" s="74">
        <v>1.03E-193</v>
      </c>
      <c r="J19" s="36">
        <f t="shared" si="0"/>
        <v>0.89731936000000001</v>
      </c>
      <c r="K19" s="36">
        <f t="shared" si="1"/>
        <v>1.02416664</v>
      </c>
      <c r="L19" s="36">
        <v>-1.193E-2</v>
      </c>
      <c r="M19" s="36">
        <v>2.6263999999999999E-2</v>
      </c>
      <c r="N19" s="74">
        <v>0.64977600000000002</v>
      </c>
      <c r="O19" s="36">
        <f t="shared" si="2"/>
        <v>-6.3407439999999995E-2</v>
      </c>
      <c r="P19" s="36">
        <f t="shared" si="3"/>
        <v>3.9547440000000003E-2</v>
      </c>
    </row>
    <row r="20" spans="1:16">
      <c r="A20" s="16" t="s">
        <v>168</v>
      </c>
      <c r="B20" s="16" t="s">
        <v>169</v>
      </c>
      <c r="C20" s="46">
        <v>0.1</v>
      </c>
      <c r="D20" s="46">
        <v>4.9999999999999998E-7</v>
      </c>
      <c r="E20" s="46">
        <v>5.0000000000000002E-5</v>
      </c>
      <c r="F20" s="16">
        <v>459</v>
      </c>
      <c r="G20" s="36">
        <v>0.94684900000000005</v>
      </c>
      <c r="H20" s="36">
        <v>3.0689000000000001E-2</v>
      </c>
      <c r="I20" s="74">
        <v>1.15E-204</v>
      </c>
      <c r="J20" s="36">
        <f t="shared" si="0"/>
        <v>0.88669856000000002</v>
      </c>
      <c r="K20" s="36">
        <f t="shared" si="1"/>
        <v>1.00699944</v>
      </c>
      <c r="L20" s="36">
        <v>-2.3369999999999998E-2</v>
      </c>
      <c r="M20" s="36">
        <v>2.5326000000000001E-2</v>
      </c>
      <c r="N20" s="74">
        <v>0.35613800000000001</v>
      </c>
      <c r="O20" s="36">
        <f t="shared" si="2"/>
        <v>-7.3008959999999998E-2</v>
      </c>
      <c r="P20" s="36">
        <f t="shared" si="3"/>
        <v>2.6268960000000001E-2</v>
      </c>
    </row>
    <row r="21" spans="1:16">
      <c r="A21" s="16" t="s">
        <v>168</v>
      </c>
      <c r="B21" s="16" t="s">
        <v>169</v>
      </c>
      <c r="C21" s="46">
        <v>0.3</v>
      </c>
      <c r="D21" s="46">
        <v>4.9999999999999998E-8</v>
      </c>
      <c r="E21" s="46">
        <v>5.0000000000000004E-6</v>
      </c>
      <c r="F21" s="16">
        <v>424</v>
      </c>
      <c r="G21" s="36">
        <v>1.00223</v>
      </c>
      <c r="H21" s="36">
        <v>3.3425999999999997E-2</v>
      </c>
      <c r="I21" s="74">
        <v>1.5999999999999999E-197</v>
      </c>
      <c r="J21" s="36">
        <f t="shared" si="0"/>
        <v>0.93671504000000005</v>
      </c>
      <c r="K21" s="36">
        <f t="shared" si="1"/>
        <v>1.06774496</v>
      </c>
      <c r="L21" s="36">
        <v>-6.8599999999999998E-3</v>
      </c>
      <c r="M21" s="36">
        <v>2.647E-2</v>
      </c>
      <c r="N21" s="74">
        <v>0.57464000000000004</v>
      </c>
      <c r="O21" s="36">
        <f t="shared" si="2"/>
        <v>-5.87412E-2</v>
      </c>
      <c r="P21" s="36">
        <f t="shared" si="3"/>
        <v>4.5021199999999997E-2</v>
      </c>
    </row>
    <row r="22" spans="1:16">
      <c r="A22" s="16" t="s">
        <v>168</v>
      </c>
      <c r="B22" s="16" t="s">
        <v>169</v>
      </c>
      <c r="C22" s="46">
        <v>0.3</v>
      </c>
      <c r="D22" s="46">
        <v>4.9999999999999998E-8</v>
      </c>
      <c r="E22" s="46">
        <v>1.0000000000000001E-5</v>
      </c>
      <c r="F22" s="16">
        <v>441</v>
      </c>
      <c r="G22" s="36">
        <v>0.98652399999999996</v>
      </c>
      <c r="H22" s="36">
        <v>3.1933999999999997E-2</v>
      </c>
      <c r="I22" s="74">
        <v>1.52E-209</v>
      </c>
      <c r="J22" s="36">
        <f t="shared" si="0"/>
        <v>0.92393336000000004</v>
      </c>
      <c r="K22" s="36">
        <f t="shared" si="1"/>
        <v>1.04911464</v>
      </c>
      <c r="L22" s="36">
        <v>-1.495E-2</v>
      </c>
      <c r="M22" s="36">
        <v>2.5725000000000001E-2</v>
      </c>
      <c r="N22" s="74">
        <v>0.56112799999999996</v>
      </c>
      <c r="O22" s="36">
        <f t="shared" si="2"/>
        <v>-6.5370999999999999E-2</v>
      </c>
      <c r="P22" s="36">
        <f t="shared" si="3"/>
        <v>3.5471000000000003E-2</v>
      </c>
    </row>
    <row r="23" spans="1:16">
      <c r="A23" s="16" t="s">
        <v>168</v>
      </c>
      <c r="B23" s="16" t="s">
        <v>169</v>
      </c>
      <c r="C23" s="46">
        <v>0.3</v>
      </c>
      <c r="D23" s="46">
        <v>4.9999999999999998E-8</v>
      </c>
      <c r="E23" s="46">
        <v>5.0000000000000002E-5</v>
      </c>
      <c r="F23" s="16">
        <v>493</v>
      </c>
      <c r="G23" s="36">
        <v>0.95630400000000004</v>
      </c>
      <c r="H23" s="36">
        <v>3.0067E-2</v>
      </c>
      <c r="I23" s="74">
        <v>5.4199999999999998E-222</v>
      </c>
      <c r="J23" s="36">
        <f t="shared" si="0"/>
        <v>0.89737268000000003</v>
      </c>
      <c r="K23" s="36">
        <f t="shared" si="1"/>
        <v>1.0152353199999999</v>
      </c>
      <c r="L23" s="36">
        <v>-2.4889999999999999E-2</v>
      </c>
      <c r="M23" s="36">
        <v>2.4989000000000001E-2</v>
      </c>
      <c r="N23" s="74">
        <v>0.31922400000000001</v>
      </c>
      <c r="O23" s="36">
        <f t="shared" si="2"/>
        <v>-7.3868439999999994E-2</v>
      </c>
      <c r="P23" s="36">
        <f t="shared" si="3"/>
        <v>2.4088439999999999E-2</v>
      </c>
    </row>
    <row r="24" spans="1:16">
      <c r="A24" s="16" t="s">
        <v>168</v>
      </c>
      <c r="B24" s="16" t="s">
        <v>169</v>
      </c>
      <c r="C24" s="46">
        <v>0.3</v>
      </c>
      <c r="D24" s="46">
        <v>9.9999999999999995E-8</v>
      </c>
      <c r="E24" s="46">
        <v>5.0000000000000004E-6</v>
      </c>
      <c r="F24" s="16">
        <v>468</v>
      </c>
      <c r="G24" s="36">
        <v>1.0061819999999999</v>
      </c>
      <c r="H24" s="36">
        <v>2.9909999999999999E-2</v>
      </c>
      <c r="I24" s="74">
        <v>4.3700000000000003E-248</v>
      </c>
      <c r="J24" s="36">
        <f t="shared" si="0"/>
        <v>0.94755840000000002</v>
      </c>
      <c r="K24" s="36">
        <f t="shared" si="1"/>
        <v>1.0648055999999999</v>
      </c>
      <c r="L24" s="36">
        <v>-6.0200000000000002E-3</v>
      </c>
      <c r="M24" s="36">
        <v>2.3941E-2</v>
      </c>
      <c r="N24" s="74">
        <v>0.73771200000000003</v>
      </c>
      <c r="O24" s="36">
        <f t="shared" si="2"/>
        <v>-5.2944360000000003E-2</v>
      </c>
      <c r="P24" s="36">
        <f t="shared" si="3"/>
        <v>4.0904360000000001E-2</v>
      </c>
    </row>
    <row r="25" spans="1:16">
      <c r="A25" s="16" t="s">
        <v>168</v>
      </c>
      <c r="B25" s="16" t="s">
        <v>169</v>
      </c>
      <c r="C25" s="46">
        <v>0.3</v>
      </c>
      <c r="D25" s="46">
        <v>9.9999999999999995E-8</v>
      </c>
      <c r="E25" s="46">
        <v>1.0000000000000001E-5</v>
      </c>
      <c r="F25" s="16">
        <v>485</v>
      </c>
      <c r="G25" s="36">
        <v>0.99101700000000004</v>
      </c>
      <c r="H25" s="36">
        <v>3.0113000000000001E-2</v>
      </c>
      <c r="I25" s="74">
        <v>1.59E-237</v>
      </c>
      <c r="J25" s="36">
        <f t="shared" si="0"/>
        <v>0.93199551999999997</v>
      </c>
      <c r="K25" s="36">
        <f t="shared" si="1"/>
        <v>1.05003848</v>
      </c>
      <c r="L25" s="36">
        <v>-7.8100000000000001E-3</v>
      </c>
      <c r="M25" s="36">
        <v>2.5637E-2</v>
      </c>
      <c r="N25" s="74">
        <v>0.76073599999999997</v>
      </c>
      <c r="O25" s="36">
        <f t="shared" si="2"/>
        <v>-5.8058520000000002E-2</v>
      </c>
      <c r="P25" s="36">
        <f t="shared" si="3"/>
        <v>4.243852E-2</v>
      </c>
    </row>
    <row r="26" spans="1:16">
      <c r="A26" s="16" t="s">
        <v>168</v>
      </c>
      <c r="B26" s="16" t="s">
        <v>169</v>
      </c>
      <c r="C26" s="46">
        <v>0.3</v>
      </c>
      <c r="D26" s="46">
        <v>9.9999999999999995E-8</v>
      </c>
      <c r="E26" s="46">
        <v>5.0000000000000002E-5</v>
      </c>
      <c r="F26" s="16">
        <v>536</v>
      </c>
      <c r="G26" s="36">
        <v>0.95649300000000004</v>
      </c>
      <c r="H26" s="36">
        <v>2.9711000000000001E-2</v>
      </c>
      <c r="I26" s="74">
        <v>2.1900000000000001E-227</v>
      </c>
      <c r="J26" s="36">
        <f t="shared" si="0"/>
        <v>0.89825944000000002</v>
      </c>
      <c r="K26" s="36">
        <f t="shared" si="1"/>
        <v>1.0147265599999999</v>
      </c>
      <c r="L26" s="36">
        <v>-1.5939999999999999E-2</v>
      </c>
      <c r="M26" s="36">
        <v>2.4235E-2</v>
      </c>
      <c r="N26" s="74">
        <v>0.51078800000000002</v>
      </c>
      <c r="O26" s="36">
        <f t="shared" si="2"/>
        <v>-6.34406E-2</v>
      </c>
      <c r="P26" s="36">
        <f t="shared" si="3"/>
        <v>3.1560600000000001E-2</v>
      </c>
    </row>
    <row r="27" spans="1:16">
      <c r="A27" s="16" t="s">
        <v>168</v>
      </c>
      <c r="B27" s="16" t="s">
        <v>169</v>
      </c>
      <c r="C27" s="46">
        <v>0.3</v>
      </c>
      <c r="D27" s="46">
        <v>4.9999999999999998E-7</v>
      </c>
      <c r="E27" s="46">
        <v>5.0000000000000004E-6</v>
      </c>
      <c r="F27" s="16">
        <v>625</v>
      </c>
      <c r="G27" s="36">
        <v>0.98880199999999996</v>
      </c>
      <c r="H27" s="36">
        <v>2.7682999999999999E-2</v>
      </c>
      <c r="I27" s="74">
        <v>1.98E-279</v>
      </c>
      <c r="J27" s="36">
        <f t="shared" si="0"/>
        <v>0.93454331999999996</v>
      </c>
      <c r="K27" s="36">
        <f t="shared" si="1"/>
        <v>1.04306068</v>
      </c>
      <c r="L27" s="36">
        <v>-5.4799999999999996E-3</v>
      </c>
      <c r="M27" s="36">
        <v>2.1686E-2</v>
      </c>
      <c r="N27" s="74">
        <v>0.80061499999999997</v>
      </c>
      <c r="O27" s="36">
        <f t="shared" si="2"/>
        <v>-4.7984560000000002E-2</v>
      </c>
      <c r="P27" s="36">
        <f t="shared" si="3"/>
        <v>3.7024559999999998E-2</v>
      </c>
    </row>
    <row r="28" spans="1:16">
      <c r="A28" s="16" t="s">
        <v>168</v>
      </c>
      <c r="B28" s="16" t="s">
        <v>169</v>
      </c>
      <c r="C28" s="46">
        <v>0.3</v>
      </c>
      <c r="D28" s="46">
        <v>4.9999999999999998E-7</v>
      </c>
      <c r="E28" s="46">
        <v>1.0000000000000001E-5</v>
      </c>
      <c r="F28" s="16">
        <v>642</v>
      </c>
      <c r="G28" s="36">
        <v>0.978267</v>
      </c>
      <c r="H28" s="36">
        <v>2.6915999999999999E-2</v>
      </c>
      <c r="I28" s="74">
        <v>3.1699999999999999E-289</v>
      </c>
      <c r="J28" s="36">
        <f t="shared" si="0"/>
        <v>0.92551163999999997</v>
      </c>
      <c r="K28" s="36">
        <f t="shared" si="1"/>
        <v>1.0310223599999999</v>
      </c>
      <c r="L28" s="36">
        <v>-6.4700000000000001E-3</v>
      </c>
      <c r="M28" s="36">
        <v>2.1350999999999998E-2</v>
      </c>
      <c r="N28" s="74">
        <v>0.76178100000000004</v>
      </c>
      <c r="O28" s="36">
        <f t="shared" si="2"/>
        <v>-4.831796E-2</v>
      </c>
      <c r="P28" s="36">
        <f t="shared" si="3"/>
        <v>3.537796E-2</v>
      </c>
    </row>
    <row r="29" spans="1:16">
      <c r="A29" s="16" t="s">
        <v>168</v>
      </c>
      <c r="B29" s="16" t="s">
        <v>169</v>
      </c>
      <c r="C29" s="46">
        <v>0.3</v>
      </c>
      <c r="D29" s="46">
        <v>4.9999999999999998E-7</v>
      </c>
      <c r="E29" s="46">
        <v>5.0000000000000002E-5</v>
      </c>
      <c r="F29" s="16">
        <v>691</v>
      </c>
      <c r="G29" s="36">
        <v>0.95373300000000005</v>
      </c>
      <c r="H29" s="36">
        <v>2.7064000000000001E-2</v>
      </c>
      <c r="I29" s="74">
        <v>4.8199999999999998E-272</v>
      </c>
      <c r="J29" s="36">
        <f t="shared" si="0"/>
        <v>0.90068756000000005</v>
      </c>
      <c r="K29" s="36">
        <f t="shared" si="1"/>
        <v>1.0067784399999999</v>
      </c>
      <c r="L29" s="36">
        <v>-1.158E-2</v>
      </c>
      <c r="M29" s="36">
        <v>2.2147E-2</v>
      </c>
      <c r="N29" s="74">
        <v>0.60108499999999998</v>
      </c>
      <c r="O29" s="36">
        <f t="shared" si="2"/>
        <v>-5.4988120000000001E-2</v>
      </c>
      <c r="P29" s="36">
        <f t="shared" si="3"/>
        <v>3.1828120000000001E-2</v>
      </c>
    </row>
    <row r="30" spans="1:16">
      <c r="I30" s="111"/>
    </row>
    <row r="31" spans="1:16">
      <c r="I31" s="111"/>
    </row>
  </sheetData>
  <sortState xmlns:xlrd2="http://schemas.microsoft.com/office/spreadsheetml/2017/richdata2" ref="A3:P29">
    <sortCondition ref="C3:C29"/>
    <sortCondition ref="D3:D29"/>
    <sortCondition ref="E3:E29"/>
  </sortState>
  <phoneticPr fontId="33" type="noConversion"/>
  <conditionalFormatting sqref="N3:N29">
    <cfRule type="cellIs" dxfId="11" priority="1" operator="between">
      <formula>0</formula>
      <formula>0.05</formula>
    </cfRule>
  </conditionalFormatting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38"/>
  <sheetViews>
    <sheetView zoomScale="85" zoomScaleNormal="85" workbookViewId="0">
      <selection activeCell="A2" sqref="A2"/>
    </sheetView>
  </sheetViews>
  <sheetFormatPr baseColWidth="10" defaultColWidth="8.6640625" defaultRowHeight="14"/>
  <cols>
    <col min="1" max="16" width="12.6640625" customWidth="1"/>
    <col min="17" max="17" width="9.5"/>
  </cols>
  <sheetData>
    <row r="1" spans="1:16" s="1" customFormat="1" ht="30" customHeight="1">
      <c r="A1" s="17" t="s">
        <v>179</v>
      </c>
    </row>
    <row r="2" spans="1:16" s="15" customFormat="1">
      <c r="A2" s="18" t="s">
        <v>138</v>
      </c>
      <c r="B2" s="18" t="s">
        <v>139</v>
      </c>
      <c r="C2" s="19" t="s">
        <v>171</v>
      </c>
      <c r="D2" s="19" t="s">
        <v>172</v>
      </c>
      <c r="E2" s="19" t="s">
        <v>173</v>
      </c>
      <c r="F2" s="19" t="s">
        <v>144</v>
      </c>
      <c r="G2" s="19" t="s">
        <v>157</v>
      </c>
      <c r="H2" s="19" t="s">
        <v>158</v>
      </c>
      <c r="I2" s="20" t="s">
        <v>159</v>
      </c>
      <c r="J2" s="19" t="s">
        <v>174</v>
      </c>
      <c r="K2" s="19" t="s">
        <v>175</v>
      </c>
      <c r="L2" s="19" t="s">
        <v>160</v>
      </c>
      <c r="M2" s="19" t="s">
        <v>161</v>
      </c>
      <c r="N2" s="20" t="s">
        <v>162</v>
      </c>
      <c r="O2" s="19" t="s">
        <v>176</v>
      </c>
      <c r="P2" s="19" t="s">
        <v>177</v>
      </c>
    </row>
    <row r="3" spans="1:16">
      <c r="A3" s="16" t="s">
        <v>50</v>
      </c>
      <c r="B3" s="16" t="s">
        <v>70</v>
      </c>
      <c r="C3" s="46">
        <v>0.01</v>
      </c>
      <c r="D3" s="46">
        <v>4.9999999999999998E-8</v>
      </c>
      <c r="E3" s="46">
        <v>5.0000000000000004E-6</v>
      </c>
      <c r="F3" s="16">
        <v>133</v>
      </c>
      <c r="G3" s="36">
        <v>-1.256E-2</v>
      </c>
      <c r="H3" s="36">
        <v>2.6675000000000001E-2</v>
      </c>
      <c r="I3" s="110">
        <v>0.63766699999999998</v>
      </c>
      <c r="J3" s="36">
        <f t="shared" ref="J3:J29" si="0">G3-1.96*H3</f>
        <v>-6.4842999999999998E-2</v>
      </c>
      <c r="K3" s="36">
        <f t="shared" ref="K3:K29" si="1">G3+1.96*H3</f>
        <v>3.9723000000000001E-2</v>
      </c>
      <c r="L3" s="36">
        <v>-0.13574</v>
      </c>
      <c r="M3" s="36">
        <v>1.1337E-2</v>
      </c>
      <c r="N3" s="110">
        <v>4.9099999999999998E-33</v>
      </c>
      <c r="O3" s="36">
        <f t="shared" ref="O3:O29" si="2">L3-1.96*M3</f>
        <v>-0.15796051999999999</v>
      </c>
      <c r="P3" s="36">
        <f t="shared" ref="P3:P29" si="3">L3+1.96*M3</f>
        <v>-0.11351948000000001</v>
      </c>
    </row>
    <row r="4" spans="1:16">
      <c r="A4" s="16" t="s">
        <v>50</v>
      </c>
      <c r="B4" s="16" t="s">
        <v>70</v>
      </c>
      <c r="C4" s="46">
        <v>0.01</v>
      </c>
      <c r="D4" s="46">
        <v>4.9999999999999998E-8</v>
      </c>
      <c r="E4" s="46">
        <v>1.0000000000000001E-5</v>
      </c>
      <c r="F4" s="16">
        <v>133</v>
      </c>
      <c r="G4" s="36">
        <v>-1.3469999999999999E-2</v>
      </c>
      <c r="H4" s="36">
        <v>2.7066E-2</v>
      </c>
      <c r="I4" s="110">
        <v>0.61862499999999998</v>
      </c>
      <c r="J4" s="36">
        <f t="shared" si="0"/>
        <v>-6.651936E-2</v>
      </c>
      <c r="K4" s="36">
        <f t="shared" si="1"/>
        <v>3.9579360000000001E-2</v>
      </c>
      <c r="L4" s="36">
        <v>-0.13605999999999999</v>
      </c>
      <c r="M4" s="36">
        <v>1.1705999999999999E-2</v>
      </c>
      <c r="N4" s="110">
        <v>3.1700000000000002E-31</v>
      </c>
      <c r="O4" s="36">
        <f t="shared" si="2"/>
        <v>-0.15900375999999999</v>
      </c>
      <c r="P4" s="36">
        <f t="shared" si="3"/>
        <v>-0.11311624000000001</v>
      </c>
    </row>
    <row r="5" spans="1:16">
      <c r="A5" s="16" t="s">
        <v>50</v>
      </c>
      <c r="B5" s="16" t="s">
        <v>70</v>
      </c>
      <c r="C5" s="46">
        <v>0.01</v>
      </c>
      <c r="D5" s="46">
        <v>4.9999999999999998E-8</v>
      </c>
      <c r="E5" s="46">
        <v>5.0000000000000002E-5</v>
      </c>
      <c r="F5" s="16">
        <v>135</v>
      </c>
      <c r="G5" s="36">
        <v>-9.41E-3</v>
      </c>
      <c r="H5" s="36">
        <v>2.7373000000000001E-2</v>
      </c>
      <c r="I5" s="110">
        <v>0.73097400000000001</v>
      </c>
      <c r="J5" s="36">
        <f t="shared" si="0"/>
        <v>-6.3061080000000005E-2</v>
      </c>
      <c r="K5" s="36">
        <f t="shared" si="1"/>
        <v>4.4241080000000002E-2</v>
      </c>
      <c r="L5" s="36">
        <v>-0.1348</v>
      </c>
      <c r="M5" s="36">
        <v>1.1660999999999999E-2</v>
      </c>
      <c r="N5" s="110">
        <v>6.5599999999999996E-31</v>
      </c>
      <c r="O5" s="36">
        <f t="shared" si="2"/>
        <v>-0.15765556</v>
      </c>
      <c r="P5" s="36">
        <f t="shared" si="3"/>
        <v>-0.11194444000000001</v>
      </c>
    </row>
    <row r="6" spans="1:16">
      <c r="A6" s="16" t="s">
        <v>50</v>
      </c>
      <c r="B6" s="16" t="s">
        <v>70</v>
      </c>
      <c r="C6" s="46">
        <v>0.01</v>
      </c>
      <c r="D6" s="46">
        <v>9.9999999999999995E-8</v>
      </c>
      <c r="E6" s="46">
        <v>5.0000000000000004E-6</v>
      </c>
      <c r="F6" s="16">
        <v>149</v>
      </c>
      <c r="G6" s="36">
        <v>-1.985E-2</v>
      </c>
      <c r="H6" s="36">
        <v>2.4698000000000001E-2</v>
      </c>
      <c r="I6" s="110">
        <v>0.42153400000000002</v>
      </c>
      <c r="J6" s="36">
        <f t="shared" si="0"/>
        <v>-6.8258079999999999E-2</v>
      </c>
      <c r="K6" s="36">
        <f t="shared" si="1"/>
        <v>2.855808E-2</v>
      </c>
      <c r="L6" s="36">
        <v>-0.14222000000000001</v>
      </c>
      <c r="M6" s="36">
        <v>1.1162999999999999E-2</v>
      </c>
      <c r="N6" s="110">
        <v>3.5000000000000001E-37</v>
      </c>
      <c r="O6" s="36">
        <f t="shared" si="2"/>
        <v>-0.16409947999999999</v>
      </c>
      <c r="P6" s="36">
        <f t="shared" si="3"/>
        <v>-0.12034052000000001</v>
      </c>
    </row>
    <row r="7" spans="1:16">
      <c r="A7" s="16" t="s">
        <v>50</v>
      </c>
      <c r="B7" s="16" t="s">
        <v>70</v>
      </c>
      <c r="C7" s="46">
        <v>0.01</v>
      </c>
      <c r="D7" s="46">
        <v>9.9999999999999995E-8</v>
      </c>
      <c r="E7" s="46">
        <v>1.0000000000000001E-5</v>
      </c>
      <c r="F7" s="16">
        <v>149</v>
      </c>
      <c r="G7" s="36">
        <v>-1.8919999999999999E-2</v>
      </c>
      <c r="H7" s="36">
        <v>2.5107000000000001E-2</v>
      </c>
      <c r="I7" s="110">
        <v>0.451156</v>
      </c>
      <c r="J7" s="36">
        <f t="shared" si="0"/>
        <v>-6.8129720000000005E-2</v>
      </c>
      <c r="K7" s="36">
        <f t="shared" si="1"/>
        <v>3.0289719999999999E-2</v>
      </c>
      <c r="L7" s="36">
        <v>-0.14235999999999999</v>
      </c>
      <c r="M7" s="36">
        <v>1.0947999999999999E-2</v>
      </c>
      <c r="N7" s="110">
        <v>1.16E-38</v>
      </c>
      <c r="O7" s="36">
        <f t="shared" si="2"/>
        <v>-0.16381808</v>
      </c>
      <c r="P7" s="36">
        <f t="shared" si="3"/>
        <v>-0.12090192</v>
      </c>
    </row>
    <row r="8" spans="1:16">
      <c r="A8" s="16" t="s">
        <v>50</v>
      </c>
      <c r="B8" s="16" t="s">
        <v>70</v>
      </c>
      <c r="C8" s="46">
        <v>0.01</v>
      </c>
      <c r="D8" s="46">
        <v>9.9999999999999995E-8</v>
      </c>
      <c r="E8" s="46">
        <v>5.0000000000000002E-5</v>
      </c>
      <c r="F8" s="16">
        <v>151</v>
      </c>
      <c r="G8" s="36">
        <v>-1.6140000000000002E-2</v>
      </c>
      <c r="H8" s="36">
        <v>2.4235E-2</v>
      </c>
      <c r="I8" s="110">
        <v>0.50538499999999997</v>
      </c>
      <c r="J8" s="36">
        <f t="shared" si="0"/>
        <v>-6.3640600000000005E-2</v>
      </c>
      <c r="K8" s="36">
        <f t="shared" si="1"/>
        <v>3.1360600000000002E-2</v>
      </c>
      <c r="L8" s="36">
        <v>-0.14072999999999999</v>
      </c>
      <c r="M8" s="36">
        <v>1.1155999999999999E-2</v>
      </c>
      <c r="N8" s="110">
        <v>1.7700000000000001E-36</v>
      </c>
      <c r="O8" s="36">
        <f t="shared" si="2"/>
        <v>-0.16259576000000001</v>
      </c>
      <c r="P8" s="36">
        <f t="shared" si="3"/>
        <v>-0.11886424</v>
      </c>
    </row>
    <row r="9" spans="1:16">
      <c r="A9" s="16" t="s">
        <v>50</v>
      </c>
      <c r="B9" s="16" t="s">
        <v>70</v>
      </c>
      <c r="C9" s="46">
        <v>0.01</v>
      </c>
      <c r="D9" s="46">
        <v>4.9999999999999998E-7</v>
      </c>
      <c r="E9" s="46">
        <v>5.0000000000000004E-6</v>
      </c>
      <c r="F9" s="16">
        <v>189</v>
      </c>
      <c r="G9" s="36">
        <v>-1.7239999999999998E-2</v>
      </c>
      <c r="H9" s="36">
        <v>2.1503000000000001E-2</v>
      </c>
      <c r="I9" s="110">
        <v>0.42257800000000001</v>
      </c>
      <c r="J9" s="36">
        <f t="shared" si="0"/>
        <v>-5.9385880000000002E-2</v>
      </c>
      <c r="K9" s="36">
        <f t="shared" si="1"/>
        <v>2.4905879999999998E-2</v>
      </c>
      <c r="L9" s="36">
        <v>-0.12520000000000001</v>
      </c>
      <c r="M9" s="36">
        <v>1.0246999999999999E-2</v>
      </c>
      <c r="N9" s="110">
        <v>2.4800000000000001E-34</v>
      </c>
      <c r="O9" s="36">
        <f t="shared" si="2"/>
        <v>-0.14528411999999999</v>
      </c>
      <c r="P9" s="36">
        <f t="shared" si="3"/>
        <v>-0.10511587999999999</v>
      </c>
    </row>
    <row r="10" spans="1:16">
      <c r="A10" s="16" t="s">
        <v>50</v>
      </c>
      <c r="B10" s="16" t="s">
        <v>70</v>
      </c>
      <c r="C10" s="46">
        <v>0.01</v>
      </c>
      <c r="D10" s="46">
        <v>4.9999999999999998E-7</v>
      </c>
      <c r="E10" s="46">
        <v>1.0000000000000001E-5</v>
      </c>
      <c r="F10" s="16">
        <v>189</v>
      </c>
      <c r="G10" s="36">
        <v>-1.6029999999999999E-2</v>
      </c>
      <c r="H10" s="36">
        <v>2.1791999999999999E-2</v>
      </c>
      <c r="I10" s="110">
        <v>0.46210000000000001</v>
      </c>
      <c r="J10" s="36">
        <f t="shared" si="0"/>
        <v>-5.8742320000000001E-2</v>
      </c>
      <c r="K10" s="36">
        <f t="shared" si="1"/>
        <v>2.6682319999999999E-2</v>
      </c>
      <c r="L10" s="36">
        <v>-0.12570999999999999</v>
      </c>
      <c r="M10" s="36">
        <v>1.0444999999999999E-2</v>
      </c>
      <c r="N10" s="110">
        <v>2.3099999999999998E-33</v>
      </c>
      <c r="O10" s="36">
        <f t="shared" si="2"/>
        <v>-0.14618220000000001</v>
      </c>
      <c r="P10" s="36">
        <f t="shared" si="3"/>
        <v>-0.10523780000000001</v>
      </c>
    </row>
    <row r="11" spans="1:16">
      <c r="A11" s="16" t="s">
        <v>50</v>
      </c>
      <c r="B11" s="16" t="s">
        <v>70</v>
      </c>
      <c r="C11" s="46">
        <v>0.01</v>
      </c>
      <c r="D11" s="46">
        <v>4.9999999999999998E-7</v>
      </c>
      <c r="E11" s="46">
        <v>5.0000000000000002E-5</v>
      </c>
      <c r="F11" s="16">
        <v>191</v>
      </c>
      <c r="G11" s="36">
        <v>-1.461E-2</v>
      </c>
      <c r="H11" s="36">
        <v>2.1486000000000002E-2</v>
      </c>
      <c r="I11" s="110">
        <v>0.49643300000000001</v>
      </c>
      <c r="J11" s="36">
        <f t="shared" si="0"/>
        <v>-5.6722559999999998E-2</v>
      </c>
      <c r="K11" s="36">
        <f t="shared" si="1"/>
        <v>2.7502559999999999E-2</v>
      </c>
      <c r="L11" s="36">
        <v>-0.12496</v>
      </c>
      <c r="M11" s="36">
        <v>1.0246999999999999E-2</v>
      </c>
      <c r="N11" s="110">
        <v>3.3399999999999999E-34</v>
      </c>
      <c r="O11" s="36">
        <f t="shared" si="2"/>
        <v>-0.14504412</v>
      </c>
      <c r="P11" s="36">
        <f t="shared" si="3"/>
        <v>-0.10487588</v>
      </c>
    </row>
    <row r="12" spans="1:16">
      <c r="A12" s="16" t="s">
        <v>50</v>
      </c>
      <c r="B12" s="16" t="s">
        <v>70</v>
      </c>
      <c r="C12" s="46">
        <v>0.1</v>
      </c>
      <c r="D12" s="46">
        <v>4.9999999999999998E-8</v>
      </c>
      <c r="E12" s="46">
        <v>5.0000000000000004E-6</v>
      </c>
      <c r="F12" s="16">
        <v>157</v>
      </c>
      <c r="G12" s="36">
        <v>-3.0120000000000001E-2</v>
      </c>
      <c r="H12" s="36">
        <v>2.341E-2</v>
      </c>
      <c r="I12" s="110">
        <v>0.19825499999999999</v>
      </c>
      <c r="J12" s="36">
        <f t="shared" si="0"/>
        <v>-7.6003600000000004E-2</v>
      </c>
      <c r="K12" s="36">
        <f t="shared" si="1"/>
        <v>1.5763599999999999E-2</v>
      </c>
      <c r="L12" s="36">
        <v>-0.13356999999999999</v>
      </c>
      <c r="M12" s="36">
        <v>1.0067E-2</v>
      </c>
      <c r="N12" s="110">
        <v>3.5799999999999998E-40</v>
      </c>
      <c r="O12" s="36">
        <f t="shared" si="2"/>
        <v>-0.15330131999999999</v>
      </c>
      <c r="P12" s="36">
        <f t="shared" si="3"/>
        <v>-0.11383868</v>
      </c>
    </row>
    <row r="13" spans="1:16">
      <c r="A13" s="16" t="s">
        <v>50</v>
      </c>
      <c r="B13" s="16" t="s">
        <v>70</v>
      </c>
      <c r="C13" s="46">
        <v>0.1</v>
      </c>
      <c r="D13" s="46">
        <v>4.9999999999999998E-8</v>
      </c>
      <c r="E13" s="46">
        <v>1.0000000000000001E-5</v>
      </c>
      <c r="F13" s="16">
        <v>157</v>
      </c>
      <c r="G13" s="36">
        <v>-3.1009999999999999E-2</v>
      </c>
      <c r="H13" s="36">
        <v>2.2702E-2</v>
      </c>
      <c r="I13" s="110">
        <v>0.17191799999999999</v>
      </c>
      <c r="J13" s="36">
        <f t="shared" si="0"/>
        <v>-7.5505920000000004E-2</v>
      </c>
      <c r="K13" s="36">
        <f t="shared" si="1"/>
        <v>1.348592E-2</v>
      </c>
      <c r="L13" s="36">
        <v>-0.13364999999999999</v>
      </c>
      <c r="M13" s="36">
        <v>1.0899000000000001E-2</v>
      </c>
      <c r="N13" s="110">
        <v>1.4300000000000001E-34</v>
      </c>
      <c r="O13" s="36">
        <f t="shared" si="2"/>
        <v>-0.15501203999999999</v>
      </c>
      <c r="P13" s="36">
        <f t="shared" si="3"/>
        <v>-0.11228796000000001</v>
      </c>
    </row>
    <row r="14" spans="1:16">
      <c r="A14" s="16" t="s">
        <v>50</v>
      </c>
      <c r="B14" s="16" t="s">
        <v>70</v>
      </c>
      <c r="C14" s="46">
        <v>0.1</v>
      </c>
      <c r="D14" s="46">
        <v>4.9999999999999998E-8</v>
      </c>
      <c r="E14" s="46">
        <v>5.0000000000000002E-5</v>
      </c>
      <c r="F14" s="16">
        <v>159</v>
      </c>
      <c r="G14" s="36">
        <v>-2.8680000000000001E-2</v>
      </c>
      <c r="H14" s="36">
        <v>2.2445E-2</v>
      </c>
      <c r="I14" s="110">
        <v>0.20139499999999999</v>
      </c>
      <c r="J14" s="36">
        <f t="shared" si="0"/>
        <v>-7.2672200000000006E-2</v>
      </c>
      <c r="K14" s="36">
        <f t="shared" si="1"/>
        <v>1.53122E-2</v>
      </c>
      <c r="L14" s="36">
        <v>-0.13209000000000001</v>
      </c>
      <c r="M14" s="36">
        <v>1.1223E-2</v>
      </c>
      <c r="N14" s="110">
        <v>5.6500000000000001E-32</v>
      </c>
      <c r="O14" s="36">
        <f t="shared" si="2"/>
        <v>-0.15408707999999999</v>
      </c>
      <c r="P14" s="36">
        <f t="shared" si="3"/>
        <v>-0.11009292</v>
      </c>
    </row>
    <row r="15" spans="1:16">
      <c r="A15" s="16" t="s">
        <v>50</v>
      </c>
      <c r="B15" s="16" t="s">
        <v>70</v>
      </c>
      <c r="C15" s="46">
        <v>0.1</v>
      </c>
      <c r="D15" s="46">
        <v>9.9999999999999995E-8</v>
      </c>
      <c r="E15" s="46">
        <v>5.0000000000000004E-6</v>
      </c>
      <c r="F15" s="16">
        <v>175</v>
      </c>
      <c r="G15" s="36">
        <v>-3.1480000000000001E-2</v>
      </c>
      <c r="H15" s="36">
        <v>2.1378000000000001E-2</v>
      </c>
      <c r="I15" s="110">
        <v>0.14092399999999999</v>
      </c>
      <c r="J15" s="36">
        <f t="shared" si="0"/>
        <v>-7.3380879999999996E-2</v>
      </c>
      <c r="K15" s="36">
        <f t="shared" si="1"/>
        <v>1.042088E-2</v>
      </c>
      <c r="L15" s="36">
        <v>-0.13883999999999999</v>
      </c>
      <c r="M15" s="36">
        <v>9.8820000000000002E-3</v>
      </c>
      <c r="N15" s="110">
        <v>7.7699999999999997E-45</v>
      </c>
      <c r="O15" s="36">
        <f t="shared" si="2"/>
        <v>-0.15820872</v>
      </c>
      <c r="P15" s="36">
        <f t="shared" si="3"/>
        <v>-0.11947128</v>
      </c>
    </row>
    <row r="16" spans="1:16">
      <c r="A16" s="16" t="s">
        <v>50</v>
      </c>
      <c r="B16" s="16" t="s">
        <v>70</v>
      </c>
      <c r="C16" s="46">
        <v>0.1</v>
      </c>
      <c r="D16" s="46">
        <v>9.9999999999999995E-8</v>
      </c>
      <c r="E16" s="46">
        <v>1.0000000000000001E-5</v>
      </c>
      <c r="F16" s="16">
        <v>175</v>
      </c>
      <c r="G16" s="36">
        <v>-3.0790000000000001E-2</v>
      </c>
      <c r="H16" s="36">
        <v>2.2447999999999999E-2</v>
      </c>
      <c r="I16" s="110">
        <v>0.17022200000000001</v>
      </c>
      <c r="J16" s="36">
        <f t="shared" si="0"/>
        <v>-7.4788080000000007E-2</v>
      </c>
      <c r="K16" s="36">
        <f t="shared" si="1"/>
        <v>1.3208080000000001E-2</v>
      </c>
      <c r="L16" s="36">
        <v>-0.13891000000000001</v>
      </c>
      <c r="M16" s="36">
        <v>1.056E-2</v>
      </c>
      <c r="N16" s="110">
        <v>1.62E-39</v>
      </c>
      <c r="O16" s="36">
        <f t="shared" si="2"/>
        <v>-0.15960759999999999</v>
      </c>
      <c r="P16" s="36">
        <f t="shared" si="3"/>
        <v>-0.1182124</v>
      </c>
    </row>
    <row r="17" spans="1:16">
      <c r="A17" s="16" t="s">
        <v>50</v>
      </c>
      <c r="B17" s="16" t="s">
        <v>70</v>
      </c>
      <c r="C17" s="46">
        <v>0.1</v>
      </c>
      <c r="D17" s="46">
        <v>9.9999999999999995E-8</v>
      </c>
      <c r="E17" s="46">
        <v>5.0000000000000002E-5</v>
      </c>
      <c r="F17" s="16">
        <v>177</v>
      </c>
      <c r="G17" s="36">
        <v>-2.8320000000000001E-2</v>
      </c>
      <c r="H17" s="36">
        <v>2.1221E-2</v>
      </c>
      <c r="I17" s="110">
        <v>0.18196399999999999</v>
      </c>
      <c r="J17" s="36">
        <f t="shared" si="0"/>
        <v>-6.9913160000000002E-2</v>
      </c>
      <c r="K17" s="36">
        <f t="shared" si="1"/>
        <v>1.3273160000000001E-2</v>
      </c>
      <c r="L17" s="36">
        <v>-0.13783999999999999</v>
      </c>
      <c r="M17" s="36">
        <v>1.0066E-2</v>
      </c>
      <c r="N17" s="110">
        <v>1.1100000000000001E-42</v>
      </c>
      <c r="O17" s="36">
        <f t="shared" si="2"/>
        <v>-0.15756935999999999</v>
      </c>
      <c r="P17" s="36">
        <f t="shared" si="3"/>
        <v>-0.11811064</v>
      </c>
    </row>
    <row r="18" spans="1:16">
      <c r="A18" s="16" t="s">
        <v>50</v>
      </c>
      <c r="B18" s="16" t="s">
        <v>70</v>
      </c>
      <c r="C18" s="46">
        <v>0.1</v>
      </c>
      <c r="D18" s="46">
        <v>4.9999999999999998E-7</v>
      </c>
      <c r="E18" s="46">
        <v>5.0000000000000004E-6</v>
      </c>
      <c r="F18" s="16">
        <v>227</v>
      </c>
      <c r="G18" s="36">
        <v>-2.7369999999999998E-2</v>
      </c>
      <c r="H18" s="36">
        <v>1.8796E-2</v>
      </c>
      <c r="I18" s="110">
        <v>0.14532100000000001</v>
      </c>
      <c r="J18" s="36">
        <f t="shared" si="0"/>
        <v>-6.4210160000000002E-2</v>
      </c>
      <c r="K18" s="36">
        <f t="shared" si="1"/>
        <v>9.47016E-3</v>
      </c>
      <c r="L18" s="36">
        <v>-0.12592999999999999</v>
      </c>
      <c r="M18" s="36">
        <v>9.6760000000000006E-3</v>
      </c>
      <c r="N18" s="110">
        <v>1.01E-38</v>
      </c>
      <c r="O18" s="36">
        <f t="shared" si="2"/>
        <v>-0.14489495999999999</v>
      </c>
      <c r="P18" s="36">
        <f t="shared" si="3"/>
        <v>-0.10696504</v>
      </c>
    </row>
    <row r="19" spans="1:16">
      <c r="A19" s="16" t="s">
        <v>50</v>
      </c>
      <c r="B19" s="16" t="s">
        <v>70</v>
      </c>
      <c r="C19" s="46">
        <v>0.1</v>
      </c>
      <c r="D19" s="46">
        <v>4.9999999999999998E-7</v>
      </c>
      <c r="E19" s="46">
        <v>1.0000000000000001E-5</v>
      </c>
      <c r="F19" s="16">
        <v>227</v>
      </c>
      <c r="G19" s="36">
        <v>-2.7879999999999999E-2</v>
      </c>
      <c r="H19" s="36">
        <v>1.9324999999999998E-2</v>
      </c>
      <c r="I19" s="110">
        <v>0.14915600000000001</v>
      </c>
      <c r="J19" s="36">
        <f t="shared" si="0"/>
        <v>-6.5756999999999996E-2</v>
      </c>
      <c r="K19" s="36">
        <f t="shared" si="1"/>
        <v>9.9970000000000007E-3</v>
      </c>
      <c r="L19" s="36">
        <v>-0.12595999999999999</v>
      </c>
      <c r="M19" s="36">
        <v>9.3970000000000008E-3</v>
      </c>
      <c r="N19" s="110">
        <v>5.75E-41</v>
      </c>
      <c r="O19" s="36">
        <f t="shared" si="2"/>
        <v>-0.14437812</v>
      </c>
      <c r="P19" s="36">
        <f t="shared" si="3"/>
        <v>-0.10754188000000001</v>
      </c>
    </row>
    <row r="20" spans="1:16">
      <c r="A20" s="16" t="s">
        <v>50</v>
      </c>
      <c r="B20" s="16" t="s">
        <v>70</v>
      </c>
      <c r="C20" s="46">
        <v>0.1</v>
      </c>
      <c r="D20" s="46">
        <v>4.9999999999999998E-7</v>
      </c>
      <c r="E20" s="46">
        <v>5.0000000000000002E-5</v>
      </c>
      <c r="F20" s="16">
        <v>229</v>
      </c>
      <c r="G20" s="36">
        <v>-2.58E-2</v>
      </c>
      <c r="H20" s="36">
        <v>2.0223000000000001E-2</v>
      </c>
      <c r="I20" s="110">
        <v>0.20200699999999999</v>
      </c>
      <c r="J20" s="36">
        <f t="shared" si="0"/>
        <v>-6.5437079999999995E-2</v>
      </c>
      <c r="K20" s="36">
        <f t="shared" si="1"/>
        <v>1.383708E-2</v>
      </c>
      <c r="L20" s="36">
        <v>-0.12534000000000001</v>
      </c>
      <c r="M20" s="36">
        <v>9.1870000000000007E-3</v>
      </c>
      <c r="N20" s="110">
        <v>2.2399999999999999E-42</v>
      </c>
      <c r="O20" s="36">
        <f t="shared" si="2"/>
        <v>-0.14334652000000001</v>
      </c>
      <c r="P20" s="36">
        <f t="shared" si="3"/>
        <v>-0.10733348</v>
      </c>
    </row>
    <row r="21" spans="1:16">
      <c r="A21" s="16" t="s">
        <v>50</v>
      </c>
      <c r="B21" s="16" t="s">
        <v>70</v>
      </c>
      <c r="C21" s="46">
        <v>0.3</v>
      </c>
      <c r="D21" s="46">
        <v>4.9999999999999998E-8</v>
      </c>
      <c r="E21" s="46">
        <v>5.0000000000000004E-6</v>
      </c>
      <c r="F21" s="16">
        <v>205</v>
      </c>
      <c r="G21" s="36">
        <v>-5.1240000000000001E-2</v>
      </c>
      <c r="H21" s="36">
        <v>1.9411999999999999E-2</v>
      </c>
      <c r="I21" s="110">
        <v>8.2979999999999998E-3</v>
      </c>
      <c r="J21" s="36">
        <f t="shared" si="0"/>
        <v>-8.9287519999999995E-2</v>
      </c>
      <c r="K21" s="36">
        <f t="shared" si="1"/>
        <v>-1.3192479999999999E-2</v>
      </c>
      <c r="L21" s="36">
        <v>-0.13794000000000001</v>
      </c>
      <c r="M21" s="36">
        <v>8.8889999999999993E-3</v>
      </c>
      <c r="N21" s="110">
        <v>2.6199999999999998E-54</v>
      </c>
      <c r="O21" s="36">
        <f t="shared" si="2"/>
        <v>-0.15536243999999999</v>
      </c>
      <c r="P21" s="36">
        <f t="shared" si="3"/>
        <v>-0.12051756</v>
      </c>
    </row>
    <row r="22" spans="1:16">
      <c r="A22" s="16" t="s">
        <v>50</v>
      </c>
      <c r="B22" s="16" t="s">
        <v>70</v>
      </c>
      <c r="C22" s="46">
        <v>0.3</v>
      </c>
      <c r="D22" s="46">
        <v>4.9999999999999998E-8</v>
      </c>
      <c r="E22" s="46">
        <v>1.0000000000000001E-5</v>
      </c>
      <c r="F22" s="16">
        <v>205</v>
      </c>
      <c r="G22" s="36">
        <v>-5.2130000000000003E-2</v>
      </c>
      <c r="H22" s="36">
        <v>1.9739E-2</v>
      </c>
      <c r="I22" s="110">
        <v>8.2690000000000003E-3</v>
      </c>
      <c r="J22" s="36">
        <f t="shared" si="0"/>
        <v>-9.081844E-2</v>
      </c>
      <c r="K22" s="36">
        <f t="shared" si="1"/>
        <v>-1.344156E-2</v>
      </c>
      <c r="L22" s="36">
        <v>-0.13769000000000001</v>
      </c>
      <c r="M22" s="36">
        <v>9.2969999999999997E-3</v>
      </c>
      <c r="N22" s="110">
        <v>1.25E-49</v>
      </c>
      <c r="O22" s="36">
        <f t="shared" si="2"/>
        <v>-0.15591211999999999</v>
      </c>
      <c r="P22" s="36">
        <f t="shared" si="3"/>
        <v>-0.11946788</v>
      </c>
    </row>
    <row r="23" spans="1:16">
      <c r="A23" s="16" t="s">
        <v>50</v>
      </c>
      <c r="B23" s="16" t="s">
        <v>70</v>
      </c>
      <c r="C23" s="46">
        <v>0.3</v>
      </c>
      <c r="D23" s="46">
        <v>4.9999999999999998E-8</v>
      </c>
      <c r="E23" s="46">
        <v>5.0000000000000002E-5</v>
      </c>
      <c r="F23" s="16">
        <v>207</v>
      </c>
      <c r="G23" s="36">
        <v>-5.0560000000000001E-2</v>
      </c>
      <c r="H23" s="36">
        <v>1.8981000000000001E-2</v>
      </c>
      <c r="I23" s="110">
        <v>7.7219999999999997E-3</v>
      </c>
      <c r="J23" s="36">
        <f t="shared" si="0"/>
        <v>-8.7762759999999995E-2</v>
      </c>
      <c r="K23" s="36">
        <f t="shared" si="1"/>
        <v>-1.3357239999999999E-2</v>
      </c>
      <c r="L23" s="36">
        <v>-0.13716</v>
      </c>
      <c r="M23" s="36">
        <v>9.2370000000000004E-3</v>
      </c>
      <c r="N23" s="110">
        <v>7.0500000000000003E-50</v>
      </c>
      <c r="O23" s="36">
        <f t="shared" si="2"/>
        <v>-0.15526451999999999</v>
      </c>
      <c r="P23" s="36">
        <f t="shared" si="3"/>
        <v>-0.11905548000000001</v>
      </c>
    </row>
    <row r="24" spans="1:16">
      <c r="A24" s="16" t="s">
        <v>50</v>
      </c>
      <c r="B24" s="16" t="s">
        <v>70</v>
      </c>
      <c r="C24" s="46">
        <v>0.3</v>
      </c>
      <c r="D24" s="46">
        <v>9.9999999999999995E-8</v>
      </c>
      <c r="E24" s="46">
        <v>5.0000000000000004E-6</v>
      </c>
      <c r="F24" s="16">
        <v>232</v>
      </c>
      <c r="G24" s="36">
        <v>-4.8770000000000001E-2</v>
      </c>
      <c r="H24" s="36">
        <v>1.8251E-2</v>
      </c>
      <c r="I24" s="110">
        <v>7.5300000000000002E-3</v>
      </c>
      <c r="J24" s="36">
        <f t="shared" si="0"/>
        <v>-8.4541959999999999E-2</v>
      </c>
      <c r="K24" s="36">
        <f t="shared" si="1"/>
        <v>-1.2998040000000001E-2</v>
      </c>
      <c r="L24" s="36">
        <v>-0.1389</v>
      </c>
      <c r="M24" s="36">
        <v>9.1760000000000001E-3</v>
      </c>
      <c r="N24" s="110">
        <v>9.3199999999999999E-52</v>
      </c>
      <c r="O24" s="36">
        <f t="shared" si="2"/>
        <v>-0.15688495999999999</v>
      </c>
      <c r="P24" s="36">
        <f t="shared" si="3"/>
        <v>-0.12091504</v>
      </c>
    </row>
    <row r="25" spans="1:16">
      <c r="A25" s="16" t="s">
        <v>50</v>
      </c>
      <c r="B25" s="16" t="s">
        <v>70</v>
      </c>
      <c r="C25" s="46">
        <v>0.3</v>
      </c>
      <c r="D25" s="46">
        <v>9.9999999999999995E-8</v>
      </c>
      <c r="E25" s="46">
        <v>1.0000000000000001E-5</v>
      </c>
      <c r="F25" s="16">
        <v>232</v>
      </c>
      <c r="G25" s="36">
        <v>-4.811E-2</v>
      </c>
      <c r="H25" s="36">
        <v>1.8041000000000001E-2</v>
      </c>
      <c r="I25" s="110">
        <v>7.6559999999999996E-3</v>
      </c>
      <c r="J25" s="36">
        <f t="shared" si="0"/>
        <v>-8.3470359999999993E-2</v>
      </c>
      <c r="K25" s="36">
        <f t="shared" si="1"/>
        <v>-1.274964E-2</v>
      </c>
      <c r="L25" s="36">
        <v>-0.13883000000000001</v>
      </c>
      <c r="M25" s="36">
        <v>9.0559999999999998E-3</v>
      </c>
      <c r="N25" s="110">
        <v>4.7399999999999997E-53</v>
      </c>
      <c r="O25" s="36">
        <f t="shared" si="2"/>
        <v>-0.15657976000000001</v>
      </c>
      <c r="P25" s="36">
        <f t="shared" si="3"/>
        <v>-0.12108024000000001</v>
      </c>
    </row>
    <row r="26" spans="1:16">
      <c r="A26" s="16" t="s">
        <v>50</v>
      </c>
      <c r="B26" s="16" t="s">
        <v>70</v>
      </c>
      <c r="C26" s="46">
        <v>0.3</v>
      </c>
      <c r="D26" s="46">
        <v>9.9999999999999995E-8</v>
      </c>
      <c r="E26" s="46">
        <v>5.0000000000000002E-5</v>
      </c>
      <c r="F26" s="16">
        <v>234</v>
      </c>
      <c r="G26" s="36">
        <v>-4.709E-2</v>
      </c>
      <c r="H26" s="36">
        <v>1.7573999999999999E-2</v>
      </c>
      <c r="I26" s="110">
        <v>7.3709999999999999E-3</v>
      </c>
      <c r="J26" s="36">
        <f t="shared" si="0"/>
        <v>-8.1535040000000003E-2</v>
      </c>
      <c r="K26" s="36">
        <f t="shared" si="1"/>
        <v>-1.264496E-2</v>
      </c>
      <c r="L26" s="36">
        <v>-0.13819999999999999</v>
      </c>
      <c r="M26" s="36">
        <v>8.8430000000000002E-3</v>
      </c>
      <c r="N26" s="110">
        <v>4.7199999999999998E-55</v>
      </c>
      <c r="O26" s="36">
        <f t="shared" si="2"/>
        <v>-0.15553227999999999</v>
      </c>
      <c r="P26" s="36">
        <f t="shared" si="3"/>
        <v>-0.12086772</v>
      </c>
    </row>
    <row r="27" spans="1:16">
      <c r="A27" s="16" t="s">
        <v>50</v>
      </c>
      <c r="B27" s="16" t="s">
        <v>70</v>
      </c>
      <c r="C27" s="46">
        <v>0.3</v>
      </c>
      <c r="D27" s="46">
        <v>4.9999999999999998E-7</v>
      </c>
      <c r="E27" s="46">
        <v>5.0000000000000004E-6</v>
      </c>
      <c r="F27" s="16">
        <v>309</v>
      </c>
      <c r="G27" s="36">
        <v>-4.6170000000000003E-2</v>
      </c>
      <c r="H27" s="36">
        <v>1.5859999999999999E-2</v>
      </c>
      <c r="I27" s="110">
        <v>3.6050000000000001E-3</v>
      </c>
      <c r="J27" s="36">
        <f t="shared" si="0"/>
        <v>-7.7255599999999994E-2</v>
      </c>
      <c r="K27" s="36">
        <f t="shared" si="1"/>
        <v>-1.50844E-2</v>
      </c>
      <c r="L27" s="36">
        <v>-0.12820000000000001</v>
      </c>
      <c r="M27" s="36">
        <v>7.868E-3</v>
      </c>
      <c r="N27" s="110">
        <v>1.0699999999999999E-59</v>
      </c>
      <c r="O27" s="36">
        <f t="shared" si="2"/>
        <v>-0.14362127999999999</v>
      </c>
      <c r="P27" s="36">
        <f t="shared" si="3"/>
        <v>-0.11277872</v>
      </c>
    </row>
    <row r="28" spans="1:16">
      <c r="A28" s="16" t="s">
        <v>50</v>
      </c>
      <c r="B28" s="16" t="s">
        <v>70</v>
      </c>
      <c r="C28" s="46">
        <v>0.3</v>
      </c>
      <c r="D28" s="46">
        <v>4.9999999999999998E-7</v>
      </c>
      <c r="E28" s="46">
        <v>1.0000000000000001E-5</v>
      </c>
      <c r="F28" s="16">
        <v>309</v>
      </c>
      <c r="G28" s="36">
        <v>-4.5190000000000001E-2</v>
      </c>
      <c r="H28" s="36">
        <v>1.609E-2</v>
      </c>
      <c r="I28" s="110">
        <v>4.9750000000000003E-3</v>
      </c>
      <c r="J28" s="36">
        <f t="shared" si="0"/>
        <v>-7.67264E-2</v>
      </c>
      <c r="K28" s="36">
        <f t="shared" si="1"/>
        <v>-1.36536E-2</v>
      </c>
      <c r="L28" s="36">
        <v>-0.12822</v>
      </c>
      <c r="M28" s="36">
        <v>8.2850000000000007E-3</v>
      </c>
      <c r="N28" s="110">
        <v>4.98E-54</v>
      </c>
      <c r="O28" s="36">
        <f t="shared" si="2"/>
        <v>-0.14445859999999999</v>
      </c>
      <c r="P28" s="36">
        <f t="shared" si="3"/>
        <v>-0.11198139999999999</v>
      </c>
    </row>
    <row r="29" spans="1:16">
      <c r="A29" s="16" t="s">
        <v>50</v>
      </c>
      <c r="B29" s="16" t="s">
        <v>70</v>
      </c>
      <c r="C29" s="46">
        <v>0.3</v>
      </c>
      <c r="D29" s="46">
        <v>4.9999999999999998E-7</v>
      </c>
      <c r="E29" s="46">
        <v>5.0000000000000002E-5</v>
      </c>
      <c r="F29" s="16">
        <v>311</v>
      </c>
      <c r="G29" s="36">
        <v>-4.4859999999999997E-2</v>
      </c>
      <c r="H29" s="36">
        <v>1.5298000000000001E-2</v>
      </c>
      <c r="I29" s="110">
        <v>3.362E-3</v>
      </c>
      <c r="J29" s="36">
        <f t="shared" si="0"/>
        <v>-7.4844079999999993E-2</v>
      </c>
      <c r="K29" s="36">
        <f t="shared" si="1"/>
        <v>-1.4875920000000001E-2</v>
      </c>
      <c r="L29" s="36">
        <v>-0.12820000000000001</v>
      </c>
      <c r="M29" s="36">
        <v>8.4130000000000003E-3</v>
      </c>
      <c r="N29" s="110">
        <v>1.97E-52</v>
      </c>
      <c r="O29" s="36">
        <f t="shared" si="2"/>
        <v>-0.14468948000000001</v>
      </c>
      <c r="P29" s="36">
        <f t="shared" si="3"/>
        <v>-0.11171051999999999</v>
      </c>
    </row>
    <row r="30" spans="1:16">
      <c r="A30" s="16"/>
      <c r="B30" s="16"/>
      <c r="C30" s="46"/>
      <c r="D30" s="46"/>
      <c r="E30" s="46"/>
      <c r="F30" s="16"/>
      <c r="G30" s="36"/>
      <c r="H30" s="36"/>
      <c r="I30" s="110"/>
      <c r="J30" s="36"/>
      <c r="K30" s="36"/>
      <c r="L30" s="36"/>
      <c r="M30" s="36"/>
      <c r="N30" s="110"/>
      <c r="O30" s="36"/>
      <c r="P30" s="36"/>
    </row>
    <row r="31" spans="1:16">
      <c r="A31" s="16"/>
      <c r="B31" s="16"/>
      <c r="C31" s="46"/>
      <c r="D31" s="46"/>
      <c r="E31" s="46"/>
      <c r="F31" s="16"/>
      <c r="G31" s="36"/>
      <c r="H31" s="36"/>
      <c r="I31" s="110"/>
      <c r="J31" s="36"/>
      <c r="K31" s="36"/>
      <c r="L31" s="36"/>
      <c r="M31" s="36"/>
      <c r="N31" s="110"/>
      <c r="O31" s="36"/>
      <c r="P31" s="36"/>
    </row>
    <row r="32" spans="1:16">
      <c r="A32" s="16"/>
      <c r="B32" s="16"/>
      <c r="C32" s="46"/>
      <c r="D32" s="46"/>
      <c r="E32" s="46"/>
      <c r="F32" s="16"/>
      <c r="G32" s="36"/>
      <c r="H32" s="36"/>
      <c r="I32" s="110"/>
      <c r="J32" s="36"/>
      <c r="K32" s="36"/>
      <c r="L32" s="36"/>
      <c r="M32" s="36"/>
      <c r="N32" s="110"/>
      <c r="O32" s="36"/>
      <c r="P32" s="36"/>
    </row>
    <row r="33" spans="1:16">
      <c r="A33" s="16"/>
      <c r="B33" s="16"/>
      <c r="C33" s="46"/>
      <c r="D33" s="46"/>
      <c r="E33" s="46"/>
      <c r="F33" s="16"/>
      <c r="G33" s="36"/>
      <c r="H33" s="36"/>
      <c r="I33" s="110"/>
      <c r="J33" s="36"/>
      <c r="K33" s="36"/>
      <c r="L33" s="36"/>
      <c r="M33" s="36"/>
      <c r="N33" s="110"/>
      <c r="O33" s="36"/>
      <c r="P33" s="36"/>
    </row>
    <row r="34" spans="1:16">
      <c r="A34" s="16"/>
      <c r="B34" s="16"/>
      <c r="C34" s="46"/>
      <c r="D34" s="46"/>
      <c r="E34" s="46"/>
      <c r="F34" s="16"/>
      <c r="G34" s="36"/>
      <c r="H34" s="36"/>
      <c r="I34" s="110"/>
      <c r="J34" s="36"/>
      <c r="K34" s="36"/>
      <c r="L34" s="36"/>
      <c r="M34" s="36"/>
      <c r="N34" s="110"/>
      <c r="O34" s="36"/>
      <c r="P34" s="36"/>
    </row>
    <row r="35" spans="1:16">
      <c r="A35" s="16"/>
      <c r="B35" s="16"/>
      <c r="C35" s="46"/>
      <c r="D35" s="46"/>
      <c r="E35" s="46"/>
      <c r="F35" s="16"/>
      <c r="G35" s="36"/>
      <c r="H35" s="36"/>
      <c r="I35" s="110"/>
      <c r="J35" s="36"/>
      <c r="K35" s="36"/>
      <c r="L35" s="36"/>
      <c r="M35" s="36"/>
      <c r="N35" s="110"/>
      <c r="O35" s="36"/>
      <c r="P35" s="36"/>
    </row>
    <row r="36" spans="1:16">
      <c r="A36" s="16"/>
      <c r="B36" s="16"/>
      <c r="C36" s="46"/>
      <c r="D36" s="46"/>
      <c r="E36" s="46"/>
      <c r="F36" s="16"/>
      <c r="G36" s="36"/>
      <c r="H36" s="36"/>
      <c r="I36" s="110"/>
      <c r="J36" s="36"/>
      <c r="K36" s="36"/>
      <c r="L36" s="36"/>
      <c r="M36" s="36"/>
      <c r="N36" s="110"/>
      <c r="O36" s="36"/>
      <c r="P36" s="36"/>
    </row>
    <row r="37" spans="1:16">
      <c r="A37" s="16"/>
      <c r="B37" s="16"/>
      <c r="C37" s="46"/>
      <c r="D37" s="46"/>
      <c r="E37" s="46"/>
      <c r="F37" s="16"/>
      <c r="G37" s="36"/>
      <c r="H37" s="36"/>
      <c r="I37" s="110"/>
      <c r="J37" s="36"/>
      <c r="K37" s="36"/>
      <c r="L37" s="36"/>
      <c r="M37" s="36"/>
      <c r="N37" s="110"/>
      <c r="O37" s="36"/>
      <c r="P37" s="36"/>
    </row>
    <row r="38" spans="1:16">
      <c r="A38" s="16"/>
      <c r="B38" s="16"/>
      <c r="C38" s="46"/>
      <c r="D38" s="46"/>
      <c r="E38" s="46"/>
      <c r="F38" s="16"/>
      <c r="G38" s="36"/>
      <c r="H38" s="36"/>
      <c r="I38" s="110"/>
      <c r="J38" s="36"/>
      <c r="K38" s="36"/>
      <c r="L38" s="36"/>
      <c r="M38" s="36"/>
      <c r="N38" s="110"/>
      <c r="O38" s="36"/>
      <c r="P38" s="36"/>
    </row>
  </sheetData>
  <phoneticPr fontId="33" type="noConversion"/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595"/>
  <sheetViews>
    <sheetView zoomScale="70" zoomScaleNormal="70" workbookViewId="0"/>
  </sheetViews>
  <sheetFormatPr baseColWidth="10" defaultColWidth="9.83203125" defaultRowHeight="14"/>
  <cols>
    <col min="1" max="1" width="49.1640625" style="99" customWidth="1"/>
    <col min="2" max="2" width="13.33203125" style="99" customWidth="1"/>
    <col min="3" max="3" width="16" style="99" customWidth="1"/>
    <col min="4" max="4" width="17.5" style="100" customWidth="1"/>
    <col min="5" max="5" width="12.33203125" style="99" customWidth="1"/>
    <col min="6" max="6" width="18.5" style="99" customWidth="1"/>
    <col min="7" max="7" width="25.1640625" style="99" customWidth="1"/>
    <col min="8" max="8" width="16.33203125" style="99" customWidth="1"/>
    <col min="9" max="9" width="44.6640625" style="99" customWidth="1"/>
    <col min="10" max="10" width="9.83203125" style="99"/>
    <col min="11" max="11" width="48.6640625" style="99" customWidth="1"/>
    <col min="12" max="16384" width="9.83203125" style="99"/>
  </cols>
  <sheetData>
    <row r="1" spans="1:11" s="97" customFormat="1" ht="20">
      <c r="A1" s="101" t="s">
        <v>180</v>
      </c>
      <c r="C1" s="102"/>
      <c r="D1" s="103"/>
      <c r="E1" s="102"/>
      <c r="F1" s="102"/>
      <c r="G1" s="102"/>
      <c r="H1" s="102"/>
      <c r="I1" s="102"/>
      <c r="J1" s="102"/>
      <c r="K1" s="102"/>
    </row>
    <row r="2" spans="1:11">
      <c r="A2" s="99" t="s">
        <v>181</v>
      </c>
    </row>
    <row r="3" spans="1:11">
      <c r="A3" s="99" t="s">
        <v>182</v>
      </c>
    </row>
    <row r="4" spans="1:11" s="98" customFormat="1" ht="30.75" customHeight="1">
      <c r="A4" s="104" t="s">
        <v>183</v>
      </c>
      <c r="B4" s="104" t="s">
        <v>184</v>
      </c>
      <c r="C4" s="104" t="s">
        <v>185</v>
      </c>
      <c r="D4" s="105" t="s">
        <v>186</v>
      </c>
      <c r="E4" s="98" t="s">
        <v>187</v>
      </c>
      <c r="F4" s="104" t="s">
        <v>188</v>
      </c>
      <c r="G4" s="104" t="s">
        <v>189</v>
      </c>
      <c r="H4" s="104" t="s">
        <v>190</v>
      </c>
      <c r="I4" s="104" t="s">
        <v>191</v>
      </c>
      <c r="J4" s="104" t="s">
        <v>192</v>
      </c>
      <c r="K4" s="104" t="s">
        <v>193</v>
      </c>
    </row>
    <row r="5" spans="1:11">
      <c r="A5" s="62" t="s">
        <v>194</v>
      </c>
      <c r="B5" s="165" t="s">
        <v>195</v>
      </c>
      <c r="C5" s="62">
        <v>25011</v>
      </c>
      <c r="D5" s="106">
        <v>770.24723075055101</v>
      </c>
      <c r="E5" s="99" t="s">
        <v>196</v>
      </c>
      <c r="F5" s="62" t="s">
        <v>197</v>
      </c>
      <c r="G5" s="62" t="s">
        <v>198</v>
      </c>
      <c r="H5" s="62" t="s">
        <v>199</v>
      </c>
      <c r="I5" s="62" t="s">
        <v>200</v>
      </c>
      <c r="J5" s="62">
        <v>33211</v>
      </c>
      <c r="K5" s="62" t="s">
        <v>201</v>
      </c>
    </row>
    <row r="6" spans="1:11">
      <c r="A6" s="62" t="s">
        <v>202</v>
      </c>
      <c r="B6" s="165" t="s">
        <v>203</v>
      </c>
      <c r="C6" s="62">
        <v>25012</v>
      </c>
      <c r="D6" s="106">
        <v>746.11358026762696</v>
      </c>
      <c r="E6" s="99" t="s">
        <v>196</v>
      </c>
      <c r="F6" s="62" t="s">
        <v>197</v>
      </c>
      <c r="G6" s="62" t="s">
        <v>198</v>
      </c>
      <c r="H6" s="62" t="s">
        <v>199</v>
      </c>
      <c r="I6" s="62" t="s">
        <v>200</v>
      </c>
      <c r="J6" s="62">
        <v>33211</v>
      </c>
      <c r="K6" s="62" t="s">
        <v>204</v>
      </c>
    </row>
    <row r="7" spans="1:11">
      <c r="A7" s="62" t="s">
        <v>205</v>
      </c>
      <c r="B7" s="165" t="s">
        <v>206</v>
      </c>
      <c r="C7" s="62">
        <v>25013</v>
      </c>
      <c r="D7" s="106">
        <v>425.34876803734102</v>
      </c>
      <c r="E7" s="99" t="s">
        <v>196</v>
      </c>
      <c r="F7" s="62" t="s">
        <v>197</v>
      </c>
      <c r="G7" s="62" t="s">
        <v>198</v>
      </c>
      <c r="H7" s="62" t="s">
        <v>199</v>
      </c>
      <c r="I7" s="62" t="s">
        <v>200</v>
      </c>
      <c r="J7" s="62">
        <v>33211</v>
      </c>
      <c r="K7" s="62" t="s">
        <v>207</v>
      </c>
    </row>
    <row r="8" spans="1:11">
      <c r="A8" s="62" t="s">
        <v>208</v>
      </c>
      <c r="B8" s="165" t="s">
        <v>209</v>
      </c>
      <c r="C8" s="62">
        <v>25014</v>
      </c>
      <c r="D8" s="106">
        <v>448.61879222452399</v>
      </c>
      <c r="E8" s="99" t="s">
        <v>196</v>
      </c>
      <c r="F8" s="62" t="s">
        <v>197</v>
      </c>
      <c r="G8" s="62" t="s">
        <v>198</v>
      </c>
      <c r="H8" s="62" t="s">
        <v>199</v>
      </c>
      <c r="I8" s="62" t="s">
        <v>200</v>
      </c>
      <c r="J8" s="62">
        <v>33211</v>
      </c>
      <c r="K8" s="62" t="s">
        <v>210</v>
      </c>
    </row>
    <row r="9" spans="1:11">
      <c r="A9" s="62" t="s">
        <v>211</v>
      </c>
      <c r="B9" s="165" t="s">
        <v>212</v>
      </c>
      <c r="C9" s="62">
        <v>25015</v>
      </c>
      <c r="D9" s="106">
        <v>609.72697645929895</v>
      </c>
      <c r="E9" s="99" t="s">
        <v>196</v>
      </c>
      <c r="F9" s="62" t="s">
        <v>197</v>
      </c>
      <c r="G9" s="62" t="s">
        <v>198</v>
      </c>
      <c r="H9" s="62" t="s">
        <v>199</v>
      </c>
      <c r="I9" s="62" t="s">
        <v>200</v>
      </c>
      <c r="J9" s="62">
        <v>33211</v>
      </c>
      <c r="K9" s="62" t="s">
        <v>213</v>
      </c>
    </row>
    <row r="10" spans="1:11">
      <c r="A10" s="62" t="s">
        <v>214</v>
      </c>
      <c r="B10" s="165" t="s">
        <v>215</v>
      </c>
      <c r="C10" s="62">
        <v>25016</v>
      </c>
      <c r="D10" s="106">
        <v>598.644348748163</v>
      </c>
      <c r="E10" s="99" t="s">
        <v>196</v>
      </c>
      <c r="F10" s="62" t="s">
        <v>197</v>
      </c>
      <c r="G10" s="62" t="s">
        <v>198</v>
      </c>
      <c r="H10" s="62" t="s">
        <v>199</v>
      </c>
      <c r="I10" s="62" t="s">
        <v>200</v>
      </c>
      <c r="J10" s="62">
        <v>33211</v>
      </c>
      <c r="K10" s="62" t="s">
        <v>216</v>
      </c>
    </row>
    <row r="11" spans="1:11">
      <c r="A11" s="62" t="s">
        <v>217</v>
      </c>
      <c r="B11" s="165" t="s">
        <v>218</v>
      </c>
      <c r="C11" s="62">
        <v>25017</v>
      </c>
      <c r="D11" s="106">
        <v>246.95123326817401</v>
      </c>
      <c r="E11" s="99" t="s">
        <v>196</v>
      </c>
      <c r="F11" s="62" t="s">
        <v>197</v>
      </c>
      <c r="G11" s="62" t="s">
        <v>198</v>
      </c>
      <c r="H11" s="62" t="s">
        <v>199</v>
      </c>
      <c r="I11" s="62" t="s">
        <v>200</v>
      </c>
      <c r="J11" s="62">
        <v>33211</v>
      </c>
      <c r="K11" s="62" t="s">
        <v>219</v>
      </c>
    </row>
    <row r="12" spans="1:11">
      <c r="A12" s="62" t="s">
        <v>220</v>
      </c>
      <c r="B12" s="165" t="s">
        <v>221</v>
      </c>
      <c r="C12" s="62">
        <v>25018</v>
      </c>
      <c r="D12" s="106">
        <v>247.633981256228</v>
      </c>
      <c r="E12" s="99" t="s">
        <v>196</v>
      </c>
      <c r="F12" s="62" t="s">
        <v>197</v>
      </c>
      <c r="G12" s="62" t="s">
        <v>198</v>
      </c>
      <c r="H12" s="62" t="s">
        <v>199</v>
      </c>
      <c r="I12" s="62" t="s">
        <v>200</v>
      </c>
      <c r="J12" s="62">
        <v>33211</v>
      </c>
      <c r="K12" s="62" t="s">
        <v>222</v>
      </c>
    </row>
    <row r="13" spans="1:11">
      <c r="A13" s="62" t="s">
        <v>223</v>
      </c>
      <c r="B13" s="165" t="s">
        <v>224</v>
      </c>
      <c r="C13" s="62">
        <v>25019</v>
      </c>
      <c r="D13" s="106">
        <v>483.28421455032799</v>
      </c>
      <c r="E13" s="99" t="s">
        <v>196</v>
      </c>
      <c r="F13" s="62" t="s">
        <v>197</v>
      </c>
      <c r="G13" s="62" t="s">
        <v>198</v>
      </c>
      <c r="H13" s="62" t="s">
        <v>199</v>
      </c>
      <c r="I13" s="62" t="s">
        <v>200</v>
      </c>
      <c r="J13" s="62">
        <v>33211</v>
      </c>
      <c r="K13" s="62" t="s">
        <v>225</v>
      </c>
    </row>
    <row r="14" spans="1:11">
      <c r="A14" s="62" t="s">
        <v>226</v>
      </c>
      <c r="B14" s="165" t="s">
        <v>227</v>
      </c>
      <c r="C14" s="62">
        <v>25020</v>
      </c>
      <c r="D14" s="106">
        <v>496.48914339307998</v>
      </c>
      <c r="E14" s="99" t="s">
        <v>196</v>
      </c>
      <c r="F14" s="62" t="s">
        <v>197</v>
      </c>
      <c r="G14" s="62" t="s">
        <v>198</v>
      </c>
      <c r="H14" s="62" t="s">
        <v>199</v>
      </c>
      <c r="I14" s="62" t="s">
        <v>200</v>
      </c>
      <c r="J14" s="62">
        <v>33211</v>
      </c>
      <c r="K14" s="62" t="s">
        <v>228</v>
      </c>
    </row>
    <row r="15" spans="1:11">
      <c r="A15" s="62" t="s">
        <v>229</v>
      </c>
      <c r="B15" s="165" t="s">
        <v>230</v>
      </c>
      <c r="C15" s="62">
        <v>25021</v>
      </c>
      <c r="D15" s="106">
        <v>248.20584069795899</v>
      </c>
      <c r="E15" s="99" t="s">
        <v>196</v>
      </c>
      <c r="F15" s="62" t="s">
        <v>197</v>
      </c>
      <c r="G15" s="62" t="s">
        <v>198</v>
      </c>
      <c r="H15" s="62" t="s">
        <v>199</v>
      </c>
      <c r="I15" s="62" t="s">
        <v>200</v>
      </c>
      <c r="J15" s="62">
        <v>33211</v>
      </c>
      <c r="K15" s="62" t="s">
        <v>231</v>
      </c>
    </row>
    <row r="16" spans="1:11">
      <c r="A16" s="62" t="s">
        <v>232</v>
      </c>
      <c r="B16" s="165" t="s">
        <v>233</v>
      </c>
      <c r="C16" s="62">
        <v>25022</v>
      </c>
      <c r="D16" s="106">
        <v>274.28592400896002</v>
      </c>
      <c r="E16" s="99" t="s">
        <v>196</v>
      </c>
      <c r="F16" s="62" t="s">
        <v>197</v>
      </c>
      <c r="G16" s="62" t="s">
        <v>198</v>
      </c>
      <c r="H16" s="62" t="s">
        <v>199</v>
      </c>
      <c r="I16" s="62" t="s">
        <v>200</v>
      </c>
      <c r="J16" s="62">
        <v>33211</v>
      </c>
      <c r="K16" s="62" t="s">
        <v>234</v>
      </c>
    </row>
    <row r="17" spans="1:11">
      <c r="A17" s="62" t="s">
        <v>235</v>
      </c>
      <c r="B17" s="165" t="s">
        <v>236</v>
      </c>
      <c r="C17" s="62">
        <v>25023</v>
      </c>
      <c r="D17" s="106">
        <v>121.16645196159401</v>
      </c>
      <c r="E17" s="99" t="s">
        <v>196</v>
      </c>
      <c r="F17" s="62" t="s">
        <v>197</v>
      </c>
      <c r="G17" s="62" t="s">
        <v>198</v>
      </c>
      <c r="H17" s="62" t="s">
        <v>199</v>
      </c>
      <c r="I17" s="62" t="s">
        <v>200</v>
      </c>
      <c r="J17" s="62">
        <v>33211</v>
      </c>
      <c r="K17" s="62" t="s">
        <v>237</v>
      </c>
    </row>
    <row r="18" spans="1:11">
      <c r="A18" s="62" t="s">
        <v>238</v>
      </c>
      <c r="B18" s="165" t="s">
        <v>239</v>
      </c>
      <c r="C18" s="62">
        <v>25024</v>
      </c>
      <c r="D18" s="106">
        <v>111.575330269047</v>
      </c>
      <c r="E18" s="99" t="s">
        <v>196</v>
      </c>
      <c r="F18" s="62" t="s">
        <v>197</v>
      </c>
      <c r="G18" s="62" t="s">
        <v>198</v>
      </c>
      <c r="H18" s="62" t="s">
        <v>199</v>
      </c>
      <c r="I18" s="62" t="s">
        <v>200</v>
      </c>
      <c r="J18" s="62">
        <v>33211</v>
      </c>
      <c r="K18" s="62" t="s">
        <v>240</v>
      </c>
    </row>
    <row r="19" spans="1:11">
      <c r="A19" s="62" t="s">
        <v>241</v>
      </c>
      <c r="B19" s="165" t="s">
        <v>242</v>
      </c>
      <c r="C19" s="62">
        <v>25025</v>
      </c>
      <c r="D19" s="106">
        <v>2878.4491412247899</v>
      </c>
      <c r="E19" s="99" t="s">
        <v>196</v>
      </c>
      <c r="F19" s="62" t="s">
        <v>197</v>
      </c>
      <c r="G19" s="62" t="s">
        <v>198</v>
      </c>
      <c r="H19" s="62" t="s">
        <v>199</v>
      </c>
      <c r="I19" s="62" t="s">
        <v>200</v>
      </c>
      <c r="J19" s="62">
        <v>33211</v>
      </c>
      <c r="K19" s="62" t="s">
        <v>243</v>
      </c>
    </row>
    <row r="20" spans="1:11">
      <c r="A20" s="99" t="s">
        <v>244</v>
      </c>
      <c r="B20" s="166" t="s">
        <v>245</v>
      </c>
      <c r="C20" s="99">
        <v>26523</v>
      </c>
      <c r="D20" s="100">
        <v>569.66899774683202</v>
      </c>
      <c r="E20" s="99" t="s">
        <v>196</v>
      </c>
      <c r="F20" s="62" t="s">
        <v>197</v>
      </c>
      <c r="G20" s="62" t="s">
        <v>198</v>
      </c>
      <c r="H20" s="62" t="s">
        <v>199</v>
      </c>
      <c r="I20" s="99" t="s">
        <v>246</v>
      </c>
      <c r="J20" s="99">
        <v>31968</v>
      </c>
      <c r="K20" s="99" t="s">
        <v>247</v>
      </c>
    </row>
    <row r="21" spans="1:11">
      <c r="A21" s="99" t="s">
        <v>248</v>
      </c>
      <c r="B21" s="166" t="s">
        <v>249</v>
      </c>
      <c r="C21" s="99">
        <v>26524</v>
      </c>
      <c r="D21" s="100">
        <v>559.723472377843</v>
      </c>
      <c r="E21" s="99" t="s">
        <v>196</v>
      </c>
      <c r="F21" s="62" t="s">
        <v>197</v>
      </c>
      <c r="G21" s="62" t="s">
        <v>198</v>
      </c>
      <c r="H21" s="62" t="s">
        <v>199</v>
      </c>
      <c r="I21" s="99" t="s">
        <v>246</v>
      </c>
      <c r="J21" s="99">
        <v>31968</v>
      </c>
      <c r="K21" s="99" t="s">
        <v>250</v>
      </c>
    </row>
    <row r="22" spans="1:11">
      <c r="A22" s="99" t="s">
        <v>251</v>
      </c>
      <c r="B22" s="166" t="s">
        <v>252</v>
      </c>
      <c r="C22" s="99">
        <v>26527</v>
      </c>
      <c r="D22" s="100">
        <v>275.10374329445398</v>
      </c>
      <c r="E22" s="99" t="s">
        <v>196</v>
      </c>
      <c r="F22" s="62" t="s">
        <v>197</v>
      </c>
      <c r="G22" s="62" t="s">
        <v>198</v>
      </c>
      <c r="H22" s="62" t="s">
        <v>199</v>
      </c>
      <c r="I22" s="99" t="s">
        <v>246</v>
      </c>
      <c r="J22" s="99">
        <v>31968</v>
      </c>
      <c r="K22" s="99" t="s">
        <v>253</v>
      </c>
    </row>
    <row r="23" spans="1:11">
      <c r="A23" s="99" t="s">
        <v>254</v>
      </c>
      <c r="B23" s="166" t="s">
        <v>255</v>
      </c>
      <c r="C23" s="99">
        <v>26528</v>
      </c>
      <c r="D23" s="100">
        <v>2966.8678227783998</v>
      </c>
      <c r="E23" s="99" t="s">
        <v>196</v>
      </c>
      <c r="F23" s="62" t="s">
        <v>256</v>
      </c>
      <c r="G23" s="62" t="s">
        <v>198</v>
      </c>
      <c r="H23" s="62" t="s">
        <v>199</v>
      </c>
      <c r="I23" s="99" t="s">
        <v>246</v>
      </c>
      <c r="J23" s="99">
        <v>31968</v>
      </c>
      <c r="K23" s="99" t="s">
        <v>257</v>
      </c>
    </row>
    <row r="24" spans="1:11">
      <c r="A24" s="99" t="s">
        <v>258</v>
      </c>
      <c r="B24" s="166" t="s">
        <v>259</v>
      </c>
      <c r="C24" s="99">
        <v>26554</v>
      </c>
      <c r="D24" s="100">
        <v>7976.0641404402904</v>
      </c>
      <c r="E24" s="99" t="s">
        <v>196</v>
      </c>
      <c r="F24" s="62" t="s">
        <v>197</v>
      </c>
      <c r="G24" s="62" t="s">
        <v>198</v>
      </c>
      <c r="H24" s="62" t="s">
        <v>199</v>
      </c>
      <c r="I24" s="99" t="s">
        <v>246</v>
      </c>
      <c r="J24" s="99">
        <v>31968</v>
      </c>
      <c r="K24" s="99" t="s">
        <v>260</v>
      </c>
    </row>
    <row r="25" spans="1:11">
      <c r="A25" s="99" t="s">
        <v>261</v>
      </c>
      <c r="B25" s="166" t="s">
        <v>262</v>
      </c>
      <c r="C25" s="99">
        <v>26556</v>
      </c>
      <c r="D25" s="100">
        <v>2145.38888921033</v>
      </c>
      <c r="E25" s="99" t="s">
        <v>196</v>
      </c>
      <c r="F25" s="62" t="s">
        <v>197</v>
      </c>
      <c r="G25" s="62" t="s">
        <v>198</v>
      </c>
      <c r="H25" s="62" t="s">
        <v>199</v>
      </c>
      <c r="I25" s="99" t="s">
        <v>246</v>
      </c>
      <c r="J25" s="99">
        <v>31968</v>
      </c>
      <c r="K25" s="99" t="s">
        <v>263</v>
      </c>
    </row>
    <row r="26" spans="1:11">
      <c r="A26" s="99" t="s">
        <v>264</v>
      </c>
      <c r="B26" s="166" t="s">
        <v>265</v>
      </c>
      <c r="C26" s="99">
        <v>26557</v>
      </c>
      <c r="D26" s="100">
        <v>5810.67289457057</v>
      </c>
      <c r="E26" s="99" t="s">
        <v>196</v>
      </c>
      <c r="F26" s="62" t="s">
        <v>197</v>
      </c>
      <c r="G26" s="62" t="s">
        <v>198</v>
      </c>
      <c r="H26" s="62" t="s">
        <v>199</v>
      </c>
      <c r="I26" s="99" t="s">
        <v>246</v>
      </c>
      <c r="J26" s="99">
        <v>31968</v>
      </c>
      <c r="K26" s="99" t="s">
        <v>266</v>
      </c>
    </row>
    <row r="27" spans="1:11">
      <c r="A27" s="99" t="s">
        <v>267</v>
      </c>
      <c r="B27" s="166" t="s">
        <v>268</v>
      </c>
      <c r="C27" s="99">
        <v>26585</v>
      </c>
      <c r="D27" s="100">
        <v>7000.3032525394401</v>
      </c>
      <c r="E27" s="99" t="s">
        <v>196</v>
      </c>
      <c r="F27" s="62" t="s">
        <v>197</v>
      </c>
      <c r="G27" s="62" t="s">
        <v>198</v>
      </c>
      <c r="H27" s="62" t="s">
        <v>199</v>
      </c>
      <c r="I27" s="99" t="s">
        <v>246</v>
      </c>
      <c r="J27" s="99">
        <v>31968</v>
      </c>
      <c r="K27" s="99" t="s">
        <v>269</v>
      </c>
    </row>
    <row r="28" spans="1:11">
      <c r="A28" s="99" t="s">
        <v>270</v>
      </c>
      <c r="B28" s="166" t="s">
        <v>271</v>
      </c>
      <c r="C28" s="99">
        <v>26587</v>
      </c>
      <c r="D28" s="100">
        <v>2230.2318651422502</v>
      </c>
      <c r="E28" s="99" t="s">
        <v>196</v>
      </c>
      <c r="F28" s="62" t="s">
        <v>197</v>
      </c>
      <c r="G28" s="62" t="s">
        <v>198</v>
      </c>
      <c r="H28" s="62" t="s">
        <v>199</v>
      </c>
      <c r="I28" s="99" t="s">
        <v>246</v>
      </c>
      <c r="J28" s="99">
        <v>31968</v>
      </c>
      <c r="K28" s="99" t="s">
        <v>272</v>
      </c>
    </row>
    <row r="29" spans="1:11">
      <c r="A29" s="99" t="s">
        <v>273</v>
      </c>
      <c r="B29" s="166" t="s">
        <v>274</v>
      </c>
      <c r="C29" s="99">
        <v>26588</v>
      </c>
      <c r="D29" s="100">
        <v>6220.8549138991202</v>
      </c>
      <c r="E29" s="99" t="s">
        <v>196</v>
      </c>
      <c r="F29" s="62" t="s">
        <v>197</v>
      </c>
      <c r="G29" s="62" t="s">
        <v>198</v>
      </c>
      <c r="H29" s="62" t="s">
        <v>199</v>
      </c>
      <c r="I29" s="99" t="s">
        <v>246</v>
      </c>
      <c r="J29" s="99">
        <v>31968</v>
      </c>
      <c r="K29" s="99" t="s">
        <v>275</v>
      </c>
    </row>
    <row r="30" spans="1:11">
      <c r="A30" s="62" t="s">
        <v>276</v>
      </c>
      <c r="B30" s="165" t="s">
        <v>277</v>
      </c>
      <c r="C30" s="62">
        <v>26789</v>
      </c>
      <c r="D30" s="106">
        <v>456.99873479079201</v>
      </c>
      <c r="E30" s="99" t="s">
        <v>196</v>
      </c>
      <c r="F30" s="62" t="s">
        <v>278</v>
      </c>
      <c r="G30" s="62" t="s">
        <v>198</v>
      </c>
      <c r="H30" s="62" t="s">
        <v>199</v>
      </c>
      <c r="I30" s="62" t="s">
        <v>279</v>
      </c>
      <c r="J30" s="62">
        <v>31968</v>
      </c>
      <c r="K30" s="62" t="s">
        <v>280</v>
      </c>
    </row>
    <row r="31" spans="1:11">
      <c r="A31" s="62" t="s">
        <v>281</v>
      </c>
      <c r="B31" s="165" t="s">
        <v>282</v>
      </c>
      <c r="C31" s="62">
        <v>26790</v>
      </c>
      <c r="D31" s="106">
        <v>535.39832153163798</v>
      </c>
      <c r="E31" s="99" t="s">
        <v>196</v>
      </c>
      <c r="F31" s="62" t="s">
        <v>283</v>
      </c>
      <c r="G31" s="62" t="s">
        <v>198</v>
      </c>
      <c r="H31" s="62" t="s">
        <v>199</v>
      </c>
      <c r="I31" s="62" t="s">
        <v>279</v>
      </c>
      <c r="J31" s="62">
        <v>31967</v>
      </c>
      <c r="K31" s="62" t="s">
        <v>284</v>
      </c>
    </row>
    <row r="32" spans="1:11">
      <c r="A32" s="62" t="s">
        <v>285</v>
      </c>
      <c r="B32" s="165" t="s">
        <v>286</v>
      </c>
      <c r="C32" s="62">
        <v>26791</v>
      </c>
      <c r="D32" s="106">
        <v>1087.7515505106801</v>
      </c>
      <c r="E32" s="99" t="s">
        <v>196</v>
      </c>
      <c r="F32" s="62" t="s">
        <v>287</v>
      </c>
      <c r="G32" s="62" t="s">
        <v>198</v>
      </c>
      <c r="H32" s="62" t="s">
        <v>199</v>
      </c>
      <c r="I32" s="62" t="s">
        <v>279</v>
      </c>
      <c r="J32" s="62">
        <v>31968</v>
      </c>
      <c r="K32" s="62" t="s">
        <v>288</v>
      </c>
    </row>
    <row r="33" spans="1:11">
      <c r="A33" s="62" t="s">
        <v>289</v>
      </c>
      <c r="B33" s="165" t="s">
        <v>290</v>
      </c>
      <c r="C33" s="62">
        <v>26792</v>
      </c>
      <c r="D33" s="106">
        <v>568.63326177509998</v>
      </c>
      <c r="E33" s="99" t="s">
        <v>196</v>
      </c>
      <c r="F33" s="62" t="s">
        <v>291</v>
      </c>
      <c r="G33" s="62" t="s">
        <v>198</v>
      </c>
      <c r="H33" s="62" t="s">
        <v>199</v>
      </c>
      <c r="I33" s="62" t="s">
        <v>279</v>
      </c>
      <c r="J33" s="62">
        <v>31968</v>
      </c>
      <c r="K33" s="62" t="s">
        <v>292</v>
      </c>
    </row>
    <row r="34" spans="1:11">
      <c r="A34" s="62" t="s">
        <v>293</v>
      </c>
      <c r="B34" s="165" t="s">
        <v>294</v>
      </c>
      <c r="C34" s="62">
        <v>26793</v>
      </c>
      <c r="D34" s="106">
        <v>399.51439895815099</v>
      </c>
      <c r="E34" s="99" t="s">
        <v>196</v>
      </c>
      <c r="F34" s="62" t="s">
        <v>278</v>
      </c>
      <c r="G34" s="62" t="s">
        <v>198</v>
      </c>
      <c r="H34" s="62" t="s">
        <v>199</v>
      </c>
      <c r="I34" s="62" t="s">
        <v>279</v>
      </c>
      <c r="J34" s="62">
        <v>31967</v>
      </c>
      <c r="K34" s="62" t="s">
        <v>295</v>
      </c>
    </row>
    <row r="35" spans="1:11">
      <c r="A35" s="62" t="s">
        <v>296</v>
      </c>
      <c r="B35" s="165" t="s">
        <v>297</v>
      </c>
      <c r="C35" s="62">
        <v>26794</v>
      </c>
      <c r="D35" s="106">
        <v>1336.45713060817</v>
      </c>
      <c r="E35" s="99" t="s">
        <v>196</v>
      </c>
      <c r="F35" s="62" t="s">
        <v>278</v>
      </c>
      <c r="G35" s="62" t="s">
        <v>198</v>
      </c>
      <c r="H35" s="62" t="s">
        <v>199</v>
      </c>
      <c r="I35" s="62" t="s">
        <v>279</v>
      </c>
      <c r="J35" s="62">
        <v>31968</v>
      </c>
      <c r="K35" s="62" t="s">
        <v>298</v>
      </c>
    </row>
    <row r="36" spans="1:11">
      <c r="A36" s="62" t="s">
        <v>299</v>
      </c>
      <c r="B36" s="165" t="s">
        <v>300</v>
      </c>
      <c r="C36" s="62">
        <v>26795</v>
      </c>
      <c r="D36" s="106">
        <v>1832.08347660707</v>
      </c>
      <c r="E36" s="99" t="s">
        <v>196</v>
      </c>
      <c r="F36" s="62" t="s">
        <v>301</v>
      </c>
      <c r="G36" s="62" t="s">
        <v>198</v>
      </c>
      <c r="H36" s="62" t="s">
        <v>199</v>
      </c>
      <c r="I36" s="62" t="s">
        <v>279</v>
      </c>
      <c r="J36" s="62">
        <v>31968</v>
      </c>
      <c r="K36" s="62" t="s">
        <v>302</v>
      </c>
    </row>
    <row r="37" spans="1:11">
      <c r="A37" s="62" t="s">
        <v>303</v>
      </c>
      <c r="B37" s="165" t="s">
        <v>304</v>
      </c>
      <c r="C37" s="62">
        <v>26796</v>
      </c>
      <c r="D37" s="106">
        <v>1696.8665790872001</v>
      </c>
      <c r="E37" s="99" t="s">
        <v>196</v>
      </c>
      <c r="F37" s="62" t="s">
        <v>278</v>
      </c>
      <c r="G37" s="62" t="s">
        <v>198</v>
      </c>
      <c r="H37" s="62" t="s">
        <v>199</v>
      </c>
      <c r="I37" s="62" t="s">
        <v>279</v>
      </c>
      <c r="J37" s="62">
        <v>31968</v>
      </c>
      <c r="K37" s="62" t="s">
        <v>305</v>
      </c>
    </row>
    <row r="38" spans="1:11">
      <c r="A38" s="62" t="s">
        <v>306</v>
      </c>
      <c r="B38" s="165" t="s">
        <v>307</v>
      </c>
      <c r="C38" s="62">
        <v>26797</v>
      </c>
      <c r="D38" s="106">
        <v>448.74704022204003</v>
      </c>
      <c r="E38" s="99" t="s">
        <v>196</v>
      </c>
      <c r="F38" s="62" t="s">
        <v>283</v>
      </c>
      <c r="G38" s="62" t="s">
        <v>198</v>
      </c>
      <c r="H38" s="62" t="s">
        <v>199</v>
      </c>
      <c r="I38" s="62" t="s">
        <v>279</v>
      </c>
      <c r="J38" s="62">
        <v>31967</v>
      </c>
      <c r="K38" s="62" t="s">
        <v>308</v>
      </c>
    </row>
    <row r="39" spans="1:11">
      <c r="A39" s="62" t="s">
        <v>309</v>
      </c>
      <c r="B39" s="165" t="s">
        <v>310</v>
      </c>
      <c r="C39" s="62">
        <v>26798</v>
      </c>
      <c r="D39" s="106">
        <v>1751.20807558965</v>
      </c>
      <c r="E39" s="99" t="s">
        <v>196</v>
      </c>
      <c r="F39" s="62" t="s">
        <v>291</v>
      </c>
      <c r="G39" s="62" t="s">
        <v>198</v>
      </c>
      <c r="H39" s="62" t="s">
        <v>199</v>
      </c>
      <c r="I39" s="62" t="s">
        <v>279</v>
      </c>
      <c r="J39" s="62">
        <v>31968</v>
      </c>
      <c r="K39" s="62" t="s">
        <v>311</v>
      </c>
    </row>
    <row r="40" spans="1:11">
      <c r="A40" s="62" t="s">
        <v>312</v>
      </c>
      <c r="B40" s="165" t="s">
        <v>313</v>
      </c>
      <c r="C40" s="62">
        <v>26799</v>
      </c>
      <c r="D40" s="106">
        <v>905.07639265325804</v>
      </c>
      <c r="E40" s="99" t="s">
        <v>196</v>
      </c>
      <c r="F40" s="62" t="s">
        <v>287</v>
      </c>
      <c r="G40" s="62" t="s">
        <v>198</v>
      </c>
      <c r="H40" s="62" t="s">
        <v>199</v>
      </c>
      <c r="I40" s="62" t="s">
        <v>279</v>
      </c>
      <c r="J40" s="62">
        <v>31967</v>
      </c>
      <c r="K40" s="62" t="s">
        <v>314</v>
      </c>
    </row>
    <row r="41" spans="1:11">
      <c r="A41" s="62" t="s">
        <v>315</v>
      </c>
      <c r="B41" s="165" t="s">
        <v>316</v>
      </c>
      <c r="C41" s="62">
        <v>26800</v>
      </c>
      <c r="D41" s="106">
        <v>1125.3310620664899</v>
      </c>
      <c r="E41" s="99" t="s">
        <v>196</v>
      </c>
      <c r="F41" s="62" t="s">
        <v>278</v>
      </c>
      <c r="G41" s="62" t="s">
        <v>198</v>
      </c>
      <c r="H41" s="62" t="s">
        <v>199</v>
      </c>
      <c r="I41" s="62" t="s">
        <v>279</v>
      </c>
      <c r="J41" s="62">
        <v>31968</v>
      </c>
      <c r="K41" s="62" t="s">
        <v>317</v>
      </c>
    </row>
    <row r="42" spans="1:11">
      <c r="A42" s="62" t="s">
        <v>318</v>
      </c>
      <c r="B42" s="165" t="s">
        <v>319</v>
      </c>
      <c r="C42" s="62">
        <v>26801</v>
      </c>
      <c r="D42" s="106">
        <v>730.68084004706498</v>
      </c>
      <c r="E42" s="99" t="s">
        <v>196</v>
      </c>
      <c r="F42" s="62" t="s">
        <v>287</v>
      </c>
      <c r="G42" s="62" t="s">
        <v>198</v>
      </c>
      <c r="H42" s="62" t="s">
        <v>199</v>
      </c>
      <c r="I42" s="62" t="s">
        <v>279</v>
      </c>
      <c r="J42" s="62">
        <v>31968</v>
      </c>
      <c r="K42" s="62" t="s">
        <v>320</v>
      </c>
    </row>
    <row r="43" spans="1:11">
      <c r="A43" s="62" t="s">
        <v>321</v>
      </c>
      <c r="B43" s="165" t="s">
        <v>322</v>
      </c>
      <c r="C43" s="62">
        <v>26802</v>
      </c>
      <c r="D43" s="106">
        <v>1607.8494823521401</v>
      </c>
      <c r="E43" s="99" t="s">
        <v>196</v>
      </c>
      <c r="F43" s="62" t="s">
        <v>278</v>
      </c>
      <c r="G43" s="62" t="s">
        <v>198</v>
      </c>
      <c r="H43" s="62" t="s">
        <v>199</v>
      </c>
      <c r="I43" s="62" t="s">
        <v>279</v>
      </c>
      <c r="J43" s="62">
        <v>31968</v>
      </c>
      <c r="K43" s="62" t="s">
        <v>323</v>
      </c>
    </row>
    <row r="44" spans="1:11">
      <c r="A44" s="62" t="s">
        <v>324</v>
      </c>
      <c r="B44" s="165" t="s">
        <v>325</v>
      </c>
      <c r="C44" s="62">
        <v>26803</v>
      </c>
      <c r="D44" s="106">
        <v>312.99626963126798</v>
      </c>
      <c r="E44" s="99" t="s">
        <v>196</v>
      </c>
      <c r="F44" s="62" t="s">
        <v>283</v>
      </c>
      <c r="G44" s="62" t="s">
        <v>198</v>
      </c>
      <c r="H44" s="62" t="s">
        <v>199</v>
      </c>
      <c r="I44" s="62" t="s">
        <v>279</v>
      </c>
      <c r="J44" s="62">
        <v>31968</v>
      </c>
      <c r="K44" s="62" t="s">
        <v>326</v>
      </c>
    </row>
    <row r="45" spans="1:11">
      <c r="A45" s="62" t="s">
        <v>327</v>
      </c>
      <c r="B45" s="165" t="s">
        <v>328</v>
      </c>
      <c r="C45" s="62">
        <v>26804</v>
      </c>
      <c r="D45" s="106">
        <v>514.408667133991</v>
      </c>
      <c r="E45" s="99" t="s">
        <v>196</v>
      </c>
      <c r="F45" s="62" t="s">
        <v>301</v>
      </c>
      <c r="G45" s="62" t="s">
        <v>198</v>
      </c>
      <c r="H45" s="62" t="s">
        <v>199</v>
      </c>
      <c r="I45" s="62" t="s">
        <v>279</v>
      </c>
      <c r="J45" s="62">
        <v>31968</v>
      </c>
      <c r="K45" s="62" t="s">
        <v>329</v>
      </c>
    </row>
    <row r="46" spans="1:11">
      <c r="A46" s="62" t="s">
        <v>330</v>
      </c>
      <c r="B46" s="165" t="s">
        <v>331</v>
      </c>
      <c r="C46" s="62">
        <v>26805</v>
      </c>
      <c r="D46" s="106">
        <v>776.85315140198304</v>
      </c>
      <c r="E46" s="99" t="s">
        <v>196</v>
      </c>
      <c r="F46" s="62" t="s">
        <v>287</v>
      </c>
      <c r="G46" s="62" t="s">
        <v>198</v>
      </c>
      <c r="H46" s="62" t="s">
        <v>199</v>
      </c>
      <c r="I46" s="62" t="s">
        <v>279</v>
      </c>
      <c r="J46" s="62">
        <v>31968</v>
      </c>
      <c r="K46" s="62" t="s">
        <v>332</v>
      </c>
    </row>
    <row r="47" spans="1:11">
      <c r="A47" s="62" t="s">
        <v>333</v>
      </c>
      <c r="B47" s="165" t="s">
        <v>334</v>
      </c>
      <c r="C47" s="62">
        <v>26806</v>
      </c>
      <c r="D47" s="106">
        <v>343.193005157502</v>
      </c>
      <c r="E47" s="99" t="s">
        <v>196</v>
      </c>
      <c r="F47" s="62" t="s">
        <v>287</v>
      </c>
      <c r="G47" s="62" t="s">
        <v>198</v>
      </c>
      <c r="H47" s="62" t="s">
        <v>199</v>
      </c>
      <c r="I47" s="62" t="s">
        <v>279</v>
      </c>
      <c r="J47" s="62">
        <v>31967</v>
      </c>
      <c r="K47" s="62" t="s">
        <v>335</v>
      </c>
    </row>
    <row r="48" spans="1:11">
      <c r="A48" s="62" t="s">
        <v>336</v>
      </c>
      <c r="B48" s="165" t="s">
        <v>337</v>
      </c>
      <c r="C48" s="62">
        <v>26807</v>
      </c>
      <c r="D48" s="106">
        <v>596.99250011580205</v>
      </c>
      <c r="E48" s="99" t="s">
        <v>196</v>
      </c>
      <c r="F48" s="62" t="s">
        <v>287</v>
      </c>
      <c r="G48" s="62" t="s">
        <v>198</v>
      </c>
      <c r="H48" s="62" t="s">
        <v>199</v>
      </c>
      <c r="I48" s="62" t="s">
        <v>279</v>
      </c>
      <c r="J48" s="62">
        <v>31968</v>
      </c>
      <c r="K48" s="62" t="s">
        <v>338</v>
      </c>
    </row>
    <row r="49" spans="1:11">
      <c r="A49" s="62" t="s">
        <v>339</v>
      </c>
      <c r="B49" s="165" t="s">
        <v>340</v>
      </c>
      <c r="C49" s="62">
        <v>26808</v>
      </c>
      <c r="D49" s="106">
        <v>444.33924645052099</v>
      </c>
      <c r="E49" s="99" t="s">
        <v>196</v>
      </c>
      <c r="F49" s="62" t="s">
        <v>301</v>
      </c>
      <c r="G49" s="62" t="s">
        <v>198</v>
      </c>
      <c r="H49" s="62" t="s">
        <v>199</v>
      </c>
      <c r="I49" s="62" t="s">
        <v>279</v>
      </c>
      <c r="J49" s="62">
        <v>31968</v>
      </c>
      <c r="K49" s="62" t="s">
        <v>341</v>
      </c>
    </row>
    <row r="50" spans="1:11">
      <c r="A50" s="62" t="s">
        <v>342</v>
      </c>
      <c r="B50" s="165" t="s">
        <v>343</v>
      </c>
      <c r="C50" s="62">
        <v>26809</v>
      </c>
      <c r="D50" s="106">
        <v>1380.9064057404501</v>
      </c>
      <c r="E50" s="99" t="s">
        <v>196</v>
      </c>
      <c r="F50" s="62" t="s">
        <v>301</v>
      </c>
      <c r="G50" s="62" t="s">
        <v>198</v>
      </c>
      <c r="H50" s="62" t="s">
        <v>199</v>
      </c>
      <c r="I50" s="62" t="s">
        <v>279</v>
      </c>
      <c r="J50" s="62">
        <v>31968</v>
      </c>
      <c r="K50" s="62" t="s">
        <v>344</v>
      </c>
    </row>
    <row r="51" spans="1:11">
      <c r="A51" s="62" t="s">
        <v>345</v>
      </c>
      <c r="B51" s="165" t="s">
        <v>346</v>
      </c>
      <c r="C51" s="62">
        <v>26810</v>
      </c>
      <c r="D51" s="106">
        <v>529.16681692977397</v>
      </c>
      <c r="E51" s="99" t="s">
        <v>196</v>
      </c>
      <c r="F51" s="62" t="s">
        <v>283</v>
      </c>
      <c r="G51" s="62" t="s">
        <v>198</v>
      </c>
      <c r="H51" s="62" t="s">
        <v>199</v>
      </c>
      <c r="I51" s="62" t="s">
        <v>279</v>
      </c>
      <c r="J51" s="62">
        <v>31967</v>
      </c>
      <c r="K51" s="62" t="s">
        <v>347</v>
      </c>
    </row>
    <row r="52" spans="1:11">
      <c r="A52" s="62" t="s">
        <v>348</v>
      </c>
      <c r="B52" s="165" t="s">
        <v>349</v>
      </c>
      <c r="C52" s="62">
        <v>26811</v>
      </c>
      <c r="D52" s="106">
        <v>1702.91162207445</v>
      </c>
      <c r="E52" s="99" t="s">
        <v>196</v>
      </c>
      <c r="F52" s="62" t="s">
        <v>301</v>
      </c>
      <c r="G52" s="62" t="s">
        <v>198</v>
      </c>
      <c r="H52" s="62" t="s">
        <v>199</v>
      </c>
      <c r="I52" s="62" t="s">
        <v>279</v>
      </c>
      <c r="J52" s="62">
        <v>31968</v>
      </c>
      <c r="K52" s="62" t="s">
        <v>350</v>
      </c>
    </row>
    <row r="53" spans="1:11">
      <c r="A53" s="62" t="s">
        <v>351</v>
      </c>
      <c r="B53" s="165" t="s">
        <v>352</v>
      </c>
      <c r="C53" s="62">
        <v>26812</v>
      </c>
      <c r="D53" s="106">
        <v>1338.3132195583701</v>
      </c>
      <c r="E53" s="99" t="s">
        <v>196</v>
      </c>
      <c r="F53" s="62" t="s">
        <v>301</v>
      </c>
      <c r="G53" s="62" t="s">
        <v>198</v>
      </c>
      <c r="H53" s="62" t="s">
        <v>199</v>
      </c>
      <c r="I53" s="62" t="s">
        <v>279</v>
      </c>
      <c r="J53" s="62">
        <v>31968</v>
      </c>
      <c r="K53" s="62" t="s">
        <v>353</v>
      </c>
    </row>
    <row r="54" spans="1:11">
      <c r="A54" s="62" t="s">
        <v>354</v>
      </c>
      <c r="B54" s="165" t="s">
        <v>355</v>
      </c>
      <c r="C54" s="62">
        <v>26813</v>
      </c>
      <c r="D54" s="106">
        <v>569.22691232521197</v>
      </c>
      <c r="E54" s="99" t="s">
        <v>196</v>
      </c>
      <c r="F54" s="62" t="s">
        <v>283</v>
      </c>
      <c r="G54" s="62" t="s">
        <v>198</v>
      </c>
      <c r="H54" s="62" t="s">
        <v>199</v>
      </c>
      <c r="I54" s="62" t="s">
        <v>279</v>
      </c>
      <c r="J54" s="62">
        <v>31967</v>
      </c>
      <c r="K54" s="62" t="s">
        <v>356</v>
      </c>
    </row>
    <row r="55" spans="1:11">
      <c r="A55" s="62" t="s">
        <v>357</v>
      </c>
      <c r="B55" s="165" t="s">
        <v>358</v>
      </c>
      <c r="C55" s="62">
        <v>26814</v>
      </c>
      <c r="D55" s="106">
        <v>2235.6966491714602</v>
      </c>
      <c r="E55" s="99" t="s">
        <v>196</v>
      </c>
      <c r="F55" s="62" t="s">
        <v>283</v>
      </c>
      <c r="G55" s="62" t="s">
        <v>198</v>
      </c>
      <c r="H55" s="62" t="s">
        <v>199</v>
      </c>
      <c r="I55" s="62" t="s">
        <v>279</v>
      </c>
      <c r="J55" s="62">
        <v>31968</v>
      </c>
      <c r="K55" s="62" t="s">
        <v>359</v>
      </c>
    </row>
    <row r="56" spans="1:11">
      <c r="A56" s="62" t="s">
        <v>360</v>
      </c>
      <c r="B56" s="165" t="s">
        <v>361</v>
      </c>
      <c r="C56" s="62">
        <v>26815</v>
      </c>
      <c r="D56" s="106">
        <v>2926.0967335674</v>
      </c>
      <c r="E56" s="99" t="s">
        <v>196</v>
      </c>
      <c r="F56" s="62" t="s">
        <v>287</v>
      </c>
      <c r="G56" s="62" t="s">
        <v>198</v>
      </c>
      <c r="H56" s="62" t="s">
        <v>199</v>
      </c>
      <c r="I56" s="62" t="s">
        <v>279</v>
      </c>
      <c r="J56" s="62">
        <v>31968</v>
      </c>
      <c r="K56" s="62" t="s">
        <v>362</v>
      </c>
    </row>
    <row r="57" spans="1:11">
      <c r="A57" s="62" t="s">
        <v>363</v>
      </c>
      <c r="B57" s="165" t="s">
        <v>364</v>
      </c>
      <c r="C57" s="62">
        <v>26816</v>
      </c>
      <c r="D57" s="106">
        <v>1852.8567055900101</v>
      </c>
      <c r="E57" s="99" t="s">
        <v>196</v>
      </c>
      <c r="F57" s="62" t="s">
        <v>301</v>
      </c>
      <c r="G57" s="62" t="s">
        <v>198</v>
      </c>
      <c r="H57" s="62" t="s">
        <v>199</v>
      </c>
      <c r="I57" s="62" t="s">
        <v>279</v>
      </c>
      <c r="J57" s="62">
        <v>31968</v>
      </c>
      <c r="K57" s="62" t="s">
        <v>365</v>
      </c>
    </row>
    <row r="58" spans="1:11">
      <c r="A58" s="62" t="s">
        <v>366</v>
      </c>
      <c r="B58" s="165" t="s">
        <v>367</v>
      </c>
      <c r="C58" s="62">
        <v>26817</v>
      </c>
      <c r="D58" s="106">
        <v>1670.26709201159</v>
      </c>
      <c r="E58" s="99" t="s">
        <v>196</v>
      </c>
      <c r="F58" s="62" t="s">
        <v>278</v>
      </c>
      <c r="G58" s="62" t="s">
        <v>198</v>
      </c>
      <c r="H58" s="62" t="s">
        <v>199</v>
      </c>
      <c r="I58" s="62" t="s">
        <v>279</v>
      </c>
      <c r="J58" s="62">
        <v>31968</v>
      </c>
      <c r="K58" s="62" t="s">
        <v>368</v>
      </c>
    </row>
    <row r="59" spans="1:11">
      <c r="A59" s="62" t="s">
        <v>369</v>
      </c>
      <c r="B59" s="165" t="s">
        <v>370</v>
      </c>
      <c r="C59" s="62">
        <v>26818</v>
      </c>
      <c r="D59" s="106">
        <v>1886.16654413526</v>
      </c>
      <c r="E59" s="99" t="s">
        <v>196</v>
      </c>
      <c r="F59" s="62" t="s">
        <v>301</v>
      </c>
      <c r="G59" s="62" t="s">
        <v>198</v>
      </c>
      <c r="H59" s="62" t="s">
        <v>199</v>
      </c>
      <c r="I59" s="62" t="s">
        <v>279</v>
      </c>
      <c r="J59" s="62">
        <v>31968</v>
      </c>
      <c r="K59" s="62" t="s">
        <v>371</v>
      </c>
    </row>
    <row r="60" spans="1:11">
      <c r="A60" s="62" t="s">
        <v>372</v>
      </c>
      <c r="B60" s="165" t="s">
        <v>373</v>
      </c>
      <c r="C60" s="62">
        <v>26819</v>
      </c>
      <c r="D60" s="106">
        <v>145.050112962448</v>
      </c>
      <c r="E60" s="99" t="s">
        <v>196</v>
      </c>
      <c r="F60" s="62" t="s">
        <v>287</v>
      </c>
      <c r="G60" s="62" t="s">
        <v>198</v>
      </c>
      <c r="H60" s="62" t="s">
        <v>199</v>
      </c>
      <c r="I60" s="62" t="s">
        <v>279</v>
      </c>
      <c r="J60" s="62">
        <v>31967</v>
      </c>
      <c r="K60" s="62" t="s">
        <v>374</v>
      </c>
    </row>
    <row r="61" spans="1:11">
      <c r="A61" s="62" t="s">
        <v>375</v>
      </c>
      <c r="B61" s="165" t="s">
        <v>376</v>
      </c>
      <c r="C61" s="62">
        <v>26820</v>
      </c>
      <c r="D61" s="106">
        <v>233.54166474294499</v>
      </c>
      <c r="E61" s="99" t="s">
        <v>196</v>
      </c>
      <c r="F61" s="62" t="s">
        <v>278</v>
      </c>
      <c r="G61" s="62" t="s">
        <v>198</v>
      </c>
      <c r="H61" s="62" t="s">
        <v>199</v>
      </c>
      <c r="I61" s="62" t="s">
        <v>279</v>
      </c>
      <c r="J61" s="62">
        <v>31968</v>
      </c>
      <c r="K61" s="62" t="s">
        <v>377</v>
      </c>
    </row>
    <row r="62" spans="1:11">
      <c r="A62" s="62" t="s">
        <v>378</v>
      </c>
      <c r="B62" s="165" t="s">
        <v>379</v>
      </c>
      <c r="C62" s="62">
        <v>26821</v>
      </c>
      <c r="D62" s="106">
        <v>802.40811460745897</v>
      </c>
      <c r="E62" s="99" t="s">
        <v>196</v>
      </c>
      <c r="F62" s="62" t="s">
        <v>380</v>
      </c>
      <c r="G62" s="62" t="s">
        <v>198</v>
      </c>
      <c r="H62" s="62" t="s">
        <v>199</v>
      </c>
      <c r="I62" s="62" t="s">
        <v>279</v>
      </c>
      <c r="J62" s="62">
        <v>31968</v>
      </c>
      <c r="K62" s="62" t="s">
        <v>381</v>
      </c>
    </row>
    <row r="63" spans="1:11">
      <c r="A63" s="62" t="s">
        <v>382</v>
      </c>
      <c r="B63" s="165" t="s">
        <v>383</v>
      </c>
      <c r="C63" s="62">
        <v>26890</v>
      </c>
      <c r="D63" s="106">
        <v>362.79262639317199</v>
      </c>
      <c r="E63" s="99" t="s">
        <v>196</v>
      </c>
      <c r="F63" s="62" t="s">
        <v>278</v>
      </c>
      <c r="G63" s="62" t="s">
        <v>198</v>
      </c>
      <c r="H63" s="62" t="s">
        <v>199</v>
      </c>
      <c r="I63" s="62" t="s">
        <v>279</v>
      </c>
      <c r="J63" s="62">
        <v>31968</v>
      </c>
      <c r="K63" s="62" t="s">
        <v>384</v>
      </c>
    </row>
    <row r="64" spans="1:11">
      <c r="A64" s="62" t="s">
        <v>385</v>
      </c>
      <c r="B64" s="165" t="s">
        <v>386</v>
      </c>
      <c r="C64" s="62">
        <v>26891</v>
      </c>
      <c r="D64" s="106">
        <v>544.00650904565896</v>
      </c>
      <c r="E64" s="99" t="s">
        <v>196</v>
      </c>
      <c r="F64" s="62" t="s">
        <v>283</v>
      </c>
      <c r="G64" s="62" t="s">
        <v>198</v>
      </c>
      <c r="H64" s="62" t="s">
        <v>199</v>
      </c>
      <c r="I64" s="62" t="s">
        <v>279</v>
      </c>
      <c r="J64" s="62">
        <v>31966</v>
      </c>
      <c r="K64" s="62" t="s">
        <v>387</v>
      </c>
    </row>
    <row r="65" spans="1:11">
      <c r="A65" s="62" t="s">
        <v>388</v>
      </c>
      <c r="B65" s="165" t="s">
        <v>389</v>
      </c>
      <c r="C65" s="62">
        <v>26892</v>
      </c>
      <c r="D65" s="106">
        <v>1091.08376514049</v>
      </c>
      <c r="E65" s="99" t="s">
        <v>196</v>
      </c>
      <c r="F65" s="62" t="s">
        <v>287</v>
      </c>
      <c r="G65" s="62" t="s">
        <v>198</v>
      </c>
      <c r="H65" s="62" t="s">
        <v>199</v>
      </c>
      <c r="I65" s="62" t="s">
        <v>279</v>
      </c>
      <c r="J65" s="62">
        <v>31968</v>
      </c>
      <c r="K65" s="62" t="s">
        <v>390</v>
      </c>
    </row>
    <row r="66" spans="1:11">
      <c r="A66" s="62" t="s">
        <v>391</v>
      </c>
      <c r="B66" s="165" t="s">
        <v>392</v>
      </c>
      <c r="C66" s="62">
        <v>26893</v>
      </c>
      <c r="D66" s="106">
        <v>566.76719263264101</v>
      </c>
      <c r="E66" s="99" t="s">
        <v>196</v>
      </c>
      <c r="F66" s="62" t="s">
        <v>291</v>
      </c>
      <c r="G66" s="62" t="s">
        <v>198</v>
      </c>
      <c r="H66" s="62" t="s">
        <v>199</v>
      </c>
      <c r="I66" s="62" t="s">
        <v>279</v>
      </c>
      <c r="J66" s="62">
        <v>31968</v>
      </c>
      <c r="K66" s="62" t="s">
        <v>393</v>
      </c>
    </row>
    <row r="67" spans="1:11">
      <c r="A67" s="62" t="s">
        <v>394</v>
      </c>
      <c r="B67" s="165" t="s">
        <v>395</v>
      </c>
      <c r="C67" s="62">
        <v>26894</v>
      </c>
      <c r="D67" s="106">
        <v>370.68331575680799</v>
      </c>
      <c r="E67" s="99" t="s">
        <v>196</v>
      </c>
      <c r="F67" s="62" t="s">
        <v>278</v>
      </c>
      <c r="G67" s="62" t="s">
        <v>198</v>
      </c>
      <c r="H67" s="62" t="s">
        <v>199</v>
      </c>
      <c r="I67" s="62" t="s">
        <v>279</v>
      </c>
      <c r="J67" s="62">
        <v>31968</v>
      </c>
      <c r="K67" s="62" t="s">
        <v>396</v>
      </c>
    </row>
    <row r="68" spans="1:11">
      <c r="A68" s="62" t="s">
        <v>397</v>
      </c>
      <c r="B68" s="165" t="s">
        <v>398</v>
      </c>
      <c r="C68" s="62">
        <v>26895</v>
      </c>
      <c r="D68" s="106">
        <v>1360.8664476347601</v>
      </c>
      <c r="E68" s="99" t="s">
        <v>196</v>
      </c>
      <c r="F68" s="62" t="s">
        <v>278</v>
      </c>
      <c r="G68" s="62" t="s">
        <v>198</v>
      </c>
      <c r="H68" s="62" t="s">
        <v>199</v>
      </c>
      <c r="I68" s="62" t="s">
        <v>279</v>
      </c>
      <c r="J68" s="62">
        <v>31968</v>
      </c>
      <c r="K68" s="62" t="s">
        <v>399</v>
      </c>
    </row>
    <row r="69" spans="1:11">
      <c r="A69" s="62" t="s">
        <v>400</v>
      </c>
      <c r="B69" s="165" t="s">
        <v>401</v>
      </c>
      <c r="C69" s="62">
        <v>26896</v>
      </c>
      <c r="D69" s="106">
        <v>2210.8583037940298</v>
      </c>
      <c r="E69" s="99" t="s">
        <v>196</v>
      </c>
      <c r="F69" s="62" t="s">
        <v>301</v>
      </c>
      <c r="G69" s="62" t="s">
        <v>198</v>
      </c>
      <c r="H69" s="62" t="s">
        <v>199</v>
      </c>
      <c r="I69" s="62" t="s">
        <v>279</v>
      </c>
      <c r="J69" s="62">
        <v>31968</v>
      </c>
      <c r="K69" s="62" t="s">
        <v>402</v>
      </c>
    </row>
    <row r="70" spans="1:11">
      <c r="A70" s="62" t="s">
        <v>403</v>
      </c>
      <c r="B70" s="165" t="s">
        <v>404</v>
      </c>
      <c r="C70" s="62">
        <v>26897</v>
      </c>
      <c r="D70" s="106">
        <v>1624.62559423278</v>
      </c>
      <c r="E70" s="99" t="s">
        <v>196</v>
      </c>
      <c r="F70" s="62" t="s">
        <v>278</v>
      </c>
      <c r="G70" s="62" t="s">
        <v>198</v>
      </c>
      <c r="H70" s="62" t="s">
        <v>199</v>
      </c>
      <c r="I70" s="62" t="s">
        <v>279</v>
      </c>
      <c r="J70" s="62">
        <v>31968</v>
      </c>
      <c r="K70" s="62" t="s">
        <v>405</v>
      </c>
    </row>
    <row r="71" spans="1:11">
      <c r="A71" s="62" t="s">
        <v>406</v>
      </c>
      <c r="B71" s="165" t="s">
        <v>407</v>
      </c>
      <c r="C71" s="62">
        <v>26898</v>
      </c>
      <c r="D71" s="106">
        <v>418.60439481612502</v>
      </c>
      <c r="E71" s="99" t="s">
        <v>196</v>
      </c>
      <c r="F71" s="62" t="s">
        <v>283</v>
      </c>
      <c r="G71" s="62" t="s">
        <v>198</v>
      </c>
      <c r="H71" s="62" t="s">
        <v>199</v>
      </c>
      <c r="I71" s="62" t="s">
        <v>279</v>
      </c>
      <c r="J71" s="62">
        <v>31968</v>
      </c>
      <c r="K71" s="62" t="s">
        <v>408</v>
      </c>
    </row>
    <row r="72" spans="1:11">
      <c r="A72" s="62" t="s">
        <v>409</v>
      </c>
      <c r="B72" s="165" t="s">
        <v>410</v>
      </c>
      <c r="C72" s="62">
        <v>26899</v>
      </c>
      <c r="D72" s="106">
        <v>1865.2225287675999</v>
      </c>
      <c r="E72" s="99" t="s">
        <v>196</v>
      </c>
      <c r="F72" s="62" t="s">
        <v>291</v>
      </c>
      <c r="G72" s="62" t="s">
        <v>198</v>
      </c>
      <c r="H72" s="62" t="s">
        <v>199</v>
      </c>
      <c r="I72" s="62" t="s">
        <v>279</v>
      </c>
      <c r="J72" s="62">
        <v>31968</v>
      </c>
      <c r="K72" s="62" t="s">
        <v>411</v>
      </c>
    </row>
    <row r="73" spans="1:11">
      <c r="A73" s="62" t="s">
        <v>412</v>
      </c>
      <c r="B73" s="165" t="s">
        <v>413</v>
      </c>
      <c r="C73" s="62">
        <v>26900</v>
      </c>
      <c r="D73" s="106">
        <v>887.24973774943601</v>
      </c>
      <c r="E73" s="99" t="s">
        <v>196</v>
      </c>
      <c r="F73" s="62" t="s">
        <v>287</v>
      </c>
      <c r="G73" s="62" t="s">
        <v>198</v>
      </c>
      <c r="H73" s="62" t="s">
        <v>199</v>
      </c>
      <c r="I73" s="62" t="s">
        <v>279</v>
      </c>
      <c r="J73" s="62">
        <v>31968</v>
      </c>
      <c r="K73" s="62" t="s">
        <v>414</v>
      </c>
    </row>
    <row r="74" spans="1:11">
      <c r="A74" s="62" t="s">
        <v>415</v>
      </c>
      <c r="B74" s="165" t="s">
        <v>416</v>
      </c>
      <c r="C74" s="62">
        <v>26901</v>
      </c>
      <c r="D74" s="106">
        <v>1165.3446722767101</v>
      </c>
      <c r="E74" s="99" t="s">
        <v>196</v>
      </c>
      <c r="F74" s="62" t="s">
        <v>278</v>
      </c>
      <c r="G74" s="62" t="s">
        <v>198</v>
      </c>
      <c r="H74" s="62" t="s">
        <v>199</v>
      </c>
      <c r="I74" s="62" t="s">
        <v>279</v>
      </c>
      <c r="J74" s="62">
        <v>31968</v>
      </c>
      <c r="K74" s="62" t="s">
        <v>417</v>
      </c>
    </row>
    <row r="75" spans="1:11">
      <c r="A75" s="62" t="s">
        <v>418</v>
      </c>
      <c r="B75" s="165" t="s">
        <v>419</v>
      </c>
      <c r="C75" s="62">
        <v>26902</v>
      </c>
      <c r="D75" s="106">
        <v>711.25733743909302</v>
      </c>
      <c r="E75" s="99" t="s">
        <v>196</v>
      </c>
      <c r="F75" s="62" t="s">
        <v>287</v>
      </c>
      <c r="G75" s="62" t="s">
        <v>198</v>
      </c>
      <c r="H75" s="62" t="s">
        <v>199</v>
      </c>
      <c r="I75" s="62" t="s">
        <v>279</v>
      </c>
      <c r="J75" s="62">
        <v>31968</v>
      </c>
      <c r="K75" s="62" t="s">
        <v>420</v>
      </c>
    </row>
    <row r="76" spans="1:11">
      <c r="A76" s="62" t="s">
        <v>421</v>
      </c>
      <c r="B76" s="165" t="s">
        <v>422</v>
      </c>
      <c r="C76" s="62">
        <v>26903</v>
      </c>
      <c r="D76" s="106">
        <v>1625.2673061171499</v>
      </c>
      <c r="E76" s="99" t="s">
        <v>196</v>
      </c>
      <c r="F76" s="62" t="s">
        <v>278</v>
      </c>
      <c r="G76" s="62" t="s">
        <v>198</v>
      </c>
      <c r="H76" s="62" t="s">
        <v>199</v>
      </c>
      <c r="I76" s="62" t="s">
        <v>279</v>
      </c>
      <c r="J76" s="62">
        <v>31968</v>
      </c>
      <c r="K76" s="62" t="s">
        <v>423</v>
      </c>
    </row>
    <row r="77" spans="1:11">
      <c r="A77" s="62" t="s">
        <v>424</v>
      </c>
      <c r="B77" s="165" t="s">
        <v>425</v>
      </c>
      <c r="C77" s="62">
        <v>26904</v>
      </c>
      <c r="D77" s="106">
        <v>272.00711262982298</v>
      </c>
      <c r="E77" s="99" t="s">
        <v>196</v>
      </c>
      <c r="F77" s="62" t="s">
        <v>283</v>
      </c>
      <c r="G77" s="62" t="s">
        <v>198</v>
      </c>
      <c r="H77" s="62" t="s">
        <v>199</v>
      </c>
      <c r="I77" s="62" t="s">
        <v>279</v>
      </c>
      <c r="J77" s="62">
        <v>31968</v>
      </c>
      <c r="K77" s="62" t="s">
        <v>426</v>
      </c>
    </row>
    <row r="78" spans="1:11">
      <c r="A78" s="62" t="s">
        <v>427</v>
      </c>
      <c r="B78" s="165" t="s">
        <v>428</v>
      </c>
      <c r="C78" s="62">
        <v>26905</v>
      </c>
      <c r="D78" s="106">
        <v>599.09947993495302</v>
      </c>
      <c r="E78" s="99" t="s">
        <v>196</v>
      </c>
      <c r="F78" s="62" t="s">
        <v>301</v>
      </c>
      <c r="G78" s="62" t="s">
        <v>198</v>
      </c>
      <c r="H78" s="62" t="s">
        <v>199</v>
      </c>
      <c r="I78" s="62" t="s">
        <v>279</v>
      </c>
      <c r="J78" s="62">
        <v>31968</v>
      </c>
      <c r="K78" s="62" t="s">
        <v>429</v>
      </c>
    </row>
    <row r="79" spans="1:11">
      <c r="A79" s="62" t="s">
        <v>430</v>
      </c>
      <c r="B79" s="165" t="s">
        <v>431</v>
      </c>
      <c r="C79" s="62">
        <v>26906</v>
      </c>
      <c r="D79" s="106">
        <v>631.92237694836399</v>
      </c>
      <c r="E79" s="99" t="s">
        <v>196</v>
      </c>
      <c r="F79" s="62" t="s">
        <v>287</v>
      </c>
      <c r="G79" s="62" t="s">
        <v>198</v>
      </c>
      <c r="H79" s="62" t="s">
        <v>199</v>
      </c>
      <c r="I79" s="62" t="s">
        <v>279</v>
      </c>
      <c r="J79" s="62">
        <v>31968</v>
      </c>
      <c r="K79" s="62" t="s">
        <v>432</v>
      </c>
    </row>
    <row r="80" spans="1:11">
      <c r="A80" s="62" t="s">
        <v>433</v>
      </c>
      <c r="B80" s="165" t="s">
        <v>434</v>
      </c>
      <c r="C80" s="62">
        <v>26907</v>
      </c>
      <c r="D80" s="106">
        <v>396.10538423537002</v>
      </c>
      <c r="E80" s="99" t="s">
        <v>196</v>
      </c>
      <c r="F80" s="62" t="s">
        <v>287</v>
      </c>
      <c r="G80" s="62" t="s">
        <v>198</v>
      </c>
      <c r="H80" s="62" t="s">
        <v>199</v>
      </c>
      <c r="I80" s="62" t="s">
        <v>279</v>
      </c>
      <c r="J80" s="62">
        <v>31966</v>
      </c>
      <c r="K80" s="62" t="s">
        <v>435</v>
      </c>
    </row>
    <row r="81" spans="1:11">
      <c r="A81" s="62" t="s">
        <v>436</v>
      </c>
      <c r="B81" s="165" t="s">
        <v>437</v>
      </c>
      <c r="C81" s="62">
        <v>26908</v>
      </c>
      <c r="D81" s="106">
        <v>705.78657654552705</v>
      </c>
      <c r="E81" s="99" t="s">
        <v>196</v>
      </c>
      <c r="F81" s="62" t="s">
        <v>287</v>
      </c>
      <c r="G81" s="62" t="s">
        <v>198</v>
      </c>
      <c r="H81" s="62" t="s">
        <v>199</v>
      </c>
      <c r="I81" s="62" t="s">
        <v>279</v>
      </c>
      <c r="J81" s="62">
        <v>31968</v>
      </c>
      <c r="K81" s="62" t="s">
        <v>438</v>
      </c>
    </row>
    <row r="82" spans="1:11">
      <c r="A82" s="62" t="s">
        <v>439</v>
      </c>
      <c r="B82" s="165" t="s">
        <v>440</v>
      </c>
      <c r="C82" s="62">
        <v>26909</v>
      </c>
      <c r="D82" s="106">
        <v>476.00622607685301</v>
      </c>
      <c r="E82" s="99" t="s">
        <v>196</v>
      </c>
      <c r="F82" s="62" t="s">
        <v>301</v>
      </c>
      <c r="G82" s="62" t="s">
        <v>198</v>
      </c>
      <c r="H82" s="62" t="s">
        <v>199</v>
      </c>
      <c r="I82" s="62" t="s">
        <v>279</v>
      </c>
      <c r="J82" s="62">
        <v>31968</v>
      </c>
      <c r="K82" s="62" t="s">
        <v>441</v>
      </c>
    </row>
    <row r="83" spans="1:11">
      <c r="A83" s="62" t="s">
        <v>442</v>
      </c>
      <c r="B83" s="165" t="s">
        <v>443</v>
      </c>
      <c r="C83" s="62">
        <v>26910</v>
      </c>
      <c r="D83" s="106">
        <v>1360.7911583381599</v>
      </c>
      <c r="E83" s="99" t="s">
        <v>196</v>
      </c>
      <c r="F83" s="62" t="s">
        <v>301</v>
      </c>
      <c r="G83" s="62" t="s">
        <v>198</v>
      </c>
      <c r="H83" s="62" t="s">
        <v>199</v>
      </c>
      <c r="I83" s="62" t="s">
        <v>279</v>
      </c>
      <c r="J83" s="62">
        <v>31968</v>
      </c>
      <c r="K83" s="62" t="s">
        <v>444</v>
      </c>
    </row>
    <row r="84" spans="1:11">
      <c r="A84" s="62" t="s">
        <v>445</v>
      </c>
      <c r="B84" s="165" t="s">
        <v>446</v>
      </c>
      <c r="C84" s="62">
        <v>26911</v>
      </c>
      <c r="D84" s="106">
        <v>549.02840404191602</v>
      </c>
      <c r="E84" s="99" t="s">
        <v>196</v>
      </c>
      <c r="F84" s="62" t="s">
        <v>283</v>
      </c>
      <c r="G84" s="62" t="s">
        <v>198</v>
      </c>
      <c r="H84" s="62" t="s">
        <v>199</v>
      </c>
      <c r="I84" s="62" t="s">
        <v>279</v>
      </c>
      <c r="J84" s="62">
        <v>31968</v>
      </c>
      <c r="K84" s="62" t="s">
        <v>447</v>
      </c>
    </row>
    <row r="85" spans="1:11">
      <c r="A85" s="62" t="s">
        <v>448</v>
      </c>
      <c r="B85" s="165" t="s">
        <v>449</v>
      </c>
      <c r="C85" s="62">
        <v>26912</v>
      </c>
      <c r="D85" s="106">
        <v>1711.8266451449299</v>
      </c>
      <c r="E85" s="99" t="s">
        <v>196</v>
      </c>
      <c r="F85" s="62" t="s">
        <v>301</v>
      </c>
      <c r="G85" s="62" t="s">
        <v>198</v>
      </c>
      <c r="H85" s="62" t="s">
        <v>199</v>
      </c>
      <c r="I85" s="62" t="s">
        <v>279</v>
      </c>
      <c r="J85" s="62">
        <v>31968</v>
      </c>
      <c r="K85" s="62" t="s">
        <v>450</v>
      </c>
    </row>
    <row r="86" spans="1:11">
      <c r="A86" s="62" t="s">
        <v>451</v>
      </c>
      <c r="B86" s="165" t="s">
        <v>452</v>
      </c>
      <c r="C86" s="62">
        <v>26913</v>
      </c>
      <c r="D86" s="106">
        <v>1364.1757743235901</v>
      </c>
      <c r="E86" s="99" t="s">
        <v>196</v>
      </c>
      <c r="F86" s="62" t="s">
        <v>301</v>
      </c>
      <c r="G86" s="62" t="s">
        <v>198</v>
      </c>
      <c r="H86" s="62" t="s">
        <v>199</v>
      </c>
      <c r="I86" s="62" t="s">
        <v>279</v>
      </c>
      <c r="J86" s="62">
        <v>31968</v>
      </c>
      <c r="K86" s="62" t="s">
        <v>453</v>
      </c>
    </row>
    <row r="87" spans="1:11">
      <c r="A87" s="62" t="s">
        <v>454</v>
      </c>
      <c r="B87" s="165" t="s">
        <v>455</v>
      </c>
      <c r="C87" s="62">
        <v>26914</v>
      </c>
      <c r="D87" s="106">
        <v>463.34199253769799</v>
      </c>
      <c r="E87" s="99" t="s">
        <v>196</v>
      </c>
      <c r="F87" s="62" t="s">
        <v>283</v>
      </c>
      <c r="G87" s="62" t="s">
        <v>198</v>
      </c>
      <c r="H87" s="62" t="s">
        <v>199</v>
      </c>
      <c r="I87" s="62" t="s">
        <v>279</v>
      </c>
      <c r="J87" s="62">
        <v>31967</v>
      </c>
      <c r="K87" s="62" t="s">
        <v>456</v>
      </c>
    </row>
    <row r="88" spans="1:11">
      <c r="A88" s="62" t="s">
        <v>457</v>
      </c>
      <c r="B88" s="165" t="s">
        <v>458</v>
      </c>
      <c r="C88" s="62">
        <v>26915</v>
      </c>
      <c r="D88" s="106">
        <v>2359.7025995055901</v>
      </c>
      <c r="E88" s="99" t="s">
        <v>196</v>
      </c>
      <c r="F88" s="62" t="s">
        <v>283</v>
      </c>
      <c r="G88" s="62" t="s">
        <v>198</v>
      </c>
      <c r="H88" s="62" t="s">
        <v>199</v>
      </c>
      <c r="I88" s="62" t="s">
        <v>279</v>
      </c>
      <c r="J88" s="62">
        <v>31968</v>
      </c>
      <c r="K88" s="62" t="s">
        <v>459</v>
      </c>
    </row>
    <row r="89" spans="1:11">
      <c r="A89" s="62" t="s">
        <v>460</v>
      </c>
      <c r="B89" s="165" t="s">
        <v>461</v>
      </c>
      <c r="C89" s="62">
        <v>26916</v>
      </c>
      <c r="D89" s="106">
        <v>2871.3967513901198</v>
      </c>
      <c r="E89" s="99" t="s">
        <v>196</v>
      </c>
      <c r="F89" s="62" t="s">
        <v>287</v>
      </c>
      <c r="G89" s="62" t="s">
        <v>198</v>
      </c>
      <c r="H89" s="62" t="s">
        <v>199</v>
      </c>
      <c r="I89" s="62" t="s">
        <v>279</v>
      </c>
      <c r="J89" s="62">
        <v>31968</v>
      </c>
      <c r="K89" s="62" t="s">
        <v>462</v>
      </c>
    </row>
    <row r="90" spans="1:11">
      <c r="A90" s="62" t="s">
        <v>463</v>
      </c>
      <c r="B90" s="165" t="s">
        <v>464</v>
      </c>
      <c r="C90" s="62">
        <v>26917</v>
      </c>
      <c r="D90" s="106">
        <v>1793.36607976244</v>
      </c>
      <c r="E90" s="99" t="s">
        <v>196</v>
      </c>
      <c r="F90" s="62" t="s">
        <v>301</v>
      </c>
      <c r="G90" s="62" t="s">
        <v>198</v>
      </c>
      <c r="H90" s="62" t="s">
        <v>199</v>
      </c>
      <c r="I90" s="62" t="s">
        <v>279</v>
      </c>
      <c r="J90" s="62">
        <v>31968</v>
      </c>
      <c r="K90" s="62" t="s">
        <v>465</v>
      </c>
    </row>
    <row r="91" spans="1:11">
      <c r="A91" s="62" t="s">
        <v>466</v>
      </c>
      <c r="B91" s="165" t="s">
        <v>467</v>
      </c>
      <c r="C91" s="62">
        <v>26918</v>
      </c>
      <c r="D91" s="106">
        <v>1468.32066217222</v>
      </c>
      <c r="E91" s="99" t="s">
        <v>196</v>
      </c>
      <c r="F91" s="62" t="s">
        <v>278</v>
      </c>
      <c r="G91" s="62" t="s">
        <v>198</v>
      </c>
      <c r="H91" s="62" t="s">
        <v>199</v>
      </c>
      <c r="I91" s="62" t="s">
        <v>279</v>
      </c>
      <c r="J91" s="62">
        <v>31968</v>
      </c>
      <c r="K91" s="62" t="s">
        <v>468</v>
      </c>
    </row>
    <row r="92" spans="1:11">
      <c r="A92" s="62" t="s">
        <v>469</v>
      </c>
      <c r="B92" s="165" t="s">
        <v>470</v>
      </c>
      <c r="C92" s="62">
        <v>26919</v>
      </c>
      <c r="D92" s="106">
        <v>1588.2841303518001</v>
      </c>
      <c r="E92" s="99" t="s">
        <v>196</v>
      </c>
      <c r="F92" s="62" t="s">
        <v>301</v>
      </c>
      <c r="G92" s="62" t="s">
        <v>198</v>
      </c>
      <c r="H92" s="62" t="s">
        <v>199</v>
      </c>
      <c r="I92" s="62" t="s">
        <v>279</v>
      </c>
      <c r="J92" s="62">
        <v>31968</v>
      </c>
      <c r="K92" s="62" t="s">
        <v>471</v>
      </c>
    </row>
    <row r="93" spans="1:11">
      <c r="A93" s="62" t="s">
        <v>472</v>
      </c>
      <c r="B93" s="165" t="s">
        <v>473</v>
      </c>
      <c r="C93" s="62">
        <v>26920</v>
      </c>
      <c r="D93" s="106">
        <v>170.33495139593401</v>
      </c>
      <c r="E93" s="99" t="s">
        <v>196</v>
      </c>
      <c r="F93" s="62" t="s">
        <v>287</v>
      </c>
      <c r="G93" s="62" t="s">
        <v>198</v>
      </c>
      <c r="H93" s="62" t="s">
        <v>199</v>
      </c>
      <c r="I93" s="62" t="s">
        <v>279</v>
      </c>
      <c r="J93" s="62">
        <v>31967</v>
      </c>
      <c r="K93" s="62" t="s">
        <v>474</v>
      </c>
    </row>
    <row r="94" spans="1:11">
      <c r="A94" s="62" t="s">
        <v>475</v>
      </c>
      <c r="B94" s="165" t="s">
        <v>476</v>
      </c>
      <c r="C94" s="62">
        <v>26921</v>
      </c>
      <c r="D94" s="106">
        <v>176.03208192828899</v>
      </c>
      <c r="E94" s="99" t="s">
        <v>196</v>
      </c>
      <c r="F94" s="62" t="s">
        <v>278</v>
      </c>
      <c r="G94" s="62" t="s">
        <v>198</v>
      </c>
      <c r="H94" s="62" t="s">
        <v>199</v>
      </c>
      <c r="I94" s="62" t="s">
        <v>279</v>
      </c>
      <c r="J94" s="62">
        <v>31967</v>
      </c>
      <c r="K94" s="62" t="s">
        <v>477</v>
      </c>
    </row>
    <row r="95" spans="1:11">
      <c r="A95" s="62" t="s">
        <v>478</v>
      </c>
      <c r="B95" s="165" t="s">
        <v>479</v>
      </c>
      <c r="C95" s="62">
        <v>26922</v>
      </c>
      <c r="D95" s="106">
        <v>880.34806610063094</v>
      </c>
      <c r="E95" s="99" t="s">
        <v>196</v>
      </c>
      <c r="F95" s="62" t="s">
        <v>380</v>
      </c>
      <c r="G95" s="62" t="s">
        <v>198</v>
      </c>
      <c r="H95" s="62" t="s">
        <v>199</v>
      </c>
      <c r="I95" s="62" t="s">
        <v>279</v>
      </c>
      <c r="J95" s="62">
        <v>31968</v>
      </c>
      <c r="K95" s="62" t="s">
        <v>480</v>
      </c>
    </row>
    <row r="96" spans="1:11">
      <c r="A96" s="62" t="s">
        <v>481</v>
      </c>
      <c r="B96" s="165" t="s">
        <v>482</v>
      </c>
      <c r="C96" s="62">
        <v>26721</v>
      </c>
      <c r="D96" s="106">
        <v>7744.9231789330397</v>
      </c>
      <c r="E96" s="99" t="s">
        <v>483</v>
      </c>
      <c r="F96" s="62" t="s">
        <v>256</v>
      </c>
      <c r="G96" s="62" t="s">
        <v>484</v>
      </c>
      <c r="H96" s="62" t="s">
        <v>199</v>
      </c>
      <c r="I96" s="62" t="s">
        <v>279</v>
      </c>
      <c r="J96" s="62">
        <v>31968</v>
      </c>
      <c r="K96" s="62" t="s">
        <v>485</v>
      </c>
    </row>
    <row r="97" spans="1:11">
      <c r="A97" s="62" t="s">
        <v>486</v>
      </c>
      <c r="B97" s="165" t="s">
        <v>487</v>
      </c>
      <c r="C97" s="62">
        <v>26722</v>
      </c>
      <c r="D97" s="106">
        <v>155.649155579428</v>
      </c>
      <c r="E97" s="99" t="s">
        <v>483</v>
      </c>
      <c r="F97" s="62" t="s">
        <v>278</v>
      </c>
      <c r="G97" s="62" t="s">
        <v>484</v>
      </c>
      <c r="H97" s="62" t="s">
        <v>199</v>
      </c>
      <c r="I97" s="62" t="s">
        <v>279</v>
      </c>
      <c r="J97" s="62">
        <v>31968</v>
      </c>
      <c r="K97" s="62" t="s">
        <v>488</v>
      </c>
    </row>
    <row r="98" spans="1:11">
      <c r="A98" s="62" t="s">
        <v>489</v>
      </c>
      <c r="B98" s="165" t="s">
        <v>490</v>
      </c>
      <c r="C98" s="62">
        <v>26723</v>
      </c>
      <c r="D98" s="106">
        <v>134.861550885084</v>
      </c>
      <c r="E98" s="99" t="s">
        <v>483</v>
      </c>
      <c r="F98" s="62" t="s">
        <v>283</v>
      </c>
      <c r="G98" s="62" t="s">
        <v>484</v>
      </c>
      <c r="H98" s="62" t="s">
        <v>199</v>
      </c>
      <c r="I98" s="62" t="s">
        <v>279</v>
      </c>
      <c r="J98" s="62">
        <v>31967</v>
      </c>
      <c r="K98" s="62" t="s">
        <v>491</v>
      </c>
    </row>
    <row r="99" spans="1:11">
      <c r="A99" s="62" t="s">
        <v>492</v>
      </c>
      <c r="B99" s="165" t="s">
        <v>493</v>
      </c>
      <c r="C99" s="62">
        <v>26724</v>
      </c>
      <c r="D99" s="106">
        <v>333.12024682851899</v>
      </c>
      <c r="E99" s="99" t="s">
        <v>483</v>
      </c>
      <c r="F99" s="62" t="s">
        <v>287</v>
      </c>
      <c r="G99" s="62" t="s">
        <v>484</v>
      </c>
      <c r="H99" s="62" t="s">
        <v>199</v>
      </c>
      <c r="I99" s="62" t="s">
        <v>279</v>
      </c>
      <c r="J99" s="62">
        <v>31968</v>
      </c>
      <c r="K99" s="62" t="s">
        <v>494</v>
      </c>
    </row>
    <row r="100" spans="1:11">
      <c r="A100" s="62" t="s">
        <v>495</v>
      </c>
      <c r="B100" s="165" t="s">
        <v>496</v>
      </c>
      <c r="C100" s="62">
        <v>26725</v>
      </c>
      <c r="D100" s="106">
        <v>222.82838102204499</v>
      </c>
      <c r="E100" s="99" t="s">
        <v>483</v>
      </c>
      <c r="F100" s="62" t="s">
        <v>291</v>
      </c>
      <c r="G100" s="62" t="s">
        <v>484</v>
      </c>
      <c r="H100" s="62" t="s">
        <v>199</v>
      </c>
      <c r="I100" s="62" t="s">
        <v>279</v>
      </c>
      <c r="J100" s="62">
        <v>31968</v>
      </c>
      <c r="K100" s="62" t="s">
        <v>497</v>
      </c>
    </row>
    <row r="101" spans="1:11">
      <c r="A101" s="62" t="s">
        <v>498</v>
      </c>
      <c r="B101" s="165" t="s">
        <v>499</v>
      </c>
      <c r="C101" s="62">
        <v>26726</v>
      </c>
      <c r="D101" s="106">
        <v>91.704809313665294</v>
      </c>
      <c r="E101" s="99" t="s">
        <v>483</v>
      </c>
      <c r="F101" s="62" t="s">
        <v>278</v>
      </c>
      <c r="G101" s="62" t="s">
        <v>484</v>
      </c>
      <c r="H101" s="62" t="s">
        <v>199</v>
      </c>
      <c r="I101" s="62" t="s">
        <v>279</v>
      </c>
      <c r="J101" s="62">
        <v>31967</v>
      </c>
      <c r="K101" s="62" t="s">
        <v>500</v>
      </c>
    </row>
    <row r="102" spans="1:11">
      <c r="A102" s="62" t="s">
        <v>501</v>
      </c>
      <c r="B102" s="165" t="s">
        <v>502</v>
      </c>
      <c r="C102" s="62">
        <v>26727</v>
      </c>
      <c r="D102" s="106">
        <v>361.17474026229399</v>
      </c>
      <c r="E102" s="99" t="s">
        <v>483</v>
      </c>
      <c r="F102" s="62" t="s">
        <v>278</v>
      </c>
      <c r="G102" s="62" t="s">
        <v>484</v>
      </c>
      <c r="H102" s="62" t="s">
        <v>199</v>
      </c>
      <c r="I102" s="62" t="s">
        <v>279</v>
      </c>
      <c r="J102" s="62">
        <v>31968</v>
      </c>
      <c r="K102" s="62" t="s">
        <v>503</v>
      </c>
    </row>
    <row r="103" spans="1:11">
      <c r="A103" s="62" t="s">
        <v>504</v>
      </c>
      <c r="B103" s="165" t="s">
        <v>505</v>
      </c>
      <c r="C103" s="62">
        <v>26728</v>
      </c>
      <c r="D103" s="106">
        <v>608.16912846684397</v>
      </c>
      <c r="E103" s="99" t="s">
        <v>483</v>
      </c>
      <c r="F103" s="62" t="s">
        <v>301</v>
      </c>
      <c r="G103" s="62" t="s">
        <v>484</v>
      </c>
      <c r="H103" s="62" t="s">
        <v>199</v>
      </c>
      <c r="I103" s="62" t="s">
        <v>279</v>
      </c>
      <c r="J103" s="62">
        <v>31968</v>
      </c>
      <c r="K103" s="62" t="s">
        <v>506</v>
      </c>
    </row>
    <row r="104" spans="1:11">
      <c r="A104" s="62" t="s">
        <v>507</v>
      </c>
      <c r="B104" s="165" t="s">
        <v>508</v>
      </c>
      <c r="C104" s="62">
        <v>26729</v>
      </c>
      <c r="D104" s="106">
        <v>453.01342089916398</v>
      </c>
      <c r="E104" s="99" t="s">
        <v>483</v>
      </c>
      <c r="F104" s="62" t="s">
        <v>278</v>
      </c>
      <c r="G104" s="62" t="s">
        <v>484</v>
      </c>
      <c r="H104" s="62" t="s">
        <v>199</v>
      </c>
      <c r="I104" s="62" t="s">
        <v>279</v>
      </c>
      <c r="J104" s="62">
        <v>31968</v>
      </c>
      <c r="K104" s="62" t="s">
        <v>509</v>
      </c>
    </row>
    <row r="105" spans="1:11">
      <c r="A105" s="62" t="s">
        <v>510</v>
      </c>
      <c r="B105" s="165" t="s">
        <v>511</v>
      </c>
      <c r="C105" s="62">
        <v>26730</v>
      </c>
      <c r="D105" s="106">
        <v>164.482434949631</v>
      </c>
      <c r="E105" s="99" t="s">
        <v>483</v>
      </c>
      <c r="F105" s="62" t="s">
        <v>283</v>
      </c>
      <c r="G105" s="62" t="s">
        <v>484</v>
      </c>
      <c r="H105" s="62" t="s">
        <v>199</v>
      </c>
      <c r="I105" s="62" t="s">
        <v>279</v>
      </c>
      <c r="J105" s="62">
        <v>31967</v>
      </c>
      <c r="K105" s="62" t="s">
        <v>512</v>
      </c>
    </row>
    <row r="106" spans="1:11">
      <c r="A106" s="62" t="s">
        <v>513</v>
      </c>
      <c r="B106" s="165" t="s">
        <v>514</v>
      </c>
      <c r="C106" s="62">
        <v>26731</v>
      </c>
      <c r="D106" s="106">
        <v>618.07041782411295</v>
      </c>
      <c r="E106" s="99" t="s">
        <v>483</v>
      </c>
      <c r="F106" s="62" t="s">
        <v>291</v>
      </c>
      <c r="G106" s="62" t="s">
        <v>484</v>
      </c>
      <c r="H106" s="62" t="s">
        <v>199</v>
      </c>
      <c r="I106" s="62" t="s">
        <v>279</v>
      </c>
      <c r="J106" s="62">
        <v>31968</v>
      </c>
      <c r="K106" s="62" t="s">
        <v>515</v>
      </c>
    </row>
    <row r="107" spans="1:11">
      <c r="A107" s="62" t="s">
        <v>516</v>
      </c>
      <c r="B107" s="165" t="s">
        <v>517</v>
      </c>
      <c r="C107" s="62">
        <v>26732</v>
      </c>
      <c r="D107" s="106">
        <v>273.60337230758199</v>
      </c>
      <c r="E107" s="99" t="s">
        <v>483</v>
      </c>
      <c r="F107" s="62" t="s">
        <v>287</v>
      </c>
      <c r="G107" s="62" t="s">
        <v>484</v>
      </c>
      <c r="H107" s="62" t="s">
        <v>199</v>
      </c>
      <c r="I107" s="62" t="s">
        <v>279</v>
      </c>
      <c r="J107" s="62">
        <v>31967</v>
      </c>
      <c r="K107" s="62" t="s">
        <v>518</v>
      </c>
    </row>
    <row r="108" spans="1:11">
      <c r="A108" s="62" t="s">
        <v>519</v>
      </c>
      <c r="B108" s="165" t="s">
        <v>520</v>
      </c>
      <c r="C108" s="62">
        <v>26733</v>
      </c>
      <c r="D108" s="106">
        <v>398.83938129702801</v>
      </c>
      <c r="E108" s="99" t="s">
        <v>483</v>
      </c>
      <c r="F108" s="62" t="s">
        <v>278</v>
      </c>
      <c r="G108" s="62" t="s">
        <v>484</v>
      </c>
      <c r="H108" s="62" t="s">
        <v>199</v>
      </c>
      <c r="I108" s="62" t="s">
        <v>279</v>
      </c>
      <c r="J108" s="62">
        <v>31968</v>
      </c>
      <c r="K108" s="62" t="s">
        <v>521</v>
      </c>
    </row>
    <row r="109" spans="1:11">
      <c r="A109" s="62" t="s">
        <v>522</v>
      </c>
      <c r="B109" s="165" t="s">
        <v>523</v>
      </c>
      <c r="C109" s="62">
        <v>26734</v>
      </c>
      <c r="D109" s="106">
        <v>234.41241074482701</v>
      </c>
      <c r="E109" s="99" t="s">
        <v>483</v>
      </c>
      <c r="F109" s="62" t="s">
        <v>287</v>
      </c>
      <c r="G109" s="62" t="s">
        <v>484</v>
      </c>
      <c r="H109" s="62" t="s">
        <v>199</v>
      </c>
      <c r="I109" s="62" t="s">
        <v>279</v>
      </c>
      <c r="J109" s="62">
        <v>31968</v>
      </c>
      <c r="K109" s="62" t="s">
        <v>524</v>
      </c>
    </row>
    <row r="110" spans="1:11">
      <c r="A110" s="62" t="s">
        <v>525</v>
      </c>
      <c r="B110" s="165" t="s">
        <v>526</v>
      </c>
      <c r="C110" s="62">
        <v>26735</v>
      </c>
      <c r="D110" s="106">
        <v>403.70422688906899</v>
      </c>
      <c r="E110" s="99" t="s">
        <v>483</v>
      </c>
      <c r="F110" s="62" t="s">
        <v>278</v>
      </c>
      <c r="G110" s="62" t="s">
        <v>484</v>
      </c>
      <c r="H110" s="62" t="s">
        <v>199</v>
      </c>
      <c r="I110" s="62" t="s">
        <v>279</v>
      </c>
      <c r="J110" s="62">
        <v>31968</v>
      </c>
      <c r="K110" s="62" t="s">
        <v>527</v>
      </c>
    </row>
    <row r="111" spans="1:11">
      <c r="A111" s="62" t="s">
        <v>528</v>
      </c>
      <c r="B111" s="165" t="s">
        <v>529</v>
      </c>
      <c r="C111" s="62">
        <v>26736</v>
      </c>
      <c r="D111" s="106">
        <v>77.734389147597597</v>
      </c>
      <c r="E111" s="99" t="s">
        <v>483</v>
      </c>
      <c r="F111" s="62" t="s">
        <v>283</v>
      </c>
      <c r="G111" s="62" t="s">
        <v>484</v>
      </c>
      <c r="H111" s="62" t="s">
        <v>199</v>
      </c>
      <c r="I111" s="62" t="s">
        <v>279</v>
      </c>
      <c r="J111" s="62">
        <v>31968</v>
      </c>
      <c r="K111" s="62" t="s">
        <v>530</v>
      </c>
    </row>
    <row r="112" spans="1:11">
      <c r="A112" s="62" t="s">
        <v>531</v>
      </c>
      <c r="B112" s="165" t="s">
        <v>532</v>
      </c>
      <c r="C112" s="62">
        <v>26737</v>
      </c>
      <c r="D112" s="106">
        <v>167.07072330217801</v>
      </c>
      <c r="E112" s="99" t="s">
        <v>483</v>
      </c>
      <c r="F112" s="62" t="s">
        <v>301</v>
      </c>
      <c r="G112" s="62" t="s">
        <v>484</v>
      </c>
      <c r="H112" s="62" t="s">
        <v>199</v>
      </c>
      <c r="I112" s="62" t="s">
        <v>279</v>
      </c>
      <c r="J112" s="62">
        <v>31968</v>
      </c>
      <c r="K112" s="62" t="s">
        <v>533</v>
      </c>
    </row>
    <row r="113" spans="1:11">
      <c r="A113" s="62" t="s">
        <v>534</v>
      </c>
      <c r="B113" s="165" t="s">
        <v>535</v>
      </c>
      <c r="C113" s="62">
        <v>26738</v>
      </c>
      <c r="D113" s="106">
        <v>229.472820647341</v>
      </c>
      <c r="E113" s="99" t="s">
        <v>483</v>
      </c>
      <c r="F113" s="62" t="s">
        <v>287</v>
      </c>
      <c r="G113" s="62" t="s">
        <v>484</v>
      </c>
      <c r="H113" s="62" t="s">
        <v>199</v>
      </c>
      <c r="I113" s="62" t="s">
        <v>279</v>
      </c>
      <c r="J113" s="62">
        <v>31968</v>
      </c>
      <c r="K113" s="62" t="s">
        <v>536</v>
      </c>
    </row>
    <row r="114" spans="1:11">
      <c r="A114" s="62" t="s">
        <v>537</v>
      </c>
      <c r="B114" s="165" t="s">
        <v>538</v>
      </c>
      <c r="C114" s="62">
        <v>26739</v>
      </c>
      <c r="D114" s="106">
        <v>87.864662914120203</v>
      </c>
      <c r="E114" s="99" t="s">
        <v>483</v>
      </c>
      <c r="F114" s="62" t="s">
        <v>287</v>
      </c>
      <c r="G114" s="62" t="s">
        <v>484</v>
      </c>
      <c r="H114" s="62" t="s">
        <v>199</v>
      </c>
      <c r="I114" s="62" t="s">
        <v>279</v>
      </c>
      <c r="J114" s="62">
        <v>31967</v>
      </c>
      <c r="K114" s="62" t="s">
        <v>539</v>
      </c>
    </row>
    <row r="115" spans="1:11">
      <c r="A115" s="62" t="s">
        <v>540</v>
      </c>
      <c r="B115" s="165" t="s">
        <v>541</v>
      </c>
      <c r="C115" s="62">
        <v>26740</v>
      </c>
      <c r="D115" s="106">
        <v>186.782076689234</v>
      </c>
      <c r="E115" s="99" t="s">
        <v>483</v>
      </c>
      <c r="F115" s="62" t="s">
        <v>287</v>
      </c>
      <c r="G115" s="62" t="s">
        <v>484</v>
      </c>
      <c r="H115" s="62" t="s">
        <v>199</v>
      </c>
      <c r="I115" s="62" t="s">
        <v>279</v>
      </c>
      <c r="J115" s="62">
        <v>31968</v>
      </c>
      <c r="K115" s="62" t="s">
        <v>542</v>
      </c>
    </row>
    <row r="116" spans="1:11">
      <c r="A116" s="62" t="s">
        <v>543</v>
      </c>
      <c r="B116" s="165" t="s">
        <v>544</v>
      </c>
      <c r="C116" s="62">
        <v>26741</v>
      </c>
      <c r="D116" s="106">
        <v>248.054094451759</v>
      </c>
      <c r="E116" s="99" t="s">
        <v>483</v>
      </c>
      <c r="F116" s="62" t="s">
        <v>301</v>
      </c>
      <c r="G116" s="62" t="s">
        <v>484</v>
      </c>
      <c r="H116" s="62" t="s">
        <v>199</v>
      </c>
      <c r="I116" s="62" t="s">
        <v>279</v>
      </c>
      <c r="J116" s="62">
        <v>31968</v>
      </c>
      <c r="K116" s="62" t="s">
        <v>545</v>
      </c>
    </row>
    <row r="117" spans="1:11">
      <c r="A117" s="62" t="s">
        <v>546</v>
      </c>
      <c r="B117" s="165" t="s">
        <v>547</v>
      </c>
      <c r="C117" s="62">
        <v>26742</v>
      </c>
      <c r="D117" s="106">
        <v>455.15668662868001</v>
      </c>
      <c r="E117" s="99" t="s">
        <v>483</v>
      </c>
      <c r="F117" s="62" t="s">
        <v>301</v>
      </c>
      <c r="G117" s="62" t="s">
        <v>484</v>
      </c>
      <c r="H117" s="62" t="s">
        <v>199</v>
      </c>
      <c r="I117" s="62" t="s">
        <v>279</v>
      </c>
      <c r="J117" s="62">
        <v>31968</v>
      </c>
      <c r="K117" s="62" t="s">
        <v>548</v>
      </c>
    </row>
    <row r="118" spans="1:11">
      <c r="A118" s="62" t="s">
        <v>549</v>
      </c>
      <c r="B118" s="165" t="s">
        <v>550</v>
      </c>
      <c r="C118" s="62">
        <v>26743</v>
      </c>
      <c r="D118" s="106">
        <v>173.07494558109599</v>
      </c>
      <c r="E118" s="99" t="s">
        <v>483</v>
      </c>
      <c r="F118" s="62" t="s">
        <v>283</v>
      </c>
      <c r="G118" s="62" t="s">
        <v>484</v>
      </c>
      <c r="H118" s="62" t="s">
        <v>199</v>
      </c>
      <c r="I118" s="62" t="s">
        <v>279</v>
      </c>
      <c r="J118" s="62">
        <v>31967</v>
      </c>
      <c r="K118" s="62" t="s">
        <v>551</v>
      </c>
    </row>
    <row r="119" spans="1:11">
      <c r="A119" s="62" t="s">
        <v>552</v>
      </c>
      <c r="B119" s="165" t="s">
        <v>553</v>
      </c>
      <c r="C119" s="62">
        <v>26744</v>
      </c>
      <c r="D119" s="106">
        <v>498.83237744574501</v>
      </c>
      <c r="E119" s="99" t="s">
        <v>483</v>
      </c>
      <c r="F119" s="62" t="s">
        <v>301</v>
      </c>
      <c r="G119" s="62" t="s">
        <v>484</v>
      </c>
      <c r="H119" s="62" t="s">
        <v>199</v>
      </c>
      <c r="I119" s="62" t="s">
        <v>279</v>
      </c>
      <c r="J119" s="62">
        <v>31968</v>
      </c>
      <c r="K119" s="62" t="s">
        <v>554</v>
      </c>
    </row>
    <row r="120" spans="1:11">
      <c r="A120" s="62" t="s">
        <v>555</v>
      </c>
      <c r="B120" s="165" t="s">
        <v>556</v>
      </c>
      <c r="C120" s="62">
        <v>26745</v>
      </c>
      <c r="D120" s="106">
        <v>475.22259591842999</v>
      </c>
      <c r="E120" s="99" t="s">
        <v>483</v>
      </c>
      <c r="F120" s="62" t="s">
        <v>301</v>
      </c>
      <c r="G120" s="62" t="s">
        <v>484</v>
      </c>
      <c r="H120" s="62" t="s">
        <v>199</v>
      </c>
      <c r="I120" s="62" t="s">
        <v>279</v>
      </c>
      <c r="J120" s="62">
        <v>31968</v>
      </c>
      <c r="K120" s="62" t="s">
        <v>557</v>
      </c>
    </row>
    <row r="121" spans="1:11">
      <c r="A121" s="62" t="s">
        <v>558</v>
      </c>
      <c r="B121" s="165" t="s">
        <v>559</v>
      </c>
      <c r="C121" s="62">
        <v>26746</v>
      </c>
      <c r="D121" s="106">
        <v>171.762164657234</v>
      </c>
      <c r="E121" s="99" t="s">
        <v>483</v>
      </c>
      <c r="F121" s="62" t="s">
        <v>283</v>
      </c>
      <c r="G121" s="62" t="s">
        <v>484</v>
      </c>
      <c r="H121" s="62" t="s">
        <v>199</v>
      </c>
      <c r="I121" s="62" t="s">
        <v>279</v>
      </c>
      <c r="J121" s="62">
        <v>31967</v>
      </c>
      <c r="K121" s="62" t="s">
        <v>560</v>
      </c>
    </row>
    <row r="122" spans="1:11">
      <c r="A122" s="62" t="s">
        <v>561</v>
      </c>
      <c r="B122" s="165" t="s">
        <v>562</v>
      </c>
      <c r="C122" s="62">
        <v>26747</v>
      </c>
      <c r="D122" s="106">
        <v>740.26120809171596</v>
      </c>
      <c r="E122" s="99" t="s">
        <v>483</v>
      </c>
      <c r="F122" s="62" t="s">
        <v>283</v>
      </c>
      <c r="G122" s="62" t="s">
        <v>484</v>
      </c>
      <c r="H122" s="62" t="s">
        <v>199</v>
      </c>
      <c r="I122" s="62" t="s">
        <v>279</v>
      </c>
      <c r="J122" s="62">
        <v>31968</v>
      </c>
      <c r="K122" s="62" t="s">
        <v>563</v>
      </c>
    </row>
    <row r="123" spans="1:11">
      <c r="A123" s="62" t="s">
        <v>564</v>
      </c>
      <c r="B123" s="165" t="s">
        <v>565</v>
      </c>
      <c r="C123" s="62">
        <v>26748</v>
      </c>
      <c r="D123" s="106">
        <v>863.09202798290505</v>
      </c>
      <c r="E123" s="99" t="s">
        <v>483</v>
      </c>
      <c r="F123" s="62" t="s">
        <v>287</v>
      </c>
      <c r="G123" s="62" t="s">
        <v>484</v>
      </c>
      <c r="H123" s="62" t="s">
        <v>199</v>
      </c>
      <c r="I123" s="62" t="s">
        <v>279</v>
      </c>
      <c r="J123" s="62">
        <v>31968</v>
      </c>
      <c r="K123" s="62" t="s">
        <v>566</v>
      </c>
    </row>
    <row r="124" spans="1:11">
      <c r="A124" s="62" t="s">
        <v>567</v>
      </c>
      <c r="B124" s="165" t="s">
        <v>568</v>
      </c>
      <c r="C124" s="62">
        <v>26749</v>
      </c>
      <c r="D124" s="106">
        <v>647.15651132567996</v>
      </c>
      <c r="E124" s="99" t="s">
        <v>483</v>
      </c>
      <c r="F124" s="62" t="s">
        <v>301</v>
      </c>
      <c r="G124" s="62" t="s">
        <v>484</v>
      </c>
      <c r="H124" s="62" t="s">
        <v>199</v>
      </c>
      <c r="I124" s="62" t="s">
        <v>279</v>
      </c>
      <c r="J124" s="62">
        <v>31968</v>
      </c>
      <c r="K124" s="62" t="s">
        <v>569</v>
      </c>
    </row>
    <row r="125" spans="1:11">
      <c r="A125" s="62" t="s">
        <v>570</v>
      </c>
      <c r="B125" s="165" t="s">
        <v>571</v>
      </c>
      <c r="C125" s="62">
        <v>26750</v>
      </c>
      <c r="D125" s="106">
        <v>447.67169096625202</v>
      </c>
      <c r="E125" s="99" t="s">
        <v>483</v>
      </c>
      <c r="F125" s="62" t="s">
        <v>278</v>
      </c>
      <c r="G125" s="62" t="s">
        <v>484</v>
      </c>
      <c r="H125" s="62" t="s">
        <v>199</v>
      </c>
      <c r="I125" s="62" t="s">
        <v>279</v>
      </c>
      <c r="J125" s="62">
        <v>31968</v>
      </c>
      <c r="K125" s="62" t="s">
        <v>572</v>
      </c>
    </row>
    <row r="126" spans="1:11">
      <c r="A126" s="62" t="s">
        <v>573</v>
      </c>
      <c r="B126" s="165" t="s">
        <v>574</v>
      </c>
      <c r="C126" s="62">
        <v>26751</v>
      </c>
      <c r="D126" s="106">
        <v>624.36401837602205</v>
      </c>
      <c r="E126" s="99" t="s">
        <v>483</v>
      </c>
      <c r="F126" s="62" t="s">
        <v>301</v>
      </c>
      <c r="G126" s="62" t="s">
        <v>484</v>
      </c>
      <c r="H126" s="62" t="s">
        <v>199</v>
      </c>
      <c r="I126" s="62" t="s">
        <v>279</v>
      </c>
      <c r="J126" s="62">
        <v>31968</v>
      </c>
      <c r="K126" s="62" t="s">
        <v>575</v>
      </c>
    </row>
    <row r="127" spans="1:11">
      <c r="A127" s="62" t="s">
        <v>576</v>
      </c>
      <c r="B127" s="165" t="s">
        <v>577</v>
      </c>
      <c r="C127" s="62">
        <v>26752</v>
      </c>
      <c r="D127" s="106">
        <v>29.735788473696498</v>
      </c>
      <c r="E127" s="99" t="s">
        <v>483</v>
      </c>
      <c r="F127" s="62" t="s">
        <v>287</v>
      </c>
      <c r="G127" s="62" t="s">
        <v>484</v>
      </c>
      <c r="H127" s="62" t="s">
        <v>199</v>
      </c>
      <c r="I127" s="62" t="s">
        <v>279</v>
      </c>
      <c r="J127" s="62">
        <v>31967</v>
      </c>
      <c r="K127" s="62" t="s">
        <v>578</v>
      </c>
    </row>
    <row r="128" spans="1:11">
      <c r="A128" s="62" t="s">
        <v>579</v>
      </c>
      <c r="B128" s="165" t="s">
        <v>580</v>
      </c>
      <c r="C128" s="62">
        <v>26753</v>
      </c>
      <c r="D128" s="106">
        <v>71.422943164746698</v>
      </c>
      <c r="E128" s="99" t="s">
        <v>483</v>
      </c>
      <c r="F128" s="62" t="s">
        <v>278</v>
      </c>
      <c r="G128" s="62" t="s">
        <v>484</v>
      </c>
      <c r="H128" s="62" t="s">
        <v>199</v>
      </c>
      <c r="I128" s="62" t="s">
        <v>279</v>
      </c>
      <c r="J128" s="62">
        <v>31968</v>
      </c>
      <c r="K128" s="62" t="s">
        <v>581</v>
      </c>
    </row>
    <row r="129" spans="1:11">
      <c r="A129" s="62" t="s">
        <v>582</v>
      </c>
      <c r="B129" s="165" t="s">
        <v>583</v>
      </c>
      <c r="C129" s="62">
        <v>26754</v>
      </c>
      <c r="D129" s="106">
        <v>261.14531626394898</v>
      </c>
      <c r="E129" s="99" t="s">
        <v>483</v>
      </c>
      <c r="F129" s="62" t="s">
        <v>380</v>
      </c>
      <c r="G129" s="62" t="s">
        <v>484</v>
      </c>
      <c r="H129" s="62" t="s">
        <v>199</v>
      </c>
      <c r="I129" s="62" t="s">
        <v>279</v>
      </c>
      <c r="J129" s="62">
        <v>31968</v>
      </c>
      <c r="K129" s="62" t="s">
        <v>584</v>
      </c>
    </row>
    <row r="130" spans="1:11">
      <c r="A130" s="62" t="s">
        <v>585</v>
      </c>
      <c r="B130" s="165" t="s">
        <v>586</v>
      </c>
      <c r="C130" s="62">
        <v>26822</v>
      </c>
      <c r="D130" s="106">
        <v>7881.7535056426996</v>
      </c>
      <c r="E130" s="99" t="s">
        <v>483</v>
      </c>
      <c r="F130" s="62" t="s">
        <v>256</v>
      </c>
      <c r="G130" s="62" t="s">
        <v>484</v>
      </c>
      <c r="H130" s="62" t="s">
        <v>199</v>
      </c>
      <c r="I130" s="62" t="s">
        <v>279</v>
      </c>
      <c r="J130" s="62">
        <v>31968</v>
      </c>
      <c r="K130" s="62" t="s">
        <v>587</v>
      </c>
    </row>
    <row r="131" spans="1:11">
      <c r="A131" s="62" t="s">
        <v>588</v>
      </c>
      <c r="B131" s="165" t="s">
        <v>589</v>
      </c>
      <c r="C131" s="62">
        <v>26823</v>
      </c>
      <c r="D131" s="106">
        <v>120.299141821617</v>
      </c>
      <c r="E131" s="99" t="s">
        <v>483</v>
      </c>
      <c r="F131" s="62" t="s">
        <v>278</v>
      </c>
      <c r="G131" s="62" t="s">
        <v>484</v>
      </c>
      <c r="H131" s="62" t="s">
        <v>199</v>
      </c>
      <c r="I131" s="62" t="s">
        <v>279</v>
      </c>
      <c r="J131" s="62">
        <v>31968</v>
      </c>
      <c r="K131" s="62" t="s">
        <v>590</v>
      </c>
    </row>
    <row r="132" spans="1:11">
      <c r="A132" s="62" t="s">
        <v>591</v>
      </c>
      <c r="B132" s="165" t="s">
        <v>592</v>
      </c>
      <c r="C132" s="62">
        <v>26824</v>
      </c>
      <c r="D132" s="106">
        <v>150.171444956621</v>
      </c>
      <c r="E132" s="99" t="s">
        <v>483</v>
      </c>
      <c r="F132" s="62" t="s">
        <v>283</v>
      </c>
      <c r="G132" s="62" t="s">
        <v>484</v>
      </c>
      <c r="H132" s="62" t="s">
        <v>199</v>
      </c>
      <c r="I132" s="62" t="s">
        <v>279</v>
      </c>
      <c r="J132" s="62">
        <v>31966</v>
      </c>
      <c r="K132" s="62" t="s">
        <v>593</v>
      </c>
    </row>
    <row r="133" spans="1:11">
      <c r="A133" s="62" t="s">
        <v>594</v>
      </c>
      <c r="B133" s="165" t="s">
        <v>595</v>
      </c>
      <c r="C133" s="62">
        <v>26825</v>
      </c>
      <c r="D133" s="106">
        <v>332.892239801014</v>
      </c>
      <c r="E133" s="99" t="s">
        <v>483</v>
      </c>
      <c r="F133" s="62" t="s">
        <v>287</v>
      </c>
      <c r="G133" s="62" t="s">
        <v>484</v>
      </c>
      <c r="H133" s="62" t="s">
        <v>199</v>
      </c>
      <c r="I133" s="62" t="s">
        <v>279</v>
      </c>
      <c r="J133" s="62">
        <v>31968</v>
      </c>
      <c r="K133" s="62" t="s">
        <v>596</v>
      </c>
    </row>
    <row r="134" spans="1:11">
      <c r="A134" s="62" t="s">
        <v>597</v>
      </c>
      <c r="B134" s="165" t="s">
        <v>598</v>
      </c>
      <c r="C134" s="62">
        <v>26826</v>
      </c>
      <c r="D134" s="106">
        <v>228.427432295225</v>
      </c>
      <c r="E134" s="99" t="s">
        <v>483</v>
      </c>
      <c r="F134" s="62" t="s">
        <v>291</v>
      </c>
      <c r="G134" s="62" t="s">
        <v>484</v>
      </c>
      <c r="H134" s="62" t="s">
        <v>199</v>
      </c>
      <c r="I134" s="62" t="s">
        <v>279</v>
      </c>
      <c r="J134" s="62">
        <v>31968</v>
      </c>
      <c r="K134" s="62" t="s">
        <v>599</v>
      </c>
    </row>
    <row r="135" spans="1:11">
      <c r="A135" s="62" t="s">
        <v>600</v>
      </c>
      <c r="B135" s="165" t="s">
        <v>601</v>
      </c>
      <c r="C135" s="62">
        <v>26827</v>
      </c>
      <c r="D135" s="106">
        <v>77.503218978438795</v>
      </c>
      <c r="E135" s="99" t="s">
        <v>483</v>
      </c>
      <c r="F135" s="62" t="s">
        <v>278</v>
      </c>
      <c r="G135" s="62" t="s">
        <v>484</v>
      </c>
      <c r="H135" s="62" t="s">
        <v>199</v>
      </c>
      <c r="I135" s="62" t="s">
        <v>279</v>
      </c>
      <c r="J135" s="62">
        <v>31968</v>
      </c>
      <c r="K135" s="62" t="s">
        <v>602</v>
      </c>
    </row>
    <row r="136" spans="1:11">
      <c r="A136" s="62" t="s">
        <v>603</v>
      </c>
      <c r="B136" s="165" t="s">
        <v>604</v>
      </c>
      <c r="C136" s="62">
        <v>26828</v>
      </c>
      <c r="D136" s="106">
        <v>372.77133082302799</v>
      </c>
      <c r="E136" s="99" t="s">
        <v>483</v>
      </c>
      <c r="F136" s="62" t="s">
        <v>278</v>
      </c>
      <c r="G136" s="62" t="s">
        <v>484</v>
      </c>
      <c r="H136" s="62" t="s">
        <v>199</v>
      </c>
      <c r="I136" s="62" t="s">
        <v>279</v>
      </c>
      <c r="J136" s="62">
        <v>31968</v>
      </c>
      <c r="K136" s="62" t="s">
        <v>605</v>
      </c>
    </row>
    <row r="137" spans="1:11">
      <c r="A137" s="62" t="s">
        <v>606</v>
      </c>
      <c r="B137" s="165" t="s">
        <v>607</v>
      </c>
      <c r="C137" s="62">
        <v>26829</v>
      </c>
      <c r="D137" s="106">
        <v>729.53920722162604</v>
      </c>
      <c r="E137" s="99" t="s">
        <v>483</v>
      </c>
      <c r="F137" s="62" t="s">
        <v>301</v>
      </c>
      <c r="G137" s="62" t="s">
        <v>484</v>
      </c>
      <c r="H137" s="62" t="s">
        <v>199</v>
      </c>
      <c r="I137" s="62" t="s">
        <v>279</v>
      </c>
      <c r="J137" s="62">
        <v>31968</v>
      </c>
      <c r="K137" s="62" t="s">
        <v>608</v>
      </c>
    </row>
    <row r="138" spans="1:11">
      <c r="A138" s="62" t="s">
        <v>609</v>
      </c>
      <c r="B138" s="165" t="s">
        <v>610</v>
      </c>
      <c r="C138" s="62">
        <v>26830</v>
      </c>
      <c r="D138" s="106">
        <v>440.63650873309598</v>
      </c>
      <c r="E138" s="99" t="s">
        <v>483</v>
      </c>
      <c r="F138" s="62" t="s">
        <v>278</v>
      </c>
      <c r="G138" s="62" t="s">
        <v>484</v>
      </c>
      <c r="H138" s="62" t="s">
        <v>199</v>
      </c>
      <c r="I138" s="62" t="s">
        <v>279</v>
      </c>
      <c r="J138" s="62">
        <v>31968</v>
      </c>
      <c r="K138" s="62" t="s">
        <v>611</v>
      </c>
    </row>
    <row r="139" spans="1:11">
      <c r="A139" s="62" t="s">
        <v>612</v>
      </c>
      <c r="B139" s="165" t="s">
        <v>613</v>
      </c>
      <c r="C139" s="62">
        <v>26831</v>
      </c>
      <c r="D139" s="106">
        <v>143.98327482443901</v>
      </c>
      <c r="E139" s="99" t="s">
        <v>483</v>
      </c>
      <c r="F139" s="62" t="s">
        <v>283</v>
      </c>
      <c r="G139" s="62" t="s">
        <v>484</v>
      </c>
      <c r="H139" s="62" t="s">
        <v>199</v>
      </c>
      <c r="I139" s="62" t="s">
        <v>279</v>
      </c>
      <c r="J139" s="62">
        <v>31968</v>
      </c>
      <c r="K139" s="62" t="s">
        <v>614</v>
      </c>
    </row>
    <row r="140" spans="1:11">
      <c r="A140" s="62" t="s">
        <v>615</v>
      </c>
      <c r="B140" s="165" t="s">
        <v>616</v>
      </c>
      <c r="C140" s="62">
        <v>26832</v>
      </c>
      <c r="D140" s="106">
        <v>653.53092909710006</v>
      </c>
      <c r="E140" s="99" t="s">
        <v>483</v>
      </c>
      <c r="F140" s="62" t="s">
        <v>291</v>
      </c>
      <c r="G140" s="62" t="s">
        <v>484</v>
      </c>
      <c r="H140" s="62" t="s">
        <v>199</v>
      </c>
      <c r="I140" s="62" t="s">
        <v>279</v>
      </c>
      <c r="J140" s="62">
        <v>31968</v>
      </c>
      <c r="K140" s="62" t="s">
        <v>617</v>
      </c>
    </row>
    <row r="141" spans="1:11">
      <c r="A141" s="62" t="s">
        <v>618</v>
      </c>
      <c r="B141" s="165" t="s">
        <v>619</v>
      </c>
      <c r="C141" s="62">
        <v>26833</v>
      </c>
      <c r="D141" s="106">
        <v>308.755790432271</v>
      </c>
      <c r="E141" s="99" t="s">
        <v>483</v>
      </c>
      <c r="F141" s="62" t="s">
        <v>287</v>
      </c>
      <c r="G141" s="62" t="s">
        <v>484</v>
      </c>
      <c r="H141" s="62" t="s">
        <v>199</v>
      </c>
      <c r="I141" s="62" t="s">
        <v>279</v>
      </c>
      <c r="J141" s="62">
        <v>31968</v>
      </c>
      <c r="K141" s="62" t="s">
        <v>620</v>
      </c>
    </row>
    <row r="142" spans="1:11">
      <c r="A142" s="62" t="s">
        <v>621</v>
      </c>
      <c r="B142" s="165" t="s">
        <v>622</v>
      </c>
      <c r="C142" s="62">
        <v>26834</v>
      </c>
      <c r="D142" s="106">
        <v>434.14792398500299</v>
      </c>
      <c r="E142" s="99" t="s">
        <v>483</v>
      </c>
      <c r="F142" s="62" t="s">
        <v>278</v>
      </c>
      <c r="G142" s="62" t="s">
        <v>484</v>
      </c>
      <c r="H142" s="62" t="s">
        <v>199</v>
      </c>
      <c r="I142" s="62" t="s">
        <v>279</v>
      </c>
      <c r="J142" s="62">
        <v>31968</v>
      </c>
      <c r="K142" s="62" t="s">
        <v>623</v>
      </c>
    </row>
    <row r="143" spans="1:11">
      <c r="A143" s="62" t="s">
        <v>624</v>
      </c>
      <c r="B143" s="165" t="s">
        <v>625</v>
      </c>
      <c r="C143" s="62">
        <v>26835</v>
      </c>
      <c r="D143" s="106">
        <v>218.47403755336401</v>
      </c>
      <c r="E143" s="99" t="s">
        <v>483</v>
      </c>
      <c r="F143" s="62" t="s">
        <v>287</v>
      </c>
      <c r="G143" s="62" t="s">
        <v>484</v>
      </c>
      <c r="H143" s="62" t="s">
        <v>199</v>
      </c>
      <c r="I143" s="62" t="s">
        <v>279</v>
      </c>
      <c r="J143" s="62">
        <v>31968</v>
      </c>
      <c r="K143" s="62" t="s">
        <v>626</v>
      </c>
    </row>
    <row r="144" spans="1:11">
      <c r="A144" s="62" t="s">
        <v>627</v>
      </c>
      <c r="B144" s="165" t="s">
        <v>628</v>
      </c>
      <c r="C144" s="62">
        <v>26836</v>
      </c>
      <c r="D144" s="106">
        <v>408.83288990733303</v>
      </c>
      <c r="E144" s="99" t="s">
        <v>483</v>
      </c>
      <c r="F144" s="62" t="s">
        <v>278</v>
      </c>
      <c r="G144" s="62" t="s">
        <v>484</v>
      </c>
      <c r="H144" s="62" t="s">
        <v>199</v>
      </c>
      <c r="I144" s="62" t="s">
        <v>279</v>
      </c>
      <c r="J144" s="62">
        <v>31968</v>
      </c>
      <c r="K144" s="62" t="s">
        <v>629</v>
      </c>
    </row>
    <row r="145" spans="1:11">
      <c r="A145" s="62" t="s">
        <v>630</v>
      </c>
      <c r="B145" s="165" t="s">
        <v>631</v>
      </c>
      <c r="C145" s="62">
        <v>26837</v>
      </c>
      <c r="D145" s="106">
        <v>75.671245127831796</v>
      </c>
      <c r="E145" s="99" t="s">
        <v>483</v>
      </c>
      <c r="F145" s="62" t="s">
        <v>283</v>
      </c>
      <c r="G145" s="62" t="s">
        <v>484</v>
      </c>
      <c r="H145" s="62" t="s">
        <v>199</v>
      </c>
      <c r="I145" s="62" t="s">
        <v>279</v>
      </c>
      <c r="J145" s="62">
        <v>31968</v>
      </c>
      <c r="K145" s="62" t="s">
        <v>632</v>
      </c>
    </row>
    <row r="146" spans="1:11">
      <c r="A146" s="62" t="s">
        <v>633</v>
      </c>
      <c r="B146" s="165" t="s">
        <v>634</v>
      </c>
      <c r="C146" s="62">
        <v>26838</v>
      </c>
      <c r="D146" s="106">
        <v>197.35343301705501</v>
      </c>
      <c r="E146" s="99" t="s">
        <v>483</v>
      </c>
      <c r="F146" s="62" t="s">
        <v>301</v>
      </c>
      <c r="G146" s="62" t="s">
        <v>484</v>
      </c>
      <c r="H146" s="62" t="s">
        <v>199</v>
      </c>
      <c r="I146" s="62" t="s">
        <v>279</v>
      </c>
      <c r="J146" s="62">
        <v>31968</v>
      </c>
      <c r="K146" s="62" t="s">
        <v>635</v>
      </c>
    </row>
    <row r="147" spans="1:11">
      <c r="A147" s="62" t="s">
        <v>636</v>
      </c>
      <c r="B147" s="165" t="s">
        <v>637</v>
      </c>
      <c r="C147" s="62">
        <v>26839</v>
      </c>
      <c r="D147" s="106">
        <v>189.42279482240701</v>
      </c>
      <c r="E147" s="99" t="s">
        <v>483</v>
      </c>
      <c r="F147" s="62" t="s">
        <v>287</v>
      </c>
      <c r="G147" s="62" t="s">
        <v>484</v>
      </c>
      <c r="H147" s="62" t="s">
        <v>199</v>
      </c>
      <c r="I147" s="62" t="s">
        <v>279</v>
      </c>
      <c r="J147" s="62">
        <v>31968</v>
      </c>
      <c r="K147" s="62" t="s">
        <v>638</v>
      </c>
    </row>
    <row r="148" spans="1:11">
      <c r="A148" s="62" t="s">
        <v>639</v>
      </c>
      <c r="B148" s="165" t="s">
        <v>640</v>
      </c>
      <c r="C148" s="62">
        <v>26840</v>
      </c>
      <c r="D148" s="106">
        <v>106.74603381059499</v>
      </c>
      <c r="E148" s="99" t="s">
        <v>483</v>
      </c>
      <c r="F148" s="62" t="s">
        <v>287</v>
      </c>
      <c r="G148" s="62" t="s">
        <v>484</v>
      </c>
      <c r="H148" s="62" t="s">
        <v>199</v>
      </c>
      <c r="I148" s="62" t="s">
        <v>279</v>
      </c>
      <c r="J148" s="62">
        <v>31966</v>
      </c>
      <c r="K148" s="62" t="s">
        <v>641</v>
      </c>
    </row>
    <row r="149" spans="1:11">
      <c r="A149" s="62" t="s">
        <v>642</v>
      </c>
      <c r="B149" s="165" t="s">
        <v>643</v>
      </c>
      <c r="C149" s="62">
        <v>26841</v>
      </c>
      <c r="D149" s="106">
        <v>225.26904099514101</v>
      </c>
      <c r="E149" s="99" t="s">
        <v>483</v>
      </c>
      <c r="F149" s="62" t="s">
        <v>287</v>
      </c>
      <c r="G149" s="62" t="s">
        <v>484</v>
      </c>
      <c r="H149" s="62" t="s">
        <v>199</v>
      </c>
      <c r="I149" s="62" t="s">
        <v>279</v>
      </c>
      <c r="J149" s="62">
        <v>31968</v>
      </c>
      <c r="K149" s="62" t="s">
        <v>644</v>
      </c>
    </row>
    <row r="150" spans="1:11">
      <c r="A150" s="62" t="s">
        <v>645</v>
      </c>
      <c r="B150" s="165" t="s">
        <v>646</v>
      </c>
      <c r="C150" s="62">
        <v>26842</v>
      </c>
      <c r="D150" s="106">
        <v>268.84941689949301</v>
      </c>
      <c r="E150" s="99" t="s">
        <v>483</v>
      </c>
      <c r="F150" s="62" t="s">
        <v>301</v>
      </c>
      <c r="G150" s="62" t="s">
        <v>484</v>
      </c>
      <c r="H150" s="62" t="s">
        <v>199</v>
      </c>
      <c r="I150" s="62" t="s">
        <v>279</v>
      </c>
      <c r="J150" s="62">
        <v>31968</v>
      </c>
      <c r="K150" s="62" t="s">
        <v>647</v>
      </c>
    </row>
    <row r="151" spans="1:11">
      <c r="A151" s="62" t="s">
        <v>648</v>
      </c>
      <c r="B151" s="165" t="s">
        <v>649</v>
      </c>
      <c r="C151" s="62">
        <v>26843</v>
      </c>
      <c r="D151" s="106">
        <v>455.12241577977397</v>
      </c>
      <c r="E151" s="99" t="s">
        <v>483</v>
      </c>
      <c r="F151" s="62" t="s">
        <v>301</v>
      </c>
      <c r="G151" s="62" t="s">
        <v>484</v>
      </c>
      <c r="H151" s="62" t="s">
        <v>199</v>
      </c>
      <c r="I151" s="62" t="s">
        <v>279</v>
      </c>
      <c r="J151" s="62">
        <v>31968</v>
      </c>
      <c r="K151" s="62" t="s">
        <v>650</v>
      </c>
    </row>
    <row r="152" spans="1:11">
      <c r="A152" s="62" t="s">
        <v>651</v>
      </c>
      <c r="B152" s="165" t="s">
        <v>652</v>
      </c>
      <c r="C152" s="62">
        <v>26844</v>
      </c>
      <c r="D152" s="106">
        <v>178.450924795606</v>
      </c>
      <c r="E152" s="99" t="s">
        <v>483</v>
      </c>
      <c r="F152" s="62" t="s">
        <v>283</v>
      </c>
      <c r="G152" s="62" t="s">
        <v>484</v>
      </c>
      <c r="H152" s="62" t="s">
        <v>199</v>
      </c>
      <c r="I152" s="62" t="s">
        <v>279</v>
      </c>
      <c r="J152" s="62">
        <v>31968</v>
      </c>
      <c r="K152" s="62" t="s">
        <v>653</v>
      </c>
    </row>
    <row r="153" spans="1:11">
      <c r="A153" s="62" t="s">
        <v>654</v>
      </c>
      <c r="B153" s="165" t="s">
        <v>655</v>
      </c>
      <c r="C153" s="62">
        <v>26845</v>
      </c>
      <c r="D153" s="106">
        <v>512.51687874855395</v>
      </c>
      <c r="E153" s="99" t="s">
        <v>483</v>
      </c>
      <c r="F153" s="62" t="s">
        <v>301</v>
      </c>
      <c r="G153" s="62" t="s">
        <v>484</v>
      </c>
      <c r="H153" s="62" t="s">
        <v>199</v>
      </c>
      <c r="I153" s="62" t="s">
        <v>279</v>
      </c>
      <c r="J153" s="62">
        <v>31968</v>
      </c>
      <c r="K153" s="62" t="s">
        <v>656</v>
      </c>
    </row>
    <row r="154" spans="1:11">
      <c r="A154" s="62" t="s">
        <v>657</v>
      </c>
      <c r="B154" s="165" t="s">
        <v>658</v>
      </c>
      <c r="C154" s="62">
        <v>26846</v>
      </c>
      <c r="D154" s="106">
        <v>499.817738082809</v>
      </c>
      <c r="E154" s="99" t="s">
        <v>483</v>
      </c>
      <c r="F154" s="62" t="s">
        <v>301</v>
      </c>
      <c r="G154" s="62" t="s">
        <v>484</v>
      </c>
      <c r="H154" s="62" t="s">
        <v>199</v>
      </c>
      <c r="I154" s="62" t="s">
        <v>279</v>
      </c>
      <c r="J154" s="62">
        <v>31968</v>
      </c>
      <c r="K154" s="62" t="s">
        <v>659</v>
      </c>
    </row>
    <row r="155" spans="1:11">
      <c r="A155" s="62" t="s">
        <v>660</v>
      </c>
      <c r="B155" s="165" t="s">
        <v>661</v>
      </c>
      <c r="C155" s="62">
        <v>26847</v>
      </c>
      <c r="D155" s="106">
        <v>124.84704862080601</v>
      </c>
      <c r="E155" s="99" t="s">
        <v>483</v>
      </c>
      <c r="F155" s="62" t="s">
        <v>283</v>
      </c>
      <c r="G155" s="62" t="s">
        <v>484</v>
      </c>
      <c r="H155" s="62" t="s">
        <v>199</v>
      </c>
      <c r="I155" s="62" t="s">
        <v>279</v>
      </c>
      <c r="J155" s="62">
        <v>31967</v>
      </c>
      <c r="K155" s="62" t="s">
        <v>662</v>
      </c>
    </row>
    <row r="156" spans="1:11">
      <c r="A156" s="62" t="s">
        <v>663</v>
      </c>
      <c r="B156" s="165" t="s">
        <v>664</v>
      </c>
      <c r="C156" s="62">
        <v>26848</v>
      </c>
      <c r="D156" s="106">
        <v>790.14046925922196</v>
      </c>
      <c r="E156" s="99" t="s">
        <v>483</v>
      </c>
      <c r="F156" s="62" t="s">
        <v>283</v>
      </c>
      <c r="G156" s="62" t="s">
        <v>484</v>
      </c>
      <c r="H156" s="62" t="s">
        <v>199</v>
      </c>
      <c r="I156" s="62" t="s">
        <v>279</v>
      </c>
      <c r="J156" s="62">
        <v>31968</v>
      </c>
      <c r="K156" s="62" t="s">
        <v>665</v>
      </c>
    </row>
    <row r="157" spans="1:11">
      <c r="A157" s="62" t="s">
        <v>666</v>
      </c>
      <c r="B157" s="165" t="s">
        <v>667</v>
      </c>
      <c r="C157" s="62">
        <v>26849</v>
      </c>
      <c r="D157" s="106">
        <v>852.71183499895699</v>
      </c>
      <c r="E157" s="99" t="s">
        <v>483</v>
      </c>
      <c r="F157" s="62" t="s">
        <v>287</v>
      </c>
      <c r="G157" s="62" t="s">
        <v>484</v>
      </c>
      <c r="H157" s="62" t="s">
        <v>199</v>
      </c>
      <c r="I157" s="62" t="s">
        <v>279</v>
      </c>
      <c r="J157" s="62">
        <v>31968</v>
      </c>
      <c r="K157" s="62" t="s">
        <v>668</v>
      </c>
    </row>
    <row r="158" spans="1:11">
      <c r="A158" s="62" t="s">
        <v>669</v>
      </c>
      <c r="B158" s="165" t="s">
        <v>670</v>
      </c>
      <c r="C158" s="62">
        <v>26850</v>
      </c>
      <c r="D158" s="106">
        <v>625.37068618179001</v>
      </c>
      <c r="E158" s="99" t="s">
        <v>483</v>
      </c>
      <c r="F158" s="62" t="s">
        <v>301</v>
      </c>
      <c r="G158" s="62" t="s">
        <v>484</v>
      </c>
      <c r="H158" s="62" t="s">
        <v>199</v>
      </c>
      <c r="I158" s="62" t="s">
        <v>279</v>
      </c>
      <c r="J158" s="62">
        <v>31968</v>
      </c>
      <c r="K158" s="62" t="s">
        <v>671</v>
      </c>
    </row>
    <row r="159" spans="1:11">
      <c r="A159" s="62" t="s">
        <v>672</v>
      </c>
      <c r="B159" s="165" t="s">
        <v>673</v>
      </c>
      <c r="C159" s="62">
        <v>26851</v>
      </c>
      <c r="D159" s="106">
        <v>388.92858300055298</v>
      </c>
      <c r="E159" s="99" t="s">
        <v>483</v>
      </c>
      <c r="F159" s="62" t="s">
        <v>278</v>
      </c>
      <c r="G159" s="62" t="s">
        <v>484</v>
      </c>
      <c r="H159" s="62" t="s">
        <v>199</v>
      </c>
      <c r="I159" s="62" t="s">
        <v>279</v>
      </c>
      <c r="J159" s="62">
        <v>31968</v>
      </c>
      <c r="K159" s="62" t="s">
        <v>674</v>
      </c>
    </row>
    <row r="160" spans="1:11">
      <c r="A160" s="62" t="s">
        <v>675</v>
      </c>
      <c r="B160" s="165" t="s">
        <v>676</v>
      </c>
      <c r="C160" s="62">
        <v>26852</v>
      </c>
      <c r="D160" s="106">
        <v>512.46246411125401</v>
      </c>
      <c r="E160" s="99" t="s">
        <v>483</v>
      </c>
      <c r="F160" s="62" t="s">
        <v>301</v>
      </c>
      <c r="G160" s="62" t="s">
        <v>484</v>
      </c>
      <c r="H160" s="62" t="s">
        <v>199</v>
      </c>
      <c r="I160" s="62" t="s">
        <v>279</v>
      </c>
      <c r="J160" s="62">
        <v>31968</v>
      </c>
      <c r="K160" s="62" t="s">
        <v>677</v>
      </c>
    </row>
    <row r="161" spans="1:11">
      <c r="A161" s="62" t="s">
        <v>678</v>
      </c>
      <c r="B161" s="165" t="s">
        <v>679</v>
      </c>
      <c r="C161" s="62">
        <v>26853</v>
      </c>
      <c r="D161" s="106">
        <v>37.2595126356752</v>
      </c>
      <c r="E161" s="99" t="s">
        <v>483</v>
      </c>
      <c r="F161" s="62" t="s">
        <v>287</v>
      </c>
      <c r="G161" s="62" t="s">
        <v>484</v>
      </c>
      <c r="H161" s="62" t="s">
        <v>199</v>
      </c>
      <c r="I161" s="62" t="s">
        <v>279</v>
      </c>
      <c r="J161" s="62">
        <v>31967</v>
      </c>
      <c r="K161" s="62" t="s">
        <v>680</v>
      </c>
    </row>
    <row r="162" spans="1:11">
      <c r="A162" s="62" t="s">
        <v>681</v>
      </c>
      <c r="B162" s="165" t="s">
        <v>682</v>
      </c>
      <c r="C162" s="62">
        <v>26854</v>
      </c>
      <c r="D162" s="106">
        <v>47.990122408974301</v>
      </c>
      <c r="E162" s="99" t="s">
        <v>483</v>
      </c>
      <c r="F162" s="62" t="s">
        <v>278</v>
      </c>
      <c r="G162" s="62" t="s">
        <v>484</v>
      </c>
      <c r="H162" s="62" t="s">
        <v>199</v>
      </c>
      <c r="I162" s="62" t="s">
        <v>279</v>
      </c>
      <c r="J162" s="62">
        <v>31967</v>
      </c>
      <c r="K162" s="62" t="s">
        <v>683</v>
      </c>
    </row>
    <row r="163" spans="1:11">
      <c r="A163" s="62" t="s">
        <v>684</v>
      </c>
      <c r="B163" s="165" t="s">
        <v>685</v>
      </c>
      <c r="C163" s="62">
        <v>26855</v>
      </c>
      <c r="D163" s="106">
        <v>299.16812127613298</v>
      </c>
      <c r="E163" s="99" t="s">
        <v>483</v>
      </c>
      <c r="F163" s="62" t="s">
        <v>380</v>
      </c>
      <c r="G163" s="62" t="s">
        <v>484</v>
      </c>
      <c r="H163" s="62" t="s">
        <v>199</v>
      </c>
      <c r="I163" s="62" t="s">
        <v>279</v>
      </c>
      <c r="J163" s="62">
        <v>31968</v>
      </c>
      <c r="K163" s="62" t="s">
        <v>686</v>
      </c>
    </row>
    <row r="164" spans="1:11">
      <c r="A164" s="62" t="s">
        <v>687</v>
      </c>
      <c r="B164" s="165" t="s">
        <v>688</v>
      </c>
      <c r="C164" s="62">
        <v>26755</v>
      </c>
      <c r="D164" s="106">
        <v>0.120608806586606</v>
      </c>
      <c r="E164" s="99" t="s">
        <v>689</v>
      </c>
      <c r="F164" s="62" t="s">
        <v>256</v>
      </c>
      <c r="G164" s="62" t="s">
        <v>690</v>
      </c>
      <c r="H164" s="62" t="s">
        <v>199</v>
      </c>
      <c r="I164" s="62" t="s">
        <v>279</v>
      </c>
      <c r="J164" s="62">
        <v>31968</v>
      </c>
      <c r="K164" s="62" t="s">
        <v>691</v>
      </c>
    </row>
    <row r="165" spans="1:11">
      <c r="A165" s="62" t="s">
        <v>692</v>
      </c>
      <c r="B165" s="165" t="s">
        <v>693</v>
      </c>
      <c r="C165" s="62">
        <v>26756</v>
      </c>
      <c r="D165" s="106">
        <v>0.18601764205457899</v>
      </c>
      <c r="E165" s="99" t="s">
        <v>689</v>
      </c>
      <c r="F165" s="62" t="s">
        <v>278</v>
      </c>
      <c r="G165" s="62" t="s">
        <v>690</v>
      </c>
      <c r="H165" s="62" t="s">
        <v>199</v>
      </c>
      <c r="I165" s="62" t="s">
        <v>279</v>
      </c>
      <c r="J165" s="62">
        <v>31968</v>
      </c>
      <c r="K165" s="62" t="s">
        <v>694</v>
      </c>
    </row>
    <row r="166" spans="1:11">
      <c r="A166" s="62" t="s">
        <v>695</v>
      </c>
      <c r="B166" s="165" t="s">
        <v>696</v>
      </c>
      <c r="C166" s="62">
        <v>26757</v>
      </c>
      <c r="D166" s="106">
        <v>0.44353984971815003</v>
      </c>
      <c r="E166" s="99" t="s">
        <v>689</v>
      </c>
      <c r="F166" s="62" t="s">
        <v>283</v>
      </c>
      <c r="G166" s="62" t="s">
        <v>690</v>
      </c>
      <c r="H166" s="62" t="s">
        <v>199</v>
      </c>
      <c r="I166" s="62" t="s">
        <v>279</v>
      </c>
      <c r="J166" s="62">
        <v>31967</v>
      </c>
      <c r="K166" s="62" t="s">
        <v>697</v>
      </c>
    </row>
    <row r="167" spans="1:11">
      <c r="A167" s="62" t="s">
        <v>698</v>
      </c>
      <c r="B167" s="165" t="s">
        <v>699</v>
      </c>
      <c r="C167" s="62">
        <v>26758</v>
      </c>
      <c r="D167" s="106">
        <v>0.16391063986451099</v>
      </c>
      <c r="E167" s="99" t="s">
        <v>689</v>
      </c>
      <c r="F167" s="62" t="s">
        <v>287</v>
      </c>
      <c r="G167" s="62" t="s">
        <v>690</v>
      </c>
      <c r="H167" s="62" t="s">
        <v>199</v>
      </c>
      <c r="I167" s="62" t="s">
        <v>279</v>
      </c>
      <c r="J167" s="62">
        <v>31968</v>
      </c>
      <c r="K167" s="62" t="s">
        <v>700</v>
      </c>
    </row>
    <row r="168" spans="1:11">
      <c r="A168" s="62" t="s">
        <v>701</v>
      </c>
      <c r="B168" s="165" t="s">
        <v>702</v>
      </c>
      <c r="C168" s="62">
        <v>26759</v>
      </c>
      <c r="D168" s="106">
        <v>0.15232540362931399</v>
      </c>
      <c r="E168" s="99" t="s">
        <v>689</v>
      </c>
      <c r="F168" s="62" t="s">
        <v>291</v>
      </c>
      <c r="G168" s="62" t="s">
        <v>690</v>
      </c>
      <c r="H168" s="62" t="s">
        <v>199</v>
      </c>
      <c r="I168" s="62" t="s">
        <v>279</v>
      </c>
      <c r="J168" s="62">
        <v>31968</v>
      </c>
      <c r="K168" s="62" t="s">
        <v>703</v>
      </c>
    </row>
    <row r="169" spans="1:11">
      <c r="A169" s="62" t="s">
        <v>704</v>
      </c>
      <c r="B169" s="165" t="s">
        <v>705</v>
      </c>
      <c r="C169" s="62">
        <v>26760</v>
      </c>
      <c r="D169" s="106">
        <v>0.31728411880754598</v>
      </c>
      <c r="E169" s="99" t="s">
        <v>689</v>
      </c>
      <c r="F169" s="62" t="s">
        <v>278</v>
      </c>
      <c r="G169" s="62" t="s">
        <v>690</v>
      </c>
      <c r="H169" s="62" t="s">
        <v>199</v>
      </c>
      <c r="I169" s="62" t="s">
        <v>279</v>
      </c>
      <c r="J169" s="62">
        <v>31967</v>
      </c>
      <c r="K169" s="62" t="s">
        <v>706</v>
      </c>
    </row>
    <row r="170" spans="1:11">
      <c r="A170" s="62" t="s">
        <v>707</v>
      </c>
      <c r="B170" s="165" t="s">
        <v>708</v>
      </c>
      <c r="C170" s="62">
        <v>26761</v>
      </c>
      <c r="D170" s="106">
        <v>0.141127457223194</v>
      </c>
      <c r="E170" s="99" t="s">
        <v>689</v>
      </c>
      <c r="F170" s="62" t="s">
        <v>278</v>
      </c>
      <c r="G170" s="62" t="s">
        <v>690</v>
      </c>
      <c r="H170" s="62" t="s">
        <v>199</v>
      </c>
      <c r="I170" s="62" t="s">
        <v>279</v>
      </c>
      <c r="J170" s="62">
        <v>31968</v>
      </c>
      <c r="K170" s="62" t="s">
        <v>709</v>
      </c>
    </row>
    <row r="171" spans="1:11">
      <c r="A171" s="62" t="s">
        <v>710</v>
      </c>
      <c r="B171" s="165" t="s">
        <v>711</v>
      </c>
      <c r="C171" s="62">
        <v>26762</v>
      </c>
      <c r="D171" s="106">
        <v>0.13719932512096</v>
      </c>
      <c r="E171" s="99" t="s">
        <v>689</v>
      </c>
      <c r="F171" s="62" t="s">
        <v>301</v>
      </c>
      <c r="G171" s="62" t="s">
        <v>690</v>
      </c>
      <c r="H171" s="62" t="s">
        <v>199</v>
      </c>
      <c r="I171" s="62" t="s">
        <v>279</v>
      </c>
      <c r="J171" s="62">
        <v>31968</v>
      </c>
      <c r="K171" s="62" t="s">
        <v>712</v>
      </c>
    </row>
    <row r="172" spans="1:11">
      <c r="A172" s="62" t="s">
        <v>713</v>
      </c>
      <c r="B172" s="165" t="s">
        <v>714</v>
      </c>
      <c r="C172" s="62">
        <v>26763</v>
      </c>
      <c r="D172" s="106">
        <v>0.14940392682283901</v>
      </c>
      <c r="E172" s="99" t="s">
        <v>689</v>
      </c>
      <c r="F172" s="62" t="s">
        <v>278</v>
      </c>
      <c r="G172" s="62" t="s">
        <v>690</v>
      </c>
      <c r="H172" s="62" t="s">
        <v>199</v>
      </c>
      <c r="I172" s="62" t="s">
        <v>279</v>
      </c>
      <c r="J172" s="62">
        <v>31968</v>
      </c>
      <c r="K172" s="62" t="s">
        <v>715</v>
      </c>
    </row>
    <row r="173" spans="1:11">
      <c r="A173" s="62" t="s">
        <v>716</v>
      </c>
      <c r="B173" s="165" t="s">
        <v>717</v>
      </c>
      <c r="C173" s="62">
        <v>26764</v>
      </c>
      <c r="D173" s="106">
        <v>0.18439618499035401</v>
      </c>
      <c r="E173" s="99" t="s">
        <v>689</v>
      </c>
      <c r="F173" s="62" t="s">
        <v>283</v>
      </c>
      <c r="G173" s="62" t="s">
        <v>690</v>
      </c>
      <c r="H173" s="62" t="s">
        <v>199</v>
      </c>
      <c r="I173" s="62" t="s">
        <v>279</v>
      </c>
      <c r="J173" s="62">
        <v>31967</v>
      </c>
      <c r="K173" s="62" t="s">
        <v>718</v>
      </c>
    </row>
    <row r="174" spans="1:11">
      <c r="A174" s="62" t="s">
        <v>719</v>
      </c>
      <c r="B174" s="165" t="s">
        <v>720</v>
      </c>
      <c r="C174" s="62">
        <v>26765</v>
      </c>
      <c r="D174" s="106">
        <v>0.13051551516649801</v>
      </c>
      <c r="E174" s="99" t="s">
        <v>689</v>
      </c>
      <c r="F174" s="62" t="s">
        <v>291</v>
      </c>
      <c r="G174" s="62" t="s">
        <v>690</v>
      </c>
      <c r="H174" s="62" t="s">
        <v>199</v>
      </c>
      <c r="I174" s="62" t="s">
        <v>279</v>
      </c>
      <c r="J174" s="62">
        <v>31968</v>
      </c>
      <c r="K174" s="62" t="s">
        <v>721</v>
      </c>
    </row>
    <row r="175" spans="1:11">
      <c r="A175" s="62" t="s">
        <v>722</v>
      </c>
      <c r="B175" s="165" t="s">
        <v>723</v>
      </c>
      <c r="C175" s="62">
        <v>26766</v>
      </c>
      <c r="D175" s="106">
        <v>0.14519120801426599</v>
      </c>
      <c r="E175" s="99" t="s">
        <v>689</v>
      </c>
      <c r="F175" s="62" t="s">
        <v>287</v>
      </c>
      <c r="G175" s="62" t="s">
        <v>690</v>
      </c>
      <c r="H175" s="62" t="s">
        <v>199</v>
      </c>
      <c r="I175" s="62" t="s">
        <v>279</v>
      </c>
      <c r="J175" s="62">
        <v>31967</v>
      </c>
      <c r="K175" s="62" t="s">
        <v>724</v>
      </c>
    </row>
    <row r="176" spans="1:11">
      <c r="A176" s="62" t="s">
        <v>725</v>
      </c>
      <c r="B176" s="165" t="s">
        <v>726</v>
      </c>
      <c r="C176" s="62">
        <v>26767</v>
      </c>
      <c r="D176" s="106">
        <v>0.15053570175810899</v>
      </c>
      <c r="E176" s="99" t="s">
        <v>689</v>
      </c>
      <c r="F176" s="62" t="s">
        <v>278</v>
      </c>
      <c r="G176" s="62" t="s">
        <v>690</v>
      </c>
      <c r="H176" s="62" t="s">
        <v>199</v>
      </c>
      <c r="I176" s="62" t="s">
        <v>279</v>
      </c>
      <c r="J176" s="62">
        <v>31968</v>
      </c>
      <c r="K176" s="62" t="s">
        <v>727</v>
      </c>
    </row>
    <row r="177" spans="1:11">
      <c r="A177" s="62" t="s">
        <v>728</v>
      </c>
      <c r="B177" s="165" t="s">
        <v>729</v>
      </c>
      <c r="C177" s="62">
        <v>26768</v>
      </c>
      <c r="D177" s="106">
        <v>0.163344712640694</v>
      </c>
      <c r="E177" s="99" t="s">
        <v>689</v>
      </c>
      <c r="F177" s="62" t="s">
        <v>287</v>
      </c>
      <c r="G177" s="62" t="s">
        <v>690</v>
      </c>
      <c r="H177" s="62" t="s">
        <v>199</v>
      </c>
      <c r="I177" s="62" t="s">
        <v>279</v>
      </c>
      <c r="J177" s="62">
        <v>31968</v>
      </c>
      <c r="K177" s="62" t="s">
        <v>730</v>
      </c>
    </row>
    <row r="178" spans="1:11">
      <c r="A178" s="62" t="s">
        <v>731</v>
      </c>
      <c r="B178" s="165" t="s">
        <v>732</v>
      </c>
      <c r="C178" s="62">
        <v>26769</v>
      </c>
      <c r="D178" s="106">
        <v>0.16966994460974399</v>
      </c>
      <c r="E178" s="99" t="s">
        <v>689</v>
      </c>
      <c r="F178" s="62" t="s">
        <v>278</v>
      </c>
      <c r="G178" s="62" t="s">
        <v>690</v>
      </c>
      <c r="H178" s="62" t="s">
        <v>199</v>
      </c>
      <c r="I178" s="62" t="s">
        <v>279</v>
      </c>
      <c r="J178" s="62">
        <v>31968</v>
      </c>
      <c r="K178" s="62" t="s">
        <v>733</v>
      </c>
    </row>
    <row r="179" spans="1:11">
      <c r="A179" s="62" t="s">
        <v>734</v>
      </c>
      <c r="B179" s="165" t="s">
        <v>735</v>
      </c>
      <c r="C179" s="62">
        <v>26770</v>
      </c>
      <c r="D179" s="106">
        <v>0.31035600380624101</v>
      </c>
      <c r="E179" s="99" t="s">
        <v>689</v>
      </c>
      <c r="F179" s="62" t="s">
        <v>283</v>
      </c>
      <c r="G179" s="62" t="s">
        <v>690</v>
      </c>
      <c r="H179" s="62" t="s">
        <v>199</v>
      </c>
      <c r="I179" s="62" t="s">
        <v>279</v>
      </c>
      <c r="J179" s="62">
        <v>31968</v>
      </c>
      <c r="K179" s="62" t="s">
        <v>736</v>
      </c>
    </row>
    <row r="180" spans="1:11">
      <c r="A180" s="62" t="s">
        <v>737</v>
      </c>
      <c r="B180" s="165" t="s">
        <v>738</v>
      </c>
      <c r="C180" s="62">
        <v>26771</v>
      </c>
      <c r="D180" s="106">
        <v>0.20891376077221399</v>
      </c>
      <c r="E180" s="99" t="s">
        <v>689</v>
      </c>
      <c r="F180" s="62" t="s">
        <v>301</v>
      </c>
      <c r="G180" s="62" t="s">
        <v>690</v>
      </c>
      <c r="H180" s="62" t="s">
        <v>199</v>
      </c>
      <c r="I180" s="62" t="s">
        <v>279</v>
      </c>
      <c r="J180" s="62">
        <v>31968</v>
      </c>
      <c r="K180" s="62" t="s">
        <v>739</v>
      </c>
    </row>
    <row r="181" spans="1:11">
      <c r="A181" s="62" t="s">
        <v>740</v>
      </c>
      <c r="B181" s="165" t="s">
        <v>741</v>
      </c>
      <c r="C181" s="62">
        <v>26772</v>
      </c>
      <c r="D181" s="106">
        <v>0.158944926656474</v>
      </c>
      <c r="E181" s="99" t="s">
        <v>689</v>
      </c>
      <c r="F181" s="62" t="s">
        <v>287</v>
      </c>
      <c r="G181" s="62" t="s">
        <v>690</v>
      </c>
      <c r="H181" s="62" t="s">
        <v>199</v>
      </c>
      <c r="I181" s="62" t="s">
        <v>279</v>
      </c>
      <c r="J181" s="62">
        <v>31968</v>
      </c>
      <c r="K181" s="62" t="s">
        <v>742</v>
      </c>
    </row>
    <row r="182" spans="1:11">
      <c r="A182" s="62" t="s">
        <v>743</v>
      </c>
      <c r="B182" s="165" t="s">
        <v>744</v>
      </c>
      <c r="C182" s="62">
        <v>26773</v>
      </c>
      <c r="D182" s="106">
        <v>0.19028282923256901</v>
      </c>
      <c r="E182" s="99" t="s">
        <v>689</v>
      </c>
      <c r="F182" s="62" t="s">
        <v>287</v>
      </c>
      <c r="G182" s="62" t="s">
        <v>690</v>
      </c>
      <c r="H182" s="62" t="s">
        <v>199</v>
      </c>
      <c r="I182" s="62" t="s">
        <v>279</v>
      </c>
      <c r="J182" s="62">
        <v>31967</v>
      </c>
      <c r="K182" s="62" t="s">
        <v>745</v>
      </c>
    </row>
    <row r="183" spans="1:11">
      <c r="A183" s="62" t="s">
        <v>746</v>
      </c>
      <c r="B183" s="165" t="s">
        <v>747</v>
      </c>
      <c r="C183" s="62">
        <v>26774</v>
      </c>
      <c r="D183" s="106">
        <v>0.15984876742760501</v>
      </c>
      <c r="E183" s="99" t="s">
        <v>689</v>
      </c>
      <c r="F183" s="62" t="s">
        <v>287</v>
      </c>
      <c r="G183" s="62" t="s">
        <v>690</v>
      </c>
      <c r="H183" s="62" t="s">
        <v>199</v>
      </c>
      <c r="I183" s="62" t="s">
        <v>279</v>
      </c>
      <c r="J183" s="62">
        <v>31968</v>
      </c>
      <c r="K183" s="62" t="s">
        <v>748</v>
      </c>
    </row>
    <row r="184" spans="1:11">
      <c r="A184" s="62" t="s">
        <v>749</v>
      </c>
      <c r="B184" s="165" t="s">
        <v>750</v>
      </c>
      <c r="C184" s="62">
        <v>26775</v>
      </c>
      <c r="D184" s="106">
        <v>0.14534567925421901</v>
      </c>
      <c r="E184" s="99" t="s">
        <v>689</v>
      </c>
      <c r="F184" s="62" t="s">
        <v>301</v>
      </c>
      <c r="G184" s="62" t="s">
        <v>690</v>
      </c>
      <c r="H184" s="62" t="s">
        <v>199</v>
      </c>
      <c r="I184" s="62" t="s">
        <v>279</v>
      </c>
      <c r="J184" s="62">
        <v>31968</v>
      </c>
      <c r="K184" s="62" t="s">
        <v>751</v>
      </c>
    </row>
    <row r="185" spans="1:11">
      <c r="A185" s="62" t="s">
        <v>752</v>
      </c>
      <c r="B185" s="165" t="s">
        <v>753</v>
      </c>
      <c r="C185" s="62">
        <v>26776</v>
      </c>
      <c r="D185" s="106">
        <v>0.15438114371841899</v>
      </c>
      <c r="E185" s="99" t="s">
        <v>689</v>
      </c>
      <c r="F185" s="62" t="s">
        <v>301</v>
      </c>
      <c r="G185" s="62" t="s">
        <v>690</v>
      </c>
      <c r="H185" s="62" t="s">
        <v>199</v>
      </c>
      <c r="I185" s="62" t="s">
        <v>279</v>
      </c>
      <c r="J185" s="62">
        <v>31968</v>
      </c>
      <c r="K185" s="62" t="s">
        <v>754</v>
      </c>
    </row>
    <row r="186" spans="1:11">
      <c r="A186" s="62" t="s">
        <v>755</v>
      </c>
      <c r="B186" s="165" t="s">
        <v>756</v>
      </c>
      <c r="C186" s="62">
        <v>26777</v>
      </c>
      <c r="D186" s="106">
        <v>0.19255830375771499</v>
      </c>
      <c r="E186" s="99" t="s">
        <v>689</v>
      </c>
      <c r="F186" s="62" t="s">
        <v>283</v>
      </c>
      <c r="G186" s="62" t="s">
        <v>690</v>
      </c>
      <c r="H186" s="62" t="s">
        <v>199</v>
      </c>
      <c r="I186" s="62" t="s">
        <v>279</v>
      </c>
      <c r="J186" s="62">
        <v>31967</v>
      </c>
      <c r="K186" s="62" t="s">
        <v>757</v>
      </c>
    </row>
    <row r="187" spans="1:11">
      <c r="A187" s="62" t="s">
        <v>758</v>
      </c>
      <c r="B187" s="165" t="s">
        <v>759</v>
      </c>
      <c r="C187" s="62">
        <v>26778</v>
      </c>
      <c r="D187" s="106">
        <v>0.19166899857285499</v>
      </c>
      <c r="E187" s="99" t="s">
        <v>689</v>
      </c>
      <c r="F187" s="62" t="s">
        <v>301</v>
      </c>
      <c r="G187" s="62" t="s">
        <v>690</v>
      </c>
      <c r="H187" s="62" t="s">
        <v>199</v>
      </c>
      <c r="I187" s="62" t="s">
        <v>279</v>
      </c>
      <c r="J187" s="62">
        <v>31968</v>
      </c>
      <c r="K187" s="62" t="s">
        <v>760</v>
      </c>
    </row>
    <row r="188" spans="1:11">
      <c r="A188" s="62" t="s">
        <v>761</v>
      </c>
      <c r="B188" s="165" t="s">
        <v>762</v>
      </c>
      <c r="C188" s="62">
        <v>26779</v>
      </c>
      <c r="D188" s="106">
        <v>0.14981134944378899</v>
      </c>
      <c r="E188" s="99" t="s">
        <v>689</v>
      </c>
      <c r="F188" s="62" t="s">
        <v>301</v>
      </c>
      <c r="G188" s="62" t="s">
        <v>690</v>
      </c>
      <c r="H188" s="62" t="s">
        <v>199</v>
      </c>
      <c r="I188" s="62" t="s">
        <v>279</v>
      </c>
      <c r="J188" s="62">
        <v>31968</v>
      </c>
      <c r="K188" s="62" t="s">
        <v>763</v>
      </c>
    </row>
    <row r="189" spans="1:11">
      <c r="A189" s="62" t="s">
        <v>764</v>
      </c>
      <c r="B189" s="165" t="s">
        <v>765</v>
      </c>
      <c r="C189" s="62">
        <v>26780</v>
      </c>
      <c r="D189" s="106">
        <v>0.228634573335213</v>
      </c>
      <c r="E189" s="99" t="s">
        <v>689</v>
      </c>
      <c r="F189" s="62" t="s">
        <v>283</v>
      </c>
      <c r="G189" s="62" t="s">
        <v>690</v>
      </c>
      <c r="H189" s="62" t="s">
        <v>199</v>
      </c>
      <c r="I189" s="62" t="s">
        <v>279</v>
      </c>
      <c r="J189" s="62">
        <v>31967</v>
      </c>
      <c r="K189" s="62" t="s">
        <v>766</v>
      </c>
    </row>
    <row r="190" spans="1:11">
      <c r="A190" s="62" t="s">
        <v>767</v>
      </c>
      <c r="B190" s="165" t="s">
        <v>768</v>
      </c>
      <c r="C190" s="62">
        <v>26781</v>
      </c>
      <c r="D190" s="106">
        <v>0.13931735137109899</v>
      </c>
      <c r="E190" s="99" t="s">
        <v>689</v>
      </c>
      <c r="F190" s="62" t="s">
        <v>283</v>
      </c>
      <c r="G190" s="62" t="s">
        <v>690</v>
      </c>
      <c r="H190" s="62" t="s">
        <v>199</v>
      </c>
      <c r="I190" s="62" t="s">
        <v>279</v>
      </c>
      <c r="J190" s="62">
        <v>31968</v>
      </c>
      <c r="K190" s="62" t="s">
        <v>769</v>
      </c>
    </row>
    <row r="191" spans="1:11">
      <c r="A191" s="62" t="s">
        <v>770</v>
      </c>
      <c r="B191" s="165" t="s">
        <v>771</v>
      </c>
      <c r="C191" s="62">
        <v>26782</v>
      </c>
      <c r="D191" s="106">
        <v>0.16257610645662801</v>
      </c>
      <c r="E191" s="99" t="s">
        <v>689</v>
      </c>
      <c r="F191" s="62" t="s">
        <v>287</v>
      </c>
      <c r="G191" s="62" t="s">
        <v>690</v>
      </c>
      <c r="H191" s="62" t="s">
        <v>199</v>
      </c>
      <c r="I191" s="62" t="s">
        <v>279</v>
      </c>
      <c r="J191" s="62">
        <v>31968</v>
      </c>
      <c r="K191" s="62" t="s">
        <v>772</v>
      </c>
    </row>
    <row r="192" spans="1:11">
      <c r="A192" s="62" t="s">
        <v>773</v>
      </c>
      <c r="B192" s="165" t="s">
        <v>774</v>
      </c>
      <c r="C192" s="62">
        <v>26783</v>
      </c>
      <c r="D192" s="106">
        <v>0.144463824487603</v>
      </c>
      <c r="E192" s="99" t="s">
        <v>689</v>
      </c>
      <c r="F192" s="62" t="s">
        <v>301</v>
      </c>
      <c r="G192" s="62" t="s">
        <v>690</v>
      </c>
      <c r="H192" s="62" t="s">
        <v>199</v>
      </c>
      <c r="I192" s="62" t="s">
        <v>279</v>
      </c>
      <c r="J192" s="62">
        <v>31968</v>
      </c>
      <c r="K192" s="62" t="s">
        <v>775</v>
      </c>
    </row>
    <row r="193" spans="1:11">
      <c r="A193" s="62" t="s">
        <v>776</v>
      </c>
      <c r="B193" s="165" t="s">
        <v>777</v>
      </c>
      <c r="C193" s="62">
        <v>26784</v>
      </c>
      <c r="D193" s="106">
        <v>0.182058082207362</v>
      </c>
      <c r="E193" s="99" t="s">
        <v>689</v>
      </c>
      <c r="F193" s="62" t="s">
        <v>278</v>
      </c>
      <c r="G193" s="62" t="s">
        <v>690</v>
      </c>
      <c r="H193" s="62" t="s">
        <v>199</v>
      </c>
      <c r="I193" s="62" t="s">
        <v>279</v>
      </c>
      <c r="J193" s="62">
        <v>31968</v>
      </c>
      <c r="K193" s="62" t="s">
        <v>778</v>
      </c>
    </row>
    <row r="194" spans="1:11">
      <c r="A194" s="62" t="s">
        <v>779</v>
      </c>
      <c r="B194" s="165" t="s">
        <v>780</v>
      </c>
      <c r="C194" s="62">
        <v>26785</v>
      </c>
      <c r="D194" s="106">
        <v>0.15310929473337401</v>
      </c>
      <c r="E194" s="99" t="s">
        <v>689</v>
      </c>
      <c r="F194" s="62" t="s">
        <v>301</v>
      </c>
      <c r="G194" s="62" t="s">
        <v>690</v>
      </c>
      <c r="H194" s="62" t="s">
        <v>199</v>
      </c>
      <c r="I194" s="62" t="s">
        <v>279</v>
      </c>
      <c r="J194" s="62">
        <v>31968</v>
      </c>
      <c r="K194" s="62" t="s">
        <v>781</v>
      </c>
    </row>
    <row r="195" spans="1:11">
      <c r="A195" s="62" t="s">
        <v>782</v>
      </c>
      <c r="B195" s="165" t="s">
        <v>783</v>
      </c>
      <c r="C195" s="62">
        <v>26786</v>
      </c>
      <c r="D195" s="106">
        <v>0.24748633374353901</v>
      </c>
      <c r="E195" s="99" t="s">
        <v>689</v>
      </c>
      <c r="F195" s="62" t="s">
        <v>287</v>
      </c>
      <c r="G195" s="62" t="s">
        <v>690</v>
      </c>
      <c r="H195" s="62" t="s">
        <v>199</v>
      </c>
      <c r="I195" s="62" t="s">
        <v>279</v>
      </c>
      <c r="J195" s="62">
        <v>31967</v>
      </c>
      <c r="K195" s="62" t="s">
        <v>784</v>
      </c>
    </row>
    <row r="196" spans="1:11">
      <c r="A196" s="62" t="s">
        <v>785</v>
      </c>
      <c r="B196" s="165" t="s">
        <v>786</v>
      </c>
      <c r="C196" s="62">
        <v>26787</v>
      </c>
      <c r="D196" s="106">
        <v>0.25236526259022102</v>
      </c>
      <c r="E196" s="99" t="s">
        <v>689</v>
      </c>
      <c r="F196" s="62" t="s">
        <v>278</v>
      </c>
      <c r="G196" s="62" t="s">
        <v>690</v>
      </c>
      <c r="H196" s="62" t="s">
        <v>199</v>
      </c>
      <c r="I196" s="62" t="s">
        <v>279</v>
      </c>
      <c r="J196" s="62">
        <v>31968</v>
      </c>
      <c r="K196" s="62" t="s">
        <v>787</v>
      </c>
    </row>
    <row r="197" spans="1:11">
      <c r="A197" s="62" t="s">
        <v>788</v>
      </c>
      <c r="B197" s="165" t="s">
        <v>789</v>
      </c>
      <c r="C197" s="62">
        <v>26788</v>
      </c>
      <c r="D197" s="106">
        <v>0.18357994598723801</v>
      </c>
      <c r="E197" s="99" t="s">
        <v>689</v>
      </c>
      <c r="F197" s="62" t="s">
        <v>380</v>
      </c>
      <c r="G197" s="62" t="s">
        <v>690</v>
      </c>
      <c r="H197" s="62" t="s">
        <v>199</v>
      </c>
      <c r="I197" s="62" t="s">
        <v>279</v>
      </c>
      <c r="J197" s="62">
        <v>31968</v>
      </c>
      <c r="K197" s="62" t="s">
        <v>790</v>
      </c>
    </row>
    <row r="198" spans="1:11">
      <c r="A198" s="62" t="s">
        <v>791</v>
      </c>
      <c r="B198" s="165" t="s">
        <v>792</v>
      </c>
      <c r="C198" s="62">
        <v>26856</v>
      </c>
      <c r="D198" s="106">
        <v>0.119901630757361</v>
      </c>
      <c r="E198" s="99" t="s">
        <v>689</v>
      </c>
      <c r="F198" s="62" t="s">
        <v>256</v>
      </c>
      <c r="G198" s="62" t="s">
        <v>690</v>
      </c>
      <c r="H198" s="62" t="s">
        <v>199</v>
      </c>
      <c r="I198" s="62" t="s">
        <v>279</v>
      </c>
      <c r="J198" s="62">
        <v>31968</v>
      </c>
      <c r="K198" s="62" t="s">
        <v>793</v>
      </c>
    </row>
    <row r="199" spans="1:11">
      <c r="A199" s="62" t="s">
        <v>794</v>
      </c>
      <c r="B199" s="165" t="s">
        <v>795</v>
      </c>
      <c r="C199" s="62">
        <v>26857</v>
      </c>
      <c r="D199" s="106">
        <v>0.19464267844556299</v>
      </c>
      <c r="E199" s="99" t="s">
        <v>689</v>
      </c>
      <c r="F199" s="62" t="s">
        <v>278</v>
      </c>
      <c r="G199" s="62" t="s">
        <v>690</v>
      </c>
      <c r="H199" s="62" t="s">
        <v>199</v>
      </c>
      <c r="I199" s="62" t="s">
        <v>279</v>
      </c>
      <c r="J199" s="62">
        <v>31968</v>
      </c>
      <c r="K199" s="62" t="s">
        <v>796</v>
      </c>
    </row>
    <row r="200" spans="1:11">
      <c r="A200" s="62" t="s">
        <v>797</v>
      </c>
      <c r="B200" s="165" t="s">
        <v>798</v>
      </c>
      <c r="C200" s="62">
        <v>26858</v>
      </c>
      <c r="D200" s="106">
        <v>0.35619113704162803</v>
      </c>
      <c r="E200" s="99" t="s">
        <v>689</v>
      </c>
      <c r="F200" s="62" t="s">
        <v>283</v>
      </c>
      <c r="G200" s="62" t="s">
        <v>690</v>
      </c>
      <c r="H200" s="62" t="s">
        <v>199</v>
      </c>
      <c r="I200" s="62" t="s">
        <v>279</v>
      </c>
      <c r="J200" s="62">
        <v>31966</v>
      </c>
      <c r="K200" s="62" t="s">
        <v>799</v>
      </c>
    </row>
    <row r="201" spans="1:11">
      <c r="A201" s="62" t="s">
        <v>800</v>
      </c>
      <c r="B201" s="165" t="s">
        <v>801</v>
      </c>
      <c r="C201" s="62">
        <v>26859</v>
      </c>
      <c r="D201" s="106">
        <v>0.16324061014153499</v>
      </c>
      <c r="E201" s="99" t="s">
        <v>689</v>
      </c>
      <c r="F201" s="62" t="s">
        <v>287</v>
      </c>
      <c r="G201" s="62" t="s">
        <v>690</v>
      </c>
      <c r="H201" s="62" t="s">
        <v>199</v>
      </c>
      <c r="I201" s="62" t="s">
        <v>279</v>
      </c>
      <c r="J201" s="62">
        <v>31968</v>
      </c>
      <c r="K201" s="62" t="s">
        <v>802</v>
      </c>
    </row>
    <row r="202" spans="1:11">
      <c r="A202" s="62" t="s">
        <v>803</v>
      </c>
      <c r="B202" s="165" t="s">
        <v>804</v>
      </c>
      <c r="C202" s="62">
        <v>26860</v>
      </c>
      <c r="D202" s="106">
        <v>0.144816711157639</v>
      </c>
      <c r="E202" s="99" t="s">
        <v>689</v>
      </c>
      <c r="F202" s="62" t="s">
        <v>291</v>
      </c>
      <c r="G202" s="62" t="s">
        <v>690</v>
      </c>
      <c r="H202" s="62" t="s">
        <v>199</v>
      </c>
      <c r="I202" s="62" t="s">
        <v>279</v>
      </c>
      <c r="J202" s="62">
        <v>31968</v>
      </c>
      <c r="K202" s="62" t="s">
        <v>805</v>
      </c>
    </row>
    <row r="203" spans="1:11">
      <c r="A203" s="62" t="s">
        <v>806</v>
      </c>
      <c r="B203" s="165" t="s">
        <v>807</v>
      </c>
      <c r="C203" s="62">
        <v>26861</v>
      </c>
      <c r="D203" s="106">
        <v>0.34298245216682</v>
      </c>
      <c r="E203" s="99" t="s">
        <v>689</v>
      </c>
      <c r="F203" s="62" t="s">
        <v>278</v>
      </c>
      <c r="G203" s="62" t="s">
        <v>690</v>
      </c>
      <c r="H203" s="62" t="s">
        <v>199</v>
      </c>
      <c r="I203" s="62" t="s">
        <v>279</v>
      </c>
      <c r="J203" s="62">
        <v>31968</v>
      </c>
      <c r="K203" s="62" t="s">
        <v>808</v>
      </c>
    </row>
    <row r="204" spans="1:11">
      <c r="A204" s="62" t="s">
        <v>809</v>
      </c>
      <c r="B204" s="165" t="s">
        <v>810</v>
      </c>
      <c r="C204" s="62">
        <v>26862</v>
      </c>
      <c r="D204" s="106">
        <v>0.149576773477583</v>
      </c>
      <c r="E204" s="99" t="s">
        <v>689</v>
      </c>
      <c r="F204" s="62" t="s">
        <v>278</v>
      </c>
      <c r="G204" s="62" t="s">
        <v>690</v>
      </c>
      <c r="H204" s="62" t="s">
        <v>199</v>
      </c>
      <c r="I204" s="62" t="s">
        <v>279</v>
      </c>
      <c r="J204" s="62">
        <v>31968</v>
      </c>
      <c r="K204" s="62" t="s">
        <v>811</v>
      </c>
    </row>
    <row r="205" spans="1:11">
      <c r="A205" s="62" t="s">
        <v>812</v>
      </c>
      <c r="B205" s="165" t="s">
        <v>813</v>
      </c>
      <c r="C205" s="62">
        <v>26863</v>
      </c>
      <c r="D205" s="106">
        <v>0.144846215745906</v>
      </c>
      <c r="E205" s="99" t="s">
        <v>689</v>
      </c>
      <c r="F205" s="62" t="s">
        <v>301</v>
      </c>
      <c r="G205" s="62" t="s">
        <v>690</v>
      </c>
      <c r="H205" s="62" t="s">
        <v>199</v>
      </c>
      <c r="I205" s="62" t="s">
        <v>279</v>
      </c>
      <c r="J205" s="62">
        <v>31968</v>
      </c>
      <c r="K205" s="62" t="s">
        <v>814</v>
      </c>
    </row>
    <row r="206" spans="1:11">
      <c r="A206" s="62" t="s">
        <v>815</v>
      </c>
      <c r="B206" s="165" t="s">
        <v>816</v>
      </c>
      <c r="C206" s="62">
        <v>26864</v>
      </c>
      <c r="D206" s="106">
        <v>0.145646570116755</v>
      </c>
      <c r="E206" s="99" t="s">
        <v>689</v>
      </c>
      <c r="F206" s="62" t="s">
        <v>278</v>
      </c>
      <c r="G206" s="62" t="s">
        <v>690</v>
      </c>
      <c r="H206" s="62" t="s">
        <v>199</v>
      </c>
      <c r="I206" s="62" t="s">
        <v>279</v>
      </c>
      <c r="J206" s="62">
        <v>31968</v>
      </c>
      <c r="K206" s="62" t="s">
        <v>817</v>
      </c>
    </row>
    <row r="207" spans="1:11">
      <c r="A207" s="62" t="s">
        <v>818</v>
      </c>
      <c r="B207" s="165" t="s">
        <v>819</v>
      </c>
      <c r="C207" s="62">
        <v>26865</v>
      </c>
      <c r="D207" s="106">
        <v>0.19867295579695701</v>
      </c>
      <c r="E207" s="99" t="s">
        <v>689</v>
      </c>
      <c r="F207" s="62" t="s">
        <v>283</v>
      </c>
      <c r="G207" s="62" t="s">
        <v>690</v>
      </c>
      <c r="H207" s="62" t="s">
        <v>199</v>
      </c>
      <c r="I207" s="62" t="s">
        <v>279</v>
      </c>
      <c r="J207" s="62">
        <v>31968</v>
      </c>
      <c r="K207" s="62" t="s">
        <v>820</v>
      </c>
    </row>
    <row r="208" spans="1:11">
      <c r="A208" s="62" t="s">
        <v>821</v>
      </c>
      <c r="B208" s="165" t="s">
        <v>822</v>
      </c>
      <c r="C208" s="62">
        <v>26866</v>
      </c>
      <c r="D208" s="106">
        <v>0.13738633449652901</v>
      </c>
      <c r="E208" s="99" t="s">
        <v>689</v>
      </c>
      <c r="F208" s="62" t="s">
        <v>291</v>
      </c>
      <c r="G208" s="62" t="s">
        <v>690</v>
      </c>
      <c r="H208" s="62" t="s">
        <v>199</v>
      </c>
      <c r="I208" s="62" t="s">
        <v>279</v>
      </c>
      <c r="J208" s="62">
        <v>31968</v>
      </c>
      <c r="K208" s="62" t="s">
        <v>823</v>
      </c>
    </row>
    <row r="209" spans="1:11">
      <c r="A209" s="62" t="s">
        <v>824</v>
      </c>
      <c r="B209" s="165" t="s">
        <v>825</v>
      </c>
      <c r="C209" s="62">
        <v>26867</v>
      </c>
      <c r="D209" s="106">
        <v>0.15472259037137601</v>
      </c>
      <c r="E209" s="99" t="s">
        <v>689</v>
      </c>
      <c r="F209" s="62" t="s">
        <v>287</v>
      </c>
      <c r="G209" s="62" t="s">
        <v>690</v>
      </c>
      <c r="H209" s="62" t="s">
        <v>199</v>
      </c>
      <c r="I209" s="62" t="s">
        <v>279</v>
      </c>
      <c r="J209" s="62">
        <v>31968</v>
      </c>
      <c r="K209" s="62" t="s">
        <v>826</v>
      </c>
    </row>
    <row r="210" spans="1:11">
      <c r="A210" s="62" t="s">
        <v>827</v>
      </c>
      <c r="B210" s="165" t="s">
        <v>828</v>
      </c>
      <c r="C210" s="62">
        <v>26868</v>
      </c>
      <c r="D210" s="106">
        <v>0.14947556508871099</v>
      </c>
      <c r="E210" s="99" t="s">
        <v>689</v>
      </c>
      <c r="F210" s="62" t="s">
        <v>278</v>
      </c>
      <c r="G210" s="62" t="s">
        <v>690</v>
      </c>
      <c r="H210" s="62" t="s">
        <v>199</v>
      </c>
      <c r="I210" s="62" t="s">
        <v>279</v>
      </c>
      <c r="J210" s="62">
        <v>31968</v>
      </c>
      <c r="K210" s="62" t="s">
        <v>829</v>
      </c>
    </row>
    <row r="211" spans="1:11">
      <c r="A211" s="62" t="s">
        <v>830</v>
      </c>
      <c r="B211" s="165" t="s">
        <v>831</v>
      </c>
      <c r="C211" s="62">
        <v>26869</v>
      </c>
      <c r="D211" s="106">
        <v>0.16488895047339699</v>
      </c>
      <c r="E211" s="99" t="s">
        <v>689</v>
      </c>
      <c r="F211" s="62" t="s">
        <v>287</v>
      </c>
      <c r="G211" s="62" t="s">
        <v>690</v>
      </c>
      <c r="H211" s="62" t="s">
        <v>199</v>
      </c>
      <c r="I211" s="62" t="s">
        <v>279</v>
      </c>
      <c r="J211" s="62">
        <v>31968</v>
      </c>
      <c r="K211" s="62" t="s">
        <v>832</v>
      </c>
    </row>
    <row r="212" spans="1:11">
      <c r="A212" s="62" t="s">
        <v>833</v>
      </c>
      <c r="B212" s="165" t="s">
        <v>834</v>
      </c>
      <c r="C212" s="62">
        <v>26870</v>
      </c>
      <c r="D212" s="106">
        <v>0.159507121948885</v>
      </c>
      <c r="E212" s="99" t="s">
        <v>689</v>
      </c>
      <c r="F212" s="62" t="s">
        <v>278</v>
      </c>
      <c r="G212" s="62" t="s">
        <v>690</v>
      </c>
      <c r="H212" s="62" t="s">
        <v>199</v>
      </c>
      <c r="I212" s="62" t="s">
        <v>279</v>
      </c>
      <c r="J212" s="62">
        <v>31968</v>
      </c>
      <c r="K212" s="62" t="s">
        <v>835</v>
      </c>
    </row>
    <row r="213" spans="1:11">
      <c r="A213" s="62" t="s">
        <v>836</v>
      </c>
      <c r="B213" s="165" t="s">
        <v>837</v>
      </c>
      <c r="C213" s="62">
        <v>26871</v>
      </c>
      <c r="D213" s="106">
        <v>0.26310388066630203</v>
      </c>
      <c r="E213" s="99" t="s">
        <v>689</v>
      </c>
      <c r="F213" s="62" t="s">
        <v>283</v>
      </c>
      <c r="G213" s="62" t="s">
        <v>690</v>
      </c>
      <c r="H213" s="62" t="s">
        <v>199</v>
      </c>
      <c r="I213" s="62" t="s">
        <v>279</v>
      </c>
      <c r="J213" s="62">
        <v>31968</v>
      </c>
      <c r="K213" s="62" t="s">
        <v>838</v>
      </c>
    </row>
    <row r="214" spans="1:11">
      <c r="A214" s="62" t="s">
        <v>839</v>
      </c>
      <c r="B214" s="165" t="s">
        <v>840</v>
      </c>
      <c r="C214" s="62">
        <v>26872</v>
      </c>
      <c r="D214" s="106">
        <v>0.204183079832499</v>
      </c>
      <c r="E214" s="99" t="s">
        <v>689</v>
      </c>
      <c r="F214" s="62" t="s">
        <v>301</v>
      </c>
      <c r="G214" s="62" t="s">
        <v>690</v>
      </c>
      <c r="H214" s="62" t="s">
        <v>199</v>
      </c>
      <c r="I214" s="62" t="s">
        <v>279</v>
      </c>
      <c r="J214" s="62">
        <v>31968</v>
      </c>
      <c r="K214" s="62" t="s">
        <v>841</v>
      </c>
    </row>
    <row r="215" spans="1:11">
      <c r="A215" s="62" t="s">
        <v>842</v>
      </c>
      <c r="B215" s="165" t="s">
        <v>843</v>
      </c>
      <c r="C215" s="62">
        <v>26873</v>
      </c>
      <c r="D215" s="106">
        <v>0.15869339213123301</v>
      </c>
      <c r="E215" s="99" t="s">
        <v>689</v>
      </c>
      <c r="F215" s="62" t="s">
        <v>287</v>
      </c>
      <c r="G215" s="62" t="s">
        <v>690</v>
      </c>
      <c r="H215" s="62" t="s">
        <v>199</v>
      </c>
      <c r="I215" s="62" t="s">
        <v>279</v>
      </c>
      <c r="J215" s="62">
        <v>31968</v>
      </c>
      <c r="K215" s="62" t="s">
        <v>844</v>
      </c>
    </row>
    <row r="216" spans="1:11">
      <c r="A216" s="62" t="s">
        <v>845</v>
      </c>
      <c r="B216" s="165" t="s">
        <v>846</v>
      </c>
      <c r="C216" s="62">
        <v>26874</v>
      </c>
      <c r="D216" s="106">
        <v>0.18724068338560501</v>
      </c>
      <c r="E216" s="99" t="s">
        <v>689</v>
      </c>
      <c r="F216" s="62" t="s">
        <v>287</v>
      </c>
      <c r="G216" s="62" t="s">
        <v>690</v>
      </c>
      <c r="H216" s="62" t="s">
        <v>199</v>
      </c>
      <c r="I216" s="62" t="s">
        <v>279</v>
      </c>
      <c r="J216" s="62">
        <v>31966</v>
      </c>
      <c r="K216" s="62" t="s">
        <v>847</v>
      </c>
    </row>
    <row r="217" spans="1:11">
      <c r="A217" s="62" t="s">
        <v>848</v>
      </c>
      <c r="B217" s="165" t="s">
        <v>849</v>
      </c>
      <c r="C217" s="62">
        <v>26875</v>
      </c>
      <c r="D217" s="106">
        <v>0.152486685645283</v>
      </c>
      <c r="E217" s="99" t="s">
        <v>689</v>
      </c>
      <c r="F217" s="62" t="s">
        <v>287</v>
      </c>
      <c r="G217" s="62" t="s">
        <v>690</v>
      </c>
      <c r="H217" s="62" t="s">
        <v>199</v>
      </c>
      <c r="I217" s="62" t="s">
        <v>279</v>
      </c>
      <c r="J217" s="62">
        <v>31968</v>
      </c>
      <c r="K217" s="62" t="s">
        <v>850</v>
      </c>
    </row>
    <row r="218" spans="1:11">
      <c r="A218" s="62" t="s">
        <v>851</v>
      </c>
      <c r="B218" s="165" t="s">
        <v>852</v>
      </c>
      <c r="C218" s="62">
        <v>26876</v>
      </c>
      <c r="D218" s="106">
        <v>0.14469217677123</v>
      </c>
      <c r="E218" s="99" t="s">
        <v>689</v>
      </c>
      <c r="F218" s="62" t="s">
        <v>301</v>
      </c>
      <c r="G218" s="62" t="s">
        <v>690</v>
      </c>
      <c r="H218" s="62" t="s">
        <v>199</v>
      </c>
      <c r="I218" s="62" t="s">
        <v>279</v>
      </c>
      <c r="J218" s="62">
        <v>31968</v>
      </c>
      <c r="K218" s="62" t="s">
        <v>853</v>
      </c>
    </row>
    <row r="219" spans="1:11">
      <c r="A219" s="62" t="s">
        <v>854</v>
      </c>
      <c r="B219" s="165" t="s">
        <v>855</v>
      </c>
      <c r="C219" s="62">
        <v>26877</v>
      </c>
      <c r="D219" s="106">
        <v>0.16212531233057101</v>
      </c>
      <c r="E219" s="99" t="s">
        <v>689</v>
      </c>
      <c r="F219" s="62" t="s">
        <v>301</v>
      </c>
      <c r="G219" s="62" t="s">
        <v>690</v>
      </c>
      <c r="H219" s="62" t="s">
        <v>199</v>
      </c>
      <c r="I219" s="62" t="s">
        <v>279</v>
      </c>
      <c r="J219" s="62">
        <v>31968</v>
      </c>
      <c r="K219" s="62" t="s">
        <v>856</v>
      </c>
    </row>
    <row r="220" spans="1:11">
      <c r="A220" s="62" t="s">
        <v>857</v>
      </c>
      <c r="B220" s="165" t="s">
        <v>858</v>
      </c>
      <c r="C220" s="62">
        <v>26878</v>
      </c>
      <c r="D220" s="106">
        <v>0.19586828024827199</v>
      </c>
      <c r="E220" s="99" t="s">
        <v>689</v>
      </c>
      <c r="F220" s="62" t="s">
        <v>283</v>
      </c>
      <c r="G220" s="62" t="s">
        <v>690</v>
      </c>
      <c r="H220" s="62" t="s">
        <v>199</v>
      </c>
      <c r="I220" s="62" t="s">
        <v>279</v>
      </c>
      <c r="J220" s="62">
        <v>31968</v>
      </c>
      <c r="K220" s="62" t="s">
        <v>859</v>
      </c>
    </row>
    <row r="221" spans="1:11">
      <c r="A221" s="62" t="s">
        <v>860</v>
      </c>
      <c r="B221" s="165" t="s">
        <v>861</v>
      </c>
      <c r="C221" s="62">
        <v>26879</v>
      </c>
      <c r="D221" s="106">
        <v>0.19507783198350401</v>
      </c>
      <c r="E221" s="99" t="s">
        <v>689</v>
      </c>
      <c r="F221" s="62" t="s">
        <v>301</v>
      </c>
      <c r="G221" s="62" t="s">
        <v>690</v>
      </c>
      <c r="H221" s="62" t="s">
        <v>199</v>
      </c>
      <c r="I221" s="62" t="s">
        <v>279</v>
      </c>
      <c r="J221" s="62">
        <v>31968</v>
      </c>
      <c r="K221" s="62" t="s">
        <v>862</v>
      </c>
    </row>
    <row r="222" spans="1:11">
      <c r="A222" s="62" t="s">
        <v>863</v>
      </c>
      <c r="B222" s="165" t="s">
        <v>864</v>
      </c>
      <c r="C222" s="62">
        <v>26880</v>
      </c>
      <c r="D222" s="106">
        <v>0.147178349021723</v>
      </c>
      <c r="E222" s="99" t="s">
        <v>689</v>
      </c>
      <c r="F222" s="62" t="s">
        <v>301</v>
      </c>
      <c r="G222" s="62" t="s">
        <v>690</v>
      </c>
      <c r="H222" s="62" t="s">
        <v>199</v>
      </c>
      <c r="I222" s="62" t="s">
        <v>279</v>
      </c>
      <c r="J222" s="62">
        <v>31968</v>
      </c>
      <c r="K222" s="62" t="s">
        <v>865</v>
      </c>
    </row>
    <row r="223" spans="1:11">
      <c r="A223" s="62" t="s">
        <v>866</v>
      </c>
      <c r="B223" s="165" t="s">
        <v>867</v>
      </c>
      <c r="C223" s="62">
        <v>26881</v>
      </c>
      <c r="D223" s="106">
        <v>0.22844817242844001</v>
      </c>
      <c r="E223" s="99" t="s">
        <v>689</v>
      </c>
      <c r="F223" s="62" t="s">
        <v>283</v>
      </c>
      <c r="G223" s="62" t="s">
        <v>690</v>
      </c>
      <c r="H223" s="62" t="s">
        <v>199</v>
      </c>
      <c r="I223" s="62" t="s">
        <v>279</v>
      </c>
      <c r="J223" s="62">
        <v>31967</v>
      </c>
      <c r="K223" s="62" t="s">
        <v>868</v>
      </c>
    </row>
    <row r="224" spans="1:11">
      <c r="A224" s="62" t="s">
        <v>869</v>
      </c>
      <c r="B224" s="165" t="s">
        <v>870</v>
      </c>
      <c r="C224" s="62">
        <v>26882</v>
      </c>
      <c r="D224" s="106">
        <v>0.13361265830944499</v>
      </c>
      <c r="E224" s="99" t="s">
        <v>689</v>
      </c>
      <c r="F224" s="62" t="s">
        <v>283</v>
      </c>
      <c r="G224" s="62" t="s">
        <v>690</v>
      </c>
      <c r="H224" s="62" t="s">
        <v>199</v>
      </c>
      <c r="I224" s="62" t="s">
        <v>279</v>
      </c>
      <c r="J224" s="62">
        <v>31968</v>
      </c>
      <c r="K224" s="62" t="s">
        <v>871</v>
      </c>
    </row>
    <row r="225" spans="1:11">
      <c r="A225" s="62" t="s">
        <v>872</v>
      </c>
      <c r="B225" s="165" t="s">
        <v>873</v>
      </c>
      <c r="C225" s="62">
        <v>26883</v>
      </c>
      <c r="D225" s="106">
        <v>0.15826662970210401</v>
      </c>
      <c r="E225" s="99" t="s">
        <v>689</v>
      </c>
      <c r="F225" s="62" t="s">
        <v>287</v>
      </c>
      <c r="G225" s="62" t="s">
        <v>690</v>
      </c>
      <c r="H225" s="62" t="s">
        <v>199</v>
      </c>
      <c r="I225" s="62" t="s">
        <v>279</v>
      </c>
      <c r="J225" s="62">
        <v>31968</v>
      </c>
      <c r="K225" s="62" t="s">
        <v>874</v>
      </c>
    </row>
    <row r="226" spans="1:11">
      <c r="A226" s="62" t="s">
        <v>875</v>
      </c>
      <c r="B226" s="165" t="s">
        <v>876</v>
      </c>
      <c r="C226" s="62">
        <v>26884</v>
      </c>
      <c r="D226" s="106">
        <v>0.14689060636807499</v>
      </c>
      <c r="E226" s="99" t="s">
        <v>689</v>
      </c>
      <c r="F226" s="62" t="s">
        <v>301</v>
      </c>
      <c r="G226" s="62" t="s">
        <v>690</v>
      </c>
      <c r="H226" s="62" t="s">
        <v>199</v>
      </c>
      <c r="I226" s="62" t="s">
        <v>279</v>
      </c>
      <c r="J226" s="62">
        <v>31968</v>
      </c>
      <c r="K226" s="62" t="s">
        <v>877</v>
      </c>
    </row>
    <row r="227" spans="1:11">
      <c r="A227" s="62" t="s">
        <v>878</v>
      </c>
      <c r="B227" s="165" t="s">
        <v>879</v>
      </c>
      <c r="C227" s="62">
        <v>26885</v>
      </c>
      <c r="D227" s="106">
        <v>0.178663000482292</v>
      </c>
      <c r="E227" s="99" t="s">
        <v>689</v>
      </c>
      <c r="F227" s="62" t="s">
        <v>278</v>
      </c>
      <c r="G227" s="62" t="s">
        <v>690</v>
      </c>
      <c r="H227" s="62" t="s">
        <v>199</v>
      </c>
      <c r="I227" s="62" t="s">
        <v>279</v>
      </c>
      <c r="J227" s="62">
        <v>31968</v>
      </c>
      <c r="K227" s="62" t="s">
        <v>880</v>
      </c>
    </row>
    <row r="228" spans="1:11">
      <c r="A228" s="62" t="s">
        <v>881</v>
      </c>
      <c r="B228" s="165" t="s">
        <v>882</v>
      </c>
      <c r="C228" s="62">
        <v>26886</v>
      </c>
      <c r="D228" s="106">
        <v>0.15567025205900401</v>
      </c>
      <c r="E228" s="99" t="s">
        <v>689</v>
      </c>
      <c r="F228" s="62" t="s">
        <v>301</v>
      </c>
      <c r="G228" s="62" t="s">
        <v>690</v>
      </c>
      <c r="H228" s="62" t="s">
        <v>199</v>
      </c>
      <c r="I228" s="62" t="s">
        <v>279</v>
      </c>
      <c r="J228" s="62">
        <v>31968</v>
      </c>
      <c r="K228" s="62" t="s">
        <v>883</v>
      </c>
    </row>
    <row r="229" spans="1:11">
      <c r="A229" s="62" t="s">
        <v>884</v>
      </c>
      <c r="B229" s="165" t="s">
        <v>885</v>
      </c>
      <c r="C229" s="62">
        <v>26887</v>
      </c>
      <c r="D229" s="106">
        <v>0.24589461068419499</v>
      </c>
      <c r="E229" s="99" t="s">
        <v>689</v>
      </c>
      <c r="F229" s="62" t="s">
        <v>287</v>
      </c>
      <c r="G229" s="62" t="s">
        <v>690</v>
      </c>
      <c r="H229" s="62" t="s">
        <v>199</v>
      </c>
      <c r="I229" s="62" t="s">
        <v>279</v>
      </c>
      <c r="J229" s="62">
        <v>31967</v>
      </c>
      <c r="K229" s="62" t="s">
        <v>886</v>
      </c>
    </row>
    <row r="230" spans="1:11">
      <c r="A230" s="62" t="s">
        <v>887</v>
      </c>
      <c r="B230" s="165" t="s">
        <v>888</v>
      </c>
      <c r="C230" s="62">
        <v>26888</v>
      </c>
      <c r="D230" s="106">
        <v>0.26677775129478798</v>
      </c>
      <c r="E230" s="99" t="s">
        <v>689</v>
      </c>
      <c r="F230" s="62" t="s">
        <v>278</v>
      </c>
      <c r="G230" s="62" t="s">
        <v>690</v>
      </c>
      <c r="H230" s="62" t="s">
        <v>199</v>
      </c>
      <c r="I230" s="62" t="s">
        <v>279</v>
      </c>
      <c r="J230" s="62">
        <v>31967</v>
      </c>
      <c r="K230" s="62" t="s">
        <v>889</v>
      </c>
    </row>
    <row r="231" spans="1:11">
      <c r="A231" s="62" t="s">
        <v>890</v>
      </c>
      <c r="B231" s="165" t="s">
        <v>891</v>
      </c>
      <c r="C231" s="62">
        <v>26889</v>
      </c>
      <c r="D231" s="106">
        <v>0.184001014751282</v>
      </c>
      <c r="E231" s="99" t="s">
        <v>689</v>
      </c>
      <c r="F231" s="62" t="s">
        <v>380</v>
      </c>
      <c r="G231" s="62" t="s">
        <v>690</v>
      </c>
      <c r="H231" s="62" t="s">
        <v>199</v>
      </c>
      <c r="I231" s="62" t="s">
        <v>279</v>
      </c>
      <c r="J231" s="62">
        <v>31968</v>
      </c>
      <c r="K231" s="62" t="s">
        <v>892</v>
      </c>
    </row>
    <row r="232" spans="1:11">
      <c r="A232" s="62" t="s">
        <v>893</v>
      </c>
      <c r="B232" s="165" t="s">
        <v>894</v>
      </c>
      <c r="C232" s="62">
        <v>25056</v>
      </c>
      <c r="D232" s="106">
        <v>2.3498820213134201E-2</v>
      </c>
      <c r="E232" s="99" t="s">
        <v>895</v>
      </c>
      <c r="F232" s="62" t="s">
        <v>896</v>
      </c>
      <c r="G232" s="62" t="s">
        <v>897</v>
      </c>
      <c r="H232" s="62" t="s">
        <v>898</v>
      </c>
      <c r="I232" s="62" t="s">
        <v>899</v>
      </c>
      <c r="J232" s="62">
        <v>31356</v>
      </c>
      <c r="K232" s="62" t="s">
        <v>900</v>
      </c>
    </row>
    <row r="233" spans="1:11">
      <c r="A233" s="62" t="s">
        <v>901</v>
      </c>
      <c r="B233" s="165" t="s">
        <v>902</v>
      </c>
      <c r="C233" s="62">
        <v>25057</v>
      </c>
      <c r="D233" s="106">
        <v>3.3096740613903101E-2</v>
      </c>
      <c r="E233" s="99" t="s">
        <v>895</v>
      </c>
      <c r="F233" s="62" t="s">
        <v>903</v>
      </c>
      <c r="G233" s="62" t="s">
        <v>897</v>
      </c>
      <c r="H233" s="62" t="s">
        <v>898</v>
      </c>
      <c r="I233" s="62" t="s">
        <v>899</v>
      </c>
      <c r="J233" s="62">
        <v>31356</v>
      </c>
      <c r="K233" s="62" t="s">
        <v>904</v>
      </c>
    </row>
    <row r="234" spans="1:11">
      <c r="A234" s="62" t="s">
        <v>905</v>
      </c>
      <c r="B234" s="165" t="s">
        <v>906</v>
      </c>
      <c r="C234" s="62">
        <v>25058</v>
      </c>
      <c r="D234" s="106">
        <v>3.5398285309023503E-2</v>
      </c>
      <c r="E234" s="99" t="s">
        <v>895</v>
      </c>
      <c r="F234" s="62" t="s">
        <v>907</v>
      </c>
      <c r="G234" s="62" t="s">
        <v>897</v>
      </c>
      <c r="H234" s="62" t="s">
        <v>898</v>
      </c>
      <c r="I234" s="62" t="s">
        <v>899</v>
      </c>
      <c r="J234" s="62">
        <v>31356</v>
      </c>
      <c r="K234" s="62" t="s">
        <v>908</v>
      </c>
    </row>
    <row r="235" spans="1:11">
      <c r="A235" s="62" t="s">
        <v>909</v>
      </c>
      <c r="B235" s="165" t="s">
        <v>910</v>
      </c>
      <c r="C235" s="62">
        <v>25059</v>
      </c>
      <c r="D235" s="106">
        <v>3.0011822048865499E-2</v>
      </c>
      <c r="E235" s="99" t="s">
        <v>895</v>
      </c>
      <c r="F235" s="62" t="s">
        <v>907</v>
      </c>
      <c r="G235" s="62" t="s">
        <v>897</v>
      </c>
      <c r="H235" s="62" t="s">
        <v>898</v>
      </c>
      <c r="I235" s="62" t="s">
        <v>899</v>
      </c>
      <c r="J235" s="62">
        <v>31356</v>
      </c>
      <c r="K235" s="62" t="s">
        <v>911</v>
      </c>
    </row>
    <row r="236" spans="1:11">
      <c r="A236" s="62" t="s">
        <v>912</v>
      </c>
      <c r="B236" s="165" t="s">
        <v>913</v>
      </c>
      <c r="C236" s="62">
        <v>25060</v>
      </c>
      <c r="D236" s="106">
        <v>2.2389609587409799E-2</v>
      </c>
      <c r="E236" s="99" t="s">
        <v>895</v>
      </c>
      <c r="F236" s="62" t="s">
        <v>907</v>
      </c>
      <c r="G236" s="62" t="s">
        <v>897</v>
      </c>
      <c r="H236" s="62" t="s">
        <v>898</v>
      </c>
      <c r="I236" s="62" t="s">
        <v>899</v>
      </c>
      <c r="J236" s="62">
        <v>31356</v>
      </c>
      <c r="K236" s="62" t="s">
        <v>914</v>
      </c>
    </row>
    <row r="237" spans="1:11">
      <c r="A237" s="62" t="s">
        <v>912</v>
      </c>
      <c r="B237" s="165" t="s">
        <v>915</v>
      </c>
      <c r="C237" s="62">
        <v>25061</v>
      </c>
      <c r="D237" s="106">
        <v>8.8300892983708204E-2</v>
      </c>
      <c r="E237" s="99" t="s">
        <v>895</v>
      </c>
      <c r="F237" s="62" t="s">
        <v>916</v>
      </c>
      <c r="G237" s="62" t="s">
        <v>897</v>
      </c>
      <c r="H237" s="62" t="s">
        <v>898</v>
      </c>
      <c r="I237" s="62" t="s">
        <v>899</v>
      </c>
      <c r="J237" s="62">
        <v>31356</v>
      </c>
      <c r="K237" s="62" t="s">
        <v>917</v>
      </c>
    </row>
    <row r="238" spans="1:11">
      <c r="A238" s="62" t="s">
        <v>918</v>
      </c>
      <c r="B238" s="165" t="s">
        <v>919</v>
      </c>
      <c r="C238" s="62">
        <v>25062</v>
      </c>
      <c r="D238" s="106">
        <v>3.7973895368815597E-2</v>
      </c>
      <c r="E238" s="99" t="s">
        <v>895</v>
      </c>
      <c r="F238" s="62" t="s">
        <v>896</v>
      </c>
      <c r="G238" s="62" t="s">
        <v>897</v>
      </c>
      <c r="H238" s="62" t="s">
        <v>898</v>
      </c>
      <c r="I238" s="62" t="s">
        <v>899</v>
      </c>
      <c r="J238" s="62">
        <v>31356</v>
      </c>
      <c r="K238" s="62" t="s">
        <v>920</v>
      </c>
    </row>
    <row r="239" spans="1:11">
      <c r="A239" s="62" t="s">
        <v>921</v>
      </c>
      <c r="B239" s="165" t="s">
        <v>922</v>
      </c>
      <c r="C239" s="62">
        <v>25063</v>
      </c>
      <c r="D239" s="106">
        <v>3.4584580467110902E-2</v>
      </c>
      <c r="E239" s="99" t="s">
        <v>895</v>
      </c>
      <c r="F239" s="62" t="s">
        <v>896</v>
      </c>
      <c r="G239" s="62" t="s">
        <v>897</v>
      </c>
      <c r="H239" s="62" t="s">
        <v>898</v>
      </c>
      <c r="I239" s="62" t="s">
        <v>899</v>
      </c>
      <c r="J239" s="62">
        <v>31356</v>
      </c>
      <c r="K239" s="62" t="s">
        <v>923</v>
      </c>
    </row>
    <row r="240" spans="1:11">
      <c r="A240" s="62" t="s">
        <v>924</v>
      </c>
      <c r="B240" s="165" t="s">
        <v>925</v>
      </c>
      <c r="C240" s="62">
        <v>25064</v>
      </c>
      <c r="D240" s="106">
        <v>2.90036991616648E-2</v>
      </c>
      <c r="E240" s="99" t="s">
        <v>895</v>
      </c>
      <c r="F240" s="62" t="s">
        <v>896</v>
      </c>
      <c r="G240" s="62" t="s">
        <v>897</v>
      </c>
      <c r="H240" s="62" t="s">
        <v>898</v>
      </c>
      <c r="I240" s="62" t="s">
        <v>899</v>
      </c>
      <c r="J240" s="62">
        <v>31356</v>
      </c>
      <c r="K240" s="62" t="s">
        <v>926</v>
      </c>
    </row>
    <row r="241" spans="1:11">
      <c r="A241" s="62" t="s">
        <v>927</v>
      </c>
      <c r="B241" s="165" t="s">
        <v>928</v>
      </c>
      <c r="C241" s="62">
        <v>25065</v>
      </c>
      <c r="D241" s="106">
        <v>2.9320742383237699E-2</v>
      </c>
      <c r="E241" s="99" t="s">
        <v>895</v>
      </c>
      <c r="F241" s="62" t="s">
        <v>896</v>
      </c>
      <c r="G241" s="62" t="s">
        <v>897</v>
      </c>
      <c r="H241" s="62" t="s">
        <v>898</v>
      </c>
      <c r="I241" s="62" t="s">
        <v>899</v>
      </c>
      <c r="J241" s="62">
        <v>31356</v>
      </c>
      <c r="K241" s="62" t="s">
        <v>929</v>
      </c>
    </row>
    <row r="242" spans="1:11">
      <c r="A242" s="62" t="s">
        <v>930</v>
      </c>
      <c r="B242" s="165" t="s">
        <v>931</v>
      </c>
      <c r="C242" s="62">
        <v>25066</v>
      </c>
      <c r="D242" s="106">
        <v>3.1626444737298302E-2</v>
      </c>
      <c r="E242" s="99" t="s">
        <v>895</v>
      </c>
      <c r="F242" s="62" t="s">
        <v>896</v>
      </c>
      <c r="G242" s="62" t="s">
        <v>897</v>
      </c>
      <c r="H242" s="62" t="s">
        <v>898</v>
      </c>
      <c r="I242" s="62" t="s">
        <v>899</v>
      </c>
      <c r="J242" s="62">
        <v>31356</v>
      </c>
      <c r="K242" s="62" t="s">
        <v>932</v>
      </c>
    </row>
    <row r="243" spans="1:11">
      <c r="A243" s="62" t="s">
        <v>933</v>
      </c>
      <c r="B243" s="165" t="s">
        <v>934</v>
      </c>
      <c r="C243" s="62">
        <v>25067</v>
      </c>
      <c r="D243" s="106">
        <v>3.2401682405688199E-2</v>
      </c>
      <c r="E243" s="99" t="s">
        <v>895</v>
      </c>
      <c r="F243" s="62" t="s">
        <v>896</v>
      </c>
      <c r="G243" s="62" t="s">
        <v>897</v>
      </c>
      <c r="H243" s="62" t="s">
        <v>898</v>
      </c>
      <c r="I243" s="62" t="s">
        <v>899</v>
      </c>
      <c r="J243" s="62">
        <v>31356</v>
      </c>
      <c r="K243" s="62" t="s">
        <v>935</v>
      </c>
    </row>
    <row r="244" spans="1:11">
      <c r="A244" s="62" t="s">
        <v>936</v>
      </c>
      <c r="B244" s="165" t="s">
        <v>937</v>
      </c>
      <c r="C244" s="62">
        <v>25068</v>
      </c>
      <c r="D244" s="106">
        <v>2.6148856003844499E-2</v>
      </c>
      <c r="E244" s="99" t="s">
        <v>895</v>
      </c>
      <c r="F244" s="62" t="s">
        <v>896</v>
      </c>
      <c r="G244" s="62" t="s">
        <v>897</v>
      </c>
      <c r="H244" s="62" t="s">
        <v>898</v>
      </c>
      <c r="I244" s="62" t="s">
        <v>899</v>
      </c>
      <c r="J244" s="62">
        <v>31356</v>
      </c>
      <c r="K244" s="62" t="s">
        <v>938</v>
      </c>
    </row>
    <row r="245" spans="1:11">
      <c r="A245" s="62" t="s">
        <v>939</v>
      </c>
      <c r="B245" s="165" t="s">
        <v>940</v>
      </c>
      <c r="C245" s="62">
        <v>25069</v>
      </c>
      <c r="D245" s="106">
        <v>2.6442243225619499E-2</v>
      </c>
      <c r="E245" s="99" t="s">
        <v>895</v>
      </c>
      <c r="F245" s="62" t="s">
        <v>896</v>
      </c>
      <c r="G245" s="62" t="s">
        <v>897</v>
      </c>
      <c r="H245" s="62" t="s">
        <v>898</v>
      </c>
      <c r="I245" s="62" t="s">
        <v>899</v>
      </c>
      <c r="J245" s="62">
        <v>31356</v>
      </c>
      <c r="K245" s="62" t="s">
        <v>941</v>
      </c>
    </row>
    <row r="246" spans="1:11">
      <c r="A246" s="62" t="s">
        <v>942</v>
      </c>
      <c r="B246" s="165" t="s">
        <v>943</v>
      </c>
      <c r="C246" s="62">
        <v>25070</v>
      </c>
      <c r="D246" s="106">
        <v>2.4675650333569901E-2</v>
      </c>
      <c r="E246" s="99" t="s">
        <v>895</v>
      </c>
      <c r="F246" s="62" t="s">
        <v>896</v>
      </c>
      <c r="G246" s="62" t="s">
        <v>897</v>
      </c>
      <c r="H246" s="62" t="s">
        <v>898</v>
      </c>
      <c r="I246" s="62" t="s">
        <v>899</v>
      </c>
      <c r="J246" s="62">
        <v>31356</v>
      </c>
      <c r="K246" s="62" t="s">
        <v>944</v>
      </c>
    </row>
    <row r="247" spans="1:11">
      <c r="A247" s="62" t="s">
        <v>945</v>
      </c>
      <c r="B247" s="165" t="s">
        <v>946</v>
      </c>
      <c r="C247" s="62">
        <v>25071</v>
      </c>
      <c r="D247" s="106">
        <v>2.4463019796552101E-2</v>
      </c>
      <c r="E247" s="99" t="s">
        <v>895</v>
      </c>
      <c r="F247" s="62" t="s">
        <v>896</v>
      </c>
      <c r="G247" s="62" t="s">
        <v>897</v>
      </c>
      <c r="H247" s="62" t="s">
        <v>898</v>
      </c>
      <c r="I247" s="62" t="s">
        <v>899</v>
      </c>
      <c r="J247" s="62">
        <v>31356</v>
      </c>
      <c r="K247" s="62" t="s">
        <v>947</v>
      </c>
    </row>
    <row r="248" spans="1:11">
      <c r="A248" s="62" t="s">
        <v>948</v>
      </c>
      <c r="B248" s="165" t="s">
        <v>949</v>
      </c>
      <c r="C248" s="62">
        <v>25072</v>
      </c>
      <c r="D248" s="106">
        <v>2.5962519115318501E-2</v>
      </c>
      <c r="E248" s="99" t="s">
        <v>895</v>
      </c>
      <c r="F248" s="62" t="s">
        <v>903</v>
      </c>
      <c r="G248" s="62" t="s">
        <v>897</v>
      </c>
      <c r="H248" s="62" t="s">
        <v>898</v>
      </c>
      <c r="I248" s="62" t="s">
        <v>899</v>
      </c>
      <c r="J248" s="62">
        <v>31356</v>
      </c>
      <c r="K248" s="62" t="s">
        <v>950</v>
      </c>
    </row>
    <row r="249" spans="1:11">
      <c r="A249" s="62" t="s">
        <v>951</v>
      </c>
      <c r="B249" s="165" t="s">
        <v>952</v>
      </c>
      <c r="C249" s="62">
        <v>25073</v>
      </c>
      <c r="D249" s="106">
        <v>2.5468560396875901E-2</v>
      </c>
      <c r="E249" s="99" t="s">
        <v>895</v>
      </c>
      <c r="F249" s="62" t="s">
        <v>903</v>
      </c>
      <c r="G249" s="62" t="s">
        <v>897</v>
      </c>
      <c r="H249" s="62" t="s">
        <v>898</v>
      </c>
      <c r="I249" s="62" t="s">
        <v>899</v>
      </c>
      <c r="J249" s="62">
        <v>31356</v>
      </c>
      <c r="K249" s="62" t="s">
        <v>953</v>
      </c>
    </row>
    <row r="250" spans="1:11">
      <c r="A250" s="62" t="s">
        <v>954</v>
      </c>
      <c r="B250" s="165" t="s">
        <v>955</v>
      </c>
      <c r="C250" s="62">
        <v>25074</v>
      </c>
      <c r="D250" s="106">
        <v>2.49830963238903E-2</v>
      </c>
      <c r="E250" s="99" t="s">
        <v>895</v>
      </c>
      <c r="F250" s="62" t="s">
        <v>903</v>
      </c>
      <c r="G250" s="62" t="s">
        <v>897</v>
      </c>
      <c r="H250" s="62" t="s">
        <v>898</v>
      </c>
      <c r="I250" s="62" t="s">
        <v>899</v>
      </c>
      <c r="J250" s="62">
        <v>31356</v>
      </c>
      <c r="K250" s="62" t="s">
        <v>956</v>
      </c>
    </row>
    <row r="251" spans="1:11">
      <c r="A251" s="62" t="s">
        <v>957</v>
      </c>
      <c r="B251" s="165" t="s">
        <v>958</v>
      </c>
      <c r="C251" s="62">
        <v>25075</v>
      </c>
      <c r="D251" s="106">
        <v>2.4938124180509599E-2</v>
      </c>
      <c r="E251" s="99" t="s">
        <v>895</v>
      </c>
      <c r="F251" s="62" t="s">
        <v>903</v>
      </c>
      <c r="G251" s="62" t="s">
        <v>897</v>
      </c>
      <c r="H251" s="62" t="s">
        <v>898</v>
      </c>
      <c r="I251" s="62" t="s">
        <v>899</v>
      </c>
      <c r="J251" s="62">
        <v>31356</v>
      </c>
      <c r="K251" s="62" t="s">
        <v>959</v>
      </c>
    </row>
    <row r="252" spans="1:11">
      <c r="A252" s="62" t="s">
        <v>960</v>
      </c>
      <c r="B252" s="165" t="s">
        <v>961</v>
      </c>
      <c r="C252" s="62">
        <v>25076</v>
      </c>
      <c r="D252" s="106">
        <v>2.85535074033792E-2</v>
      </c>
      <c r="E252" s="99" t="s">
        <v>895</v>
      </c>
      <c r="F252" s="62" t="s">
        <v>903</v>
      </c>
      <c r="G252" s="62" t="s">
        <v>897</v>
      </c>
      <c r="H252" s="62" t="s">
        <v>898</v>
      </c>
      <c r="I252" s="62" t="s">
        <v>899</v>
      </c>
      <c r="J252" s="62">
        <v>31356</v>
      </c>
      <c r="K252" s="62" t="s">
        <v>962</v>
      </c>
    </row>
    <row r="253" spans="1:11">
      <c r="A253" s="62" t="s">
        <v>963</v>
      </c>
      <c r="B253" s="165" t="s">
        <v>964</v>
      </c>
      <c r="C253" s="62">
        <v>25077</v>
      </c>
      <c r="D253" s="106">
        <v>2.7259129353272599E-2</v>
      </c>
      <c r="E253" s="99" t="s">
        <v>895</v>
      </c>
      <c r="F253" s="62" t="s">
        <v>903</v>
      </c>
      <c r="G253" s="62" t="s">
        <v>897</v>
      </c>
      <c r="H253" s="62" t="s">
        <v>898</v>
      </c>
      <c r="I253" s="62" t="s">
        <v>899</v>
      </c>
      <c r="J253" s="62">
        <v>31356</v>
      </c>
      <c r="K253" s="62" t="s">
        <v>965</v>
      </c>
    </row>
    <row r="254" spans="1:11" ht="14.25" customHeight="1">
      <c r="A254" s="62" t="s">
        <v>966</v>
      </c>
      <c r="B254" s="165" t="s">
        <v>967</v>
      </c>
      <c r="C254" s="62">
        <v>25078</v>
      </c>
      <c r="D254" s="106">
        <v>3.17410123171133E-2</v>
      </c>
      <c r="E254" s="99" t="s">
        <v>895</v>
      </c>
      <c r="F254" s="62" t="s">
        <v>903</v>
      </c>
      <c r="G254" s="62" t="s">
        <v>897</v>
      </c>
      <c r="H254" s="62" t="s">
        <v>898</v>
      </c>
      <c r="I254" s="62" t="s">
        <v>899</v>
      </c>
      <c r="J254" s="62">
        <v>31356</v>
      </c>
      <c r="K254" s="62" t="s">
        <v>968</v>
      </c>
    </row>
    <row r="255" spans="1:11">
      <c r="A255" s="62" t="s">
        <v>969</v>
      </c>
      <c r="B255" s="165" t="s">
        <v>970</v>
      </c>
      <c r="C255" s="62">
        <v>25079</v>
      </c>
      <c r="D255" s="106">
        <v>3.1513631598650303E-2</v>
      </c>
      <c r="E255" s="99" t="s">
        <v>895</v>
      </c>
      <c r="F255" s="62" t="s">
        <v>903</v>
      </c>
      <c r="G255" s="62" t="s">
        <v>897</v>
      </c>
      <c r="H255" s="62" t="s">
        <v>898</v>
      </c>
      <c r="I255" s="62" t="s">
        <v>899</v>
      </c>
      <c r="J255" s="62">
        <v>31356</v>
      </c>
      <c r="K255" s="62" t="s">
        <v>971</v>
      </c>
    </row>
    <row r="256" spans="1:11">
      <c r="A256" s="62" t="s">
        <v>972</v>
      </c>
      <c r="B256" s="165" t="s">
        <v>973</v>
      </c>
      <c r="C256" s="62">
        <v>25080</v>
      </c>
      <c r="D256" s="106">
        <v>2.5237814998030701E-2</v>
      </c>
      <c r="E256" s="99" t="s">
        <v>895</v>
      </c>
      <c r="F256" s="62" t="s">
        <v>903</v>
      </c>
      <c r="G256" s="62" t="s">
        <v>897</v>
      </c>
      <c r="H256" s="62" t="s">
        <v>898</v>
      </c>
      <c r="I256" s="62" t="s">
        <v>899</v>
      </c>
      <c r="J256" s="62">
        <v>31356</v>
      </c>
      <c r="K256" s="62" t="s">
        <v>974</v>
      </c>
    </row>
    <row r="257" spans="1:11">
      <c r="A257" s="62" t="s">
        <v>975</v>
      </c>
      <c r="B257" s="165" t="s">
        <v>976</v>
      </c>
      <c r="C257" s="62">
        <v>25081</v>
      </c>
      <c r="D257" s="106">
        <v>2.5427196868679901E-2</v>
      </c>
      <c r="E257" s="99" t="s">
        <v>895</v>
      </c>
      <c r="F257" s="62" t="s">
        <v>903</v>
      </c>
      <c r="G257" s="62" t="s">
        <v>897</v>
      </c>
      <c r="H257" s="62" t="s">
        <v>898</v>
      </c>
      <c r="I257" s="62" t="s">
        <v>899</v>
      </c>
      <c r="J257" s="62">
        <v>31356</v>
      </c>
      <c r="K257" s="62" t="s">
        <v>977</v>
      </c>
    </row>
    <row r="258" spans="1:11">
      <c r="A258" s="62" t="s">
        <v>978</v>
      </c>
      <c r="B258" s="165" t="s">
        <v>979</v>
      </c>
      <c r="C258" s="62">
        <v>25082</v>
      </c>
      <c r="D258" s="106">
        <v>2.7583666803480199E-2</v>
      </c>
      <c r="E258" s="99" t="s">
        <v>895</v>
      </c>
      <c r="F258" s="62" t="s">
        <v>903</v>
      </c>
      <c r="G258" s="62" t="s">
        <v>897</v>
      </c>
      <c r="H258" s="62" t="s">
        <v>898</v>
      </c>
      <c r="I258" s="62" t="s">
        <v>899</v>
      </c>
      <c r="J258" s="62">
        <v>31356</v>
      </c>
      <c r="K258" s="62" t="s">
        <v>980</v>
      </c>
    </row>
    <row r="259" spans="1:11">
      <c r="A259" s="62" t="s">
        <v>981</v>
      </c>
      <c r="B259" s="165" t="s">
        <v>982</v>
      </c>
      <c r="C259" s="62">
        <v>25083</v>
      </c>
      <c r="D259" s="106">
        <v>2.56748836020241E-2</v>
      </c>
      <c r="E259" s="99" t="s">
        <v>895</v>
      </c>
      <c r="F259" s="62" t="s">
        <v>903</v>
      </c>
      <c r="G259" s="62" t="s">
        <v>897</v>
      </c>
      <c r="H259" s="62" t="s">
        <v>898</v>
      </c>
      <c r="I259" s="62" t="s">
        <v>899</v>
      </c>
      <c r="J259" s="62">
        <v>31356</v>
      </c>
      <c r="K259" s="62" t="s">
        <v>983</v>
      </c>
    </row>
    <row r="260" spans="1:11">
      <c r="A260" s="62" t="s">
        <v>984</v>
      </c>
      <c r="B260" s="165" t="s">
        <v>985</v>
      </c>
      <c r="C260" s="62">
        <v>25084</v>
      </c>
      <c r="D260" s="106">
        <v>3.4743948024802601E-2</v>
      </c>
      <c r="E260" s="99" t="s">
        <v>895</v>
      </c>
      <c r="F260" s="62" t="s">
        <v>903</v>
      </c>
      <c r="G260" s="62" t="s">
        <v>897</v>
      </c>
      <c r="H260" s="62" t="s">
        <v>898</v>
      </c>
      <c r="I260" s="62" t="s">
        <v>899</v>
      </c>
      <c r="J260" s="62">
        <v>31356</v>
      </c>
      <c r="K260" s="62" t="s">
        <v>986</v>
      </c>
    </row>
    <row r="261" spans="1:11">
      <c r="A261" s="62" t="s">
        <v>987</v>
      </c>
      <c r="B261" s="165" t="s">
        <v>988</v>
      </c>
      <c r="C261" s="62">
        <v>25085</v>
      </c>
      <c r="D261" s="106">
        <v>3.5670596130309401E-2</v>
      </c>
      <c r="E261" s="99" t="s">
        <v>895</v>
      </c>
      <c r="F261" s="62" t="s">
        <v>903</v>
      </c>
      <c r="G261" s="62" t="s">
        <v>897</v>
      </c>
      <c r="H261" s="62" t="s">
        <v>898</v>
      </c>
      <c r="I261" s="62" t="s">
        <v>899</v>
      </c>
      <c r="J261" s="62">
        <v>31356</v>
      </c>
      <c r="K261" s="62" t="s">
        <v>989</v>
      </c>
    </row>
    <row r="262" spans="1:11">
      <c r="A262" s="62" t="s">
        <v>990</v>
      </c>
      <c r="B262" s="165" t="s">
        <v>991</v>
      </c>
      <c r="C262" s="62">
        <v>25086</v>
      </c>
      <c r="D262" s="106">
        <v>3.101490847554E-2</v>
      </c>
      <c r="E262" s="99" t="s">
        <v>895</v>
      </c>
      <c r="F262" s="62" t="s">
        <v>916</v>
      </c>
      <c r="G262" s="62" t="s">
        <v>897</v>
      </c>
      <c r="H262" s="62" t="s">
        <v>898</v>
      </c>
      <c r="I262" s="62" t="s">
        <v>899</v>
      </c>
      <c r="J262" s="62">
        <v>31356</v>
      </c>
      <c r="K262" s="62" t="s">
        <v>992</v>
      </c>
    </row>
    <row r="263" spans="1:11">
      <c r="A263" s="62" t="s">
        <v>993</v>
      </c>
      <c r="B263" s="165" t="s">
        <v>994</v>
      </c>
      <c r="C263" s="62">
        <v>25087</v>
      </c>
      <c r="D263" s="106">
        <v>3.22057401417324E-2</v>
      </c>
      <c r="E263" s="99" t="s">
        <v>895</v>
      </c>
      <c r="F263" s="62" t="s">
        <v>916</v>
      </c>
      <c r="G263" s="62" t="s">
        <v>897</v>
      </c>
      <c r="H263" s="62" t="s">
        <v>898</v>
      </c>
      <c r="I263" s="62" t="s">
        <v>899</v>
      </c>
      <c r="J263" s="62">
        <v>31356</v>
      </c>
      <c r="K263" s="62" t="s">
        <v>995</v>
      </c>
    </row>
    <row r="264" spans="1:11">
      <c r="A264" s="62" t="s">
        <v>996</v>
      </c>
      <c r="B264" s="165" t="s">
        <v>997</v>
      </c>
      <c r="C264" s="62">
        <v>25088</v>
      </c>
      <c r="D264" s="106">
        <v>2.34747746841125E-2</v>
      </c>
      <c r="E264" s="99" t="s">
        <v>895</v>
      </c>
      <c r="F264" s="62" t="s">
        <v>916</v>
      </c>
      <c r="G264" s="62" t="s">
        <v>897</v>
      </c>
      <c r="H264" s="62" t="s">
        <v>898</v>
      </c>
      <c r="I264" s="62" t="s">
        <v>899</v>
      </c>
      <c r="J264" s="62">
        <v>31356</v>
      </c>
      <c r="K264" s="62" t="s">
        <v>998</v>
      </c>
    </row>
    <row r="265" spans="1:11">
      <c r="A265" s="62" t="s">
        <v>999</v>
      </c>
      <c r="B265" s="165" t="s">
        <v>1000</v>
      </c>
      <c r="C265" s="62">
        <v>25089</v>
      </c>
      <c r="D265" s="106">
        <v>2.5314846526228198E-2</v>
      </c>
      <c r="E265" s="99" t="s">
        <v>895</v>
      </c>
      <c r="F265" s="62" t="s">
        <v>916</v>
      </c>
      <c r="G265" s="62" t="s">
        <v>897</v>
      </c>
      <c r="H265" s="62" t="s">
        <v>898</v>
      </c>
      <c r="I265" s="62" t="s">
        <v>899</v>
      </c>
      <c r="J265" s="62">
        <v>31356</v>
      </c>
      <c r="K265" s="62" t="s">
        <v>1001</v>
      </c>
    </row>
    <row r="266" spans="1:11">
      <c r="A266" s="62" t="s">
        <v>1002</v>
      </c>
      <c r="B266" s="165" t="s">
        <v>1003</v>
      </c>
      <c r="C266" s="62">
        <v>25090</v>
      </c>
      <c r="D266" s="106">
        <v>3.3840229046625099E-2</v>
      </c>
      <c r="E266" s="99" t="s">
        <v>895</v>
      </c>
      <c r="F266" s="62" t="s">
        <v>1004</v>
      </c>
      <c r="G266" s="62" t="s">
        <v>897</v>
      </c>
      <c r="H266" s="62" t="s">
        <v>898</v>
      </c>
      <c r="I266" s="62" t="s">
        <v>899</v>
      </c>
      <c r="J266" s="62">
        <v>31356</v>
      </c>
      <c r="K266" s="62" t="s">
        <v>1005</v>
      </c>
    </row>
    <row r="267" spans="1:11">
      <c r="A267" s="62" t="s">
        <v>1006</v>
      </c>
      <c r="B267" s="165" t="s">
        <v>1007</v>
      </c>
      <c r="C267" s="62">
        <v>25091</v>
      </c>
      <c r="D267" s="106">
        <v>3.2853937502330802E-2</v>
      </c>
      <c r="E267" s="99" t="s">
        <v>895</v>
      </c>
      <c r="F267" s="62" t="s">
        <v>1004</v>
      </c>
      <c r="G267" s="62" t="s">
        <v>897</v>
      </c>
      <c r="H267" s="62" t="s">
        <v>898</v>
      </c>
      <c r="I267" s="62" t="s">
        <v>899</v>
      </c>
      <c r="J267" s="62">
        <v>31356</v>
      </c>
      <c r="K267" s="62" t="s">
        <v>1008</v>
      </c>
    </row>
    <row r="268" spans="1:11">
      <c r="A268" s="62" t="s">
        <v>1009</v>
      </c>
      <c r="B268" s="165" t="s">
        <v>1010</v>
      </c>
      <c r="C268" s="62">
        <v>25092</v>
      </c>
      <c r="D268" s="106">
        <v>3.6145975837293197E-2</v>
      </c>
      <c r="E268" s="99" t="s">
        <v>895</v>
      </c>
      <c r="F268" s="62" t="s">
        <v>1004</v>
      </c>
      <c r="G268" s="62" t="s">
        <v>897</v>
      </c>
      <c r="H268" s="62" t="s">
        <v>898</v>
      </c>
      <c r="I268" s="62" t="s">
        <v>899</v>
      </c>
      <c r="J268" s="62">
        <v>31356</v>
      </c>
      <c r="K268" s="62" t="s">
        <v>1011</v>
      </c>
    </row>
    <row r="269" spans="1:11">
      <c r="A269" s="62" t="s">
        <v>1012</v>
      </c>
      <c r="B269" s="165" t="s">
        <v>1013</v>
      </c>
      <c r="C269" s="62">
        <v>25093</v>
      </c>
      <c r="D269" s="106">
        <v>3.5585983748819203E-2</v>
      </c>
      <c r="E269" s="99" t="s">
        <v>895</v>
      </c>
      <c r="F269" s="62" t="s">
        <v>1004</v>
      </c>
      <c r="G269" s="62" t="s">
        <v>897</v>
      </c>
      <c r="H269" s="62" t="s">
        <v>898</v>
      </c>
      <c r="I269" s="62" t="s">
        <v>899</v>
      </c>
      <c r="J269" s="62">
        <v>31356</v>
      </c>
      <c r="K269" s="62" t="s">
        <v>1014</v>
      </c>
    </row>
    <row r="270" spans="1:11">
      <c r="A270" s="62" t="s">
        <v>1015</v>
      </c>
      <c r="B270" s="165" t="s">
        <v>1016</v>
      </c>
      <c r="C270" s="62">
        <v>25094</v>
      </c>
      <c r="D270" s="106">
        <v>3.6016774915012699E-2</v>
      </c>
      <c r="E270" s="99" t="s">
        <v>895</v>
      </c>
      <c r="F270" s="62" t="s">
        <v>916</v>
      </c>
      <c r="G270" s="62" t="s">
        <v>897</v>
      </c>
      <c r="H270" s="62" t="s">
        <v>898</v>
      </c>
      <c r="I270" s="62" t="s">
        <v>899</v>
      </c>
      <c r="J270" s="62">
        <v>31356</v>
      </c>
      <c r="K270" s="62" t="s">
        <v>1017</v>
      </c>
    </row>
    <row r="271" spans="1:11">
      <c r="A271" s="62" t="s">
        <v>1018</v>
      </c>
      <c r="B271" s="165" t="s">
        <v>1019</v>
      </c>
      <c r="C271" s="62">
        <v>25095</v>
      </c>
      <c r="D271" s="106">
        <v>3.7645043448243203E-2</v>
      </c>
      <c r="E271" s="99" t="s">
        <v>895</v>
      </c>
      <c r="F271" s="62" t="s">
        <v>916</v>
      </c>
      <c r="G271" s="62" t="s">
        <v>897</v>
      </c>
      <c r="H271" s="62" t="s">
        <v>898</v>
      </c>
      <c r="I271" s="62" t="s">
        <v>899</v>
      </c>
      <c r="J271" s="62">
        <v>31356</v>
      </c>
      <c r="K271" s="62" t="s">
        <v>1020</v>
      </c>
    </row>
    <row r="272" spans="1:11">
      <c r="A272" s="62" t="s">
        <v>1021</v>
      </c>
      <c r="B272" s="165" t="s">
        <v>1022</v>
      </c>
      <c r="C272" s="62">
        <v>25096</v>
      </c>
      <c r="D272" s="106">
        <v>2.67102748591997E-2</v>
      </c>
      <c r="E272" s="99" t="s">
        <v>895</v>
      </c>
      <c r="F272" s="62" t="s">
        <v>916</v>
      </c>
      <c r="G272" s="62" t="s">
        <v>897</v>
      </c>
      <c r="H272" s="62" t="s">
        <v>898</v>
      </c>
      <c r="I272" s="62" t="s">
        <v>899</v>
      </c>
      <c r="J272" s="62">
        <v>31356</v>
      </c>
      <c r="K272" s="62" t="s">
        <v>1023</v>
      </c>
    </row>
    <row r="273" spans="1:11">
      <c r="A273" s="62" t="s">
        <v>1024</v>
      </c>
      <c r="B273" s="165" t="s">
        <v>1025</v>
      </c>
      <c r="C273" s="62">
        <v>25097</v>
      </c>
      <c r="D273" s="106">
        <v>2.70323592691805E-2</v>
      </c>
      <c r="E273" s="99" t="s">
        <v>895</v>
      </c>
      <c r="F273" s="62" t="s">
        <v>916</v>
      </c>
      <c r="G273" s="62" t="s">
        <v>897</v>
      </c>
      <c r="H273" s="62" t="s">
        <v>898</v>
      </c>
      <c r="I273" s="62" t="s">
        <v>899</v>
      </c>
      <c r="J273" s="62">
        <v>31356</v>
      </c>
      <c r="K273" s="62" t="s">
        <v>1026</v>
      </c>
    </row>
    <row r="274" spans="1:11">
      <c r="A274" s="62" t="s">
        <v>1027</v>
      </c>
      <c r="B274" s="165" t="s">
        <v>1028</v>
      </c>
      <c r="C274" s="62">
        <v>25098</v>
      </c>
      <c r="D274" s="106">
        <v>4.3968500143747397E-2</v>
      </c>
      <c r="E274" s="99" t="s">
        <v>895</v>
      </c>
      <c r="F274" s="62" t="s">
        <v>916</v>
      </c>
      <c r="G274" s="62" t="s">
        <v>897</v>
      </c>
      <c r="H274" s="62" t="s">
        <v>898</v>
      </c>
      <c r="I274" s="62" t="s">
        <v>899</v>
      </c>
      <c r="J274" s="62">
        <v>31356</v>
      </c>
      <c r="K274" s="62" t="s">
        <v>1029</v>
      </c>
    </row>
    <row r="275" spans="1:11">
      <c r="A275" s="62" t="s">
        <v>1030</v>
      </c>
      <c r="B275" s="165" t="s">
        <v>1031</v>
      </c>
      <c r="C275" s="62">
        <v>25099</v>
      </c>
      <c r="D275" s="106">
        <v>4.6129644343953002E-2</v>
      </c>
      <c r="E275" s="99" t="s">
        <v>895</v>
      </c>
      <c r="F275" s="62" t="s">
        <v>916</v>
      </c>
      <c r="G275" s="62" t="s">
        <v>897</v>
      </c>
      <c r="H275" s="62" t="s">
        <v>898</v>
      </c>
      <c r="I275" s="62" t="s">
        <v>899</v>
      </c>
      <c r="J275" s="62">
        <v>31356</v>
      </c>
      <c r="K275" s="62" t="s">
        <v>1032</v>
      </c>
    </row>
    <row r="276" spans="1:11">
      <c r="A276" s="62" t="s">
        <v>1033</v>
      </c>
      <c r="B276" s="165" t="s">
        <v>1034</v>
      </c>
      <c r="C276" s="62">
        <v>25100</v>
      </c>
      <c r="D276" s="106">
        <v>3.7875658202029899E-2</v>
      </c>
      <c r="E276" s="99" t="s">
        <v>895</v>
      </c>
      <c r="F276" s="62" t="s">
        <v>916</v>
      </c>
      <c r="G276" s="62" t="s">
        <v>897</v>
      </c>
      <c r="H276" s="62" t="s">
        <v>898</v>
      </c>
      <c r="I276" s="62" t="s">
        <v>899</v>
      </c>
      <c r="J276" s="62">
        <v>31356</v>
      </c>
      <c r="K276" s="62" t="s">
        <v>1035</v>
      </c>
    </row>
    <row r="277" spans="1:11">
      <c r="A277" s="62" t="s">
        <v>1036</v>
      </c>
      <c r="B277" s="165" t="s">
        <v>1037</v>
      </c>
      <c r="C277" s="62">
        <v>25101</v>
      </c>
      <c r="D277" s="106">
        <v>3.8926108495462602E-2</v>
      </c>
      <c r="E277" s="99" t="s">
        <v>895</v>
      </c>
      <c r="F277" s="62" t="s">
        <v>916</v>
      </c>
      <c r="G277" s="62" t="s">
        <v>897</v>
      </c>
      <c r="H277" s="62" t="s">
        <v>898</v>
      </c>
      <c r="I277" s="62" t="s">
        <v>899</v>
      </c>
      <c r="J277" s="62">
        <v>31356</v>
      </c>
      <c r="K277" s="62" t="s">
        <v>1038</v>
      </c>
    </row>
    <row r="278" spans="1:11">
      <c r="A278" s="62" t="s">
        <v>1039</v>
      </c>
      <c r="B278" s="165" t="s">
        <v>1040</v>
      </c>
      <c r="C278" s="62">
        <v>25102</v>
      </c>
      <c r="D278" s="106">
        <v>6.8392662240388605E-2</v>
      </c>
      <c r="E278" s="99" t="s">
        <v>895</v>
      </c>
      <c r="F278" s="62" t="s">
        <v>907</v>
      </c>
      <c r="G278" s="62" t="s">
        <v>897</v>
      </c>
      <c r="H278" s="62" t="s">
        <v>898</v>
      </c>
      <c r="I278" s="62" t="s">
        <v>899</v>
      </c>
      <c r="J278" s="62">
        <v>31356</v>
      </c>
      <c r="K278" s="62" t="s">
        <v>1041</v>
      </c>
    </row>
    <row r="279" spans="1:11">
      <c r="A279" s="62" t="s">
        <v>1042</v>
      </c>
      <c r="B279" s="165" t="s">
        <v>1043</v>
      </c>
      <c r="C279" s="62">
        <v>25103</v>
      </c>
      <c r="D279" s="106">
        <v>6.6272407333652097E-2</v>
      </c>
      <c r="E279" s="99" t="s">
        <v>895</v>
      </c>
      <c r="F279" s="62" t="s">
        <v>907</v>
      </c>
      <c r="G279" s="62" t="s">
        <v>897</v>
      </c>
      <c r="H279" s="62" t="s">
        <v>898</v>
      </c>
      <c r="I279" s="62" t="s">
        <v>899</v>
      </c>
      <c r="J279" s="62">
        <v>31356</v>
      </c>
      <c r="K279" s="62" t="s">
        <v>1044</v>
      </c>
    </row>
    <row r="280" spans="1:11">
      <c r="A280" s="62" t="s">
        <v>1045</v>
      </c>
      <c r="B280" s="165" t="s">
        <v>1046</v>
      </c>
      <c r="C280" s="62">
        <v>25488</v>
      </c>
      <c r="D280" s="106">
        <v>2.4275688731475401E-2</v>
      </c>
      <c r="E280" s="99" t="s">
        <v>895</v>
      </c>
      <c r="F280" s="62" t="s">
        <v>903</v>
      </c>
      <c r="G280" s="62" t="s">
        <v>897</v>
      </c>
      <c r="H280" s="62" t="s">
        <v>898</v>
      </c>
      <c r="I280" s="62" t="s">
        <v>1047</v>
      </c>
      <c r="J280" s="62">
        <v>31355</v>
      </c>
      <c r="K280" s="62" t="s">
        <v>1048</v>
      </c>
    </row>
    <row r="281" spans="1:11">
      <c r="A281" s="62" t="s">
        <v>1049</v>
      </c>
      <c r="B281" s="165" t="s">
        <v>1050</v>
      </c>
      <c r="C281" s="62">
        <v>25489</v>
      </c>
      <c r="D281" s="106">
        <v>2.35004835895181E-2</v>
      </c>
      <c r="E281" s="99" t="s">
        <v>895</v>
      </c>
      <c r="F281" s="62" t="s">
        <v>903</v>
      </c>
      <c r="G281" s="62" t="s">
        <v>897</v>
      </c>
      <c r="H281" s="62" t="s">
        <v>898</v>
      </c>
      <c r="I281" s="62" t="s">
        <v>1047</v>
      </c>
      <c r="J281" s="62">
        <v>31355</v>
      </c>
      <c r="K281" s="62" t="s">
        <v>1051</v>
      </c>
    </row>
    <row r="282" spans="1:11">
      <c r="A282" s="62" t="s">
        <v>1052</v>
      </c>
      <c r="B282" s="165" t="s">
        <v>1053</v>
      </c>
      <c r="C282" s="62">
        <v>25490</v>
      </c>
      <c r="D282" s="106">
        <v>2.0769247287147401E-2</v>
      </c>
      <c r="E282" s="99" t="s">
        <v>895</v>
      </c>
      <c r="F282" s="62" t="s">
        <v>903</v>
      </c>
      <c r="G282" s="62" t="s">
        <v>897</v>
      </c>
      <c r="H282" s="62" t="s">
        <v>898</v>
      </c>
      <c r="I282" s="62" t="s">
        <v>1047</v>
      </c>
      <c r="J282" s="62">
        <v>31355</v>
      </c>
      <c r="K282" s="62" t="s">
        <v>1054</v>
      </c>
    </row>
    <row r="283" spans="1:11">
      <c r="A283" s="62" t="s">
        <v>1055</v>
      </c>
      <c r="B283" s="165" t="s">
        <v>1056</v>
      </c>
      <c r="C283" s="62">
        <v>25491</v>
      </c>
      <c r="D283" s="106">
        <v>2.0133319863720699E-2</v>
      </c>
      <c r="E283" s="99" t="s">
        <v>895</v>
      </c>
      <c r="F283" s="62" t="s">
        <v>903</v>
      </c>
      <c r="G283" s="62" t="s">
        <v>897</v>
      </c>
      <c r="H283" s="62" t="s">
        <v>898</v>
      </c>
      <c r="I283" s="62" t="s">
        <v>1047</v>
      </c>
      <c r="J283" s="62">
        <v>31355</v>
      </c>
      <c r="K283" s="62" t="s">
        <v>1057</v>
      </c>
    </row>
    <row r="284" spans="1:11">
      <c r="A284" s="62" t="s">
        <v>1058</v>
      </c>
      <c r="B284" s="165" t="s">
        <v>1059</v>
      </c>
      <c r="C284" s="62">
        <v>25498</v>
      </c>
      <c r="D284" s="106">
        <v>2.9461830156902898E-2</v>
      </c>
      <c r="E284" s="99" t="s">
        <v>895</v>
      </c>
      <c r="F284" s="62" t="s">
        <v>907</v>
      </c>
      <c r="G284" s="62" t="s">
        <v>897</v>
      </c>
      <c r="H284" s="62" t="s">
        <v>898</v>
      </c>
      <c r="I284" s="62" t="s">
        <v>1047</v>
      </c>
      <c r="J284" s="62">
        <v>31355</v>
      </c>
      <c r="K284" s="62" t="s">
        <v>1060</v>
      </c>
    </row>
    <row r="285" spans="1:11">
      <c r="A285" s="62" t="s">
        <v>1061</v>
      </c>
      <c r="B285" s="165" t="s">
        <v>1062</v>
      </c>
      <c r="C285" s="62">
        <v>25499</v>
      </c>
      <c r="D285" s="106">
        <v>2.2762981860225E-2</v>
      </c>
      <c r="E285" s="99" t="s">
        <v>895</v>
      </c>
      <c r="F285" s="62" t="s">
        <v>907</v>
      </c>
      <c r="G285" s="62" t="s">
        <v>897</v>
      </c>
      <c r="H285" s="62" t="s">
        <v>898</v>
      </c>
      <c r="I285" s="62" t="s">
        <v>1047</v>
      </c>
      <c r="J285" s="62">
        <v>31355</v>
      </c>
      <c r="K285" s="62" t="s">
        <v>1063</v>
      </c>
    </row>
    <row r="286" spans="1:11">
      <c r="A286" s="62" t="s">
        <v>1064</v>
      </c>
      <c r="B286" s="165" t="s">
        <v>1065</v>
      </c>
      <c r="C286" s="62">
        <v>25500</v>
      </c>
      <c r="D286" s="106">
        <v>2.4608752072902799E-2</v>
      </c>
      <c r="E286" s="99" t="s">
        <v>895</v>
      </c>
      <c r="F286" s="62" t="s">
        <v>916</v>
      </c>
      <c r="G286" s="62" t="s">
        <v>897</v>
      </c>
      <c r="H286" s="62" t="s">
        <v>898</v>
      </c>
      <c r="I286" s="62" t="s">
        <v>1047</v>
      </c>
      <c r="J286" s="62">
        <v>31355</v>
      </c>
      <c r="K286" s="62" t="s">
        <v>1066</v>
      </c>
    </row>
    <row r="287" spans="1:11">
      <c r="A287" s="62" t="s">
        <v>1067</v>
      </c>
      <c r="B287" s="165" t="s">
        <v>1068</v>
      </c>
      <c r="C287" s="62">
        <v>25501</v>
      </c>
      <c r="D287" s="106">
        <v>2.2968638713975201E-2</v>
      </c>
      <c r="E287" s="99" t="s">
        <v>895</v>
      </c>
      <c r="F287" s="62" t="s">
        <v>916</v>
      </c>
      <c r="G287" s="62" t="s">
        <v>897</v>
      </c>
      <c r="H287" s="62" t="s">
        <v>898</v>
      </c>
      <c r="I287" s="62" t="s">
        <v>1047</v>
      </c>
      <c r="J287" s="62">
        <v>31355</v>
      </c>
      <c r="K287" s="62" t="s">
        <v>1069</v>
      </c>
    </row>
    <row r="288" spans="1:11">
      <c r="A288" s="62" t="s">
        <v>1070</v>
      </c>
      <c r="B288" s="165" t="s">
        <v>1071</v>
      </c>
      <c r="C288" s="62">
        <v>25502</v>
      </c>
      <c r="D288" s="106">
        <v>2.2442423151384502E-2</v>
      </c>
      <c r="E288" s="99" t="s">
        <v>895</v>
      </c>
      <c r="F288" s="62" t="s">
        <v>916</v>
      </c>
      <c r="G288" s="62" t="s">
        <v>897</v>
      </c>
      <c r="H288" s="62" t="s">
        <v>898</v>
      </c>
      <c r="I288" s="62" t="s">
        <v>1047</v>
      </c>
      <c r="J288" s="62">
        <v>31355</v>
      </c>
      <c r="K288" s="62" t="s">
        <v>1072</v>
      </c>
    </row>
    <row r="289" spans="1:11">
      <c r="A289" s="62" t="s">
        <v>1073</v>
      </c>
      <c r="B289" s="165" t="s">
        <v>1074</v>
      </c>
      <c r="C289" s="62">
        <v>25503</v>
      </c>
      <c r="D289" s="106">
        <v>2.0631373123480901E-2</v>
      </c>
      <c r="E289" s="99" t="s">
        <v>895</v>
      </c>
      <c r="F289" s="62" t="s">
        <v>916</v>
      </c>
      <c r="G289" s="62" t="s">
        <v>897</v>
      </c>
      <c r="H289" s="62" t="s">
        <v>898</v>
      </c>
      <c r="I289" s="62" t="s">
        <v>1047</v>
      </c>
      <c r="J289" s="62">
        <v>31355</v>
      </c>
      <c r="K289" s="62" t="s">
        <v>1075</v>
      </c>
    </row>
    <row r="290" spans="1:11">
      <c r="A290" s="62" t="s">
        <v>1076</v>
      </c>
      <c r="B290" s="165" t="s">
        <v>1077</v>
      </c>
      <c r="C290" s="62">
        <v>25511</v>
      </c>
      <c r="D290" s="106">
        <v>1.9932888234269398E-2</v>
      </c>
      <c r="E290" s="99" t="s">
        <v>895</v>
      </c>
      <c r="F290" s="62" t="s">
        <v>903</v>
      </c>
      <c r="G290" s="62" t="s">
        <v>897</v>
      </c>
      <c r="H290" s="62" t="s">
        <v>898</v>
      </c>
      <c r="I290" s="62" t="s">
        <v>1047</v>
      </c>
      <c r="J290" s="62">
        <v>31355</v>
      </c>
      <c r="K290" s="62" t="s">
        <v>1078</v>
      </c>
    </row>
    <row r="291" spans="1:11">
      <c r="A291" s="62" t="s">
        <v>1079</v>
      </c>
      <c r="B291" s="165" t="s">
        <v>1080</v>
      </c>
      <c r="C291" s="62">
        <v>25512</v>
      </c>
      <c r="D291" s="106">
        <v>2.0373508617002101E-2</v>
      </c>
      <c r="E291" s="99" t="s">
        <v>895</v>
      </c>
      <c r="F291" s="62" t="s">
        <v>903</v>
      </c>
      <c r="G291" s="62" t="s">
        <v>897</v>
      </c>
      <c r="H291" s="62" t="s">
        <v>898</v>
      </c>
      <c r="I291" s="62" t="s">
        <v>1047</v>
      </c>
      <c r="J291" s="62">
        <v>31355</v>
      </c>
      <c r="K291" s="62" t="s">
        <v>1081</v>
      </c>
    </row>
    <row r="292" spans="1:11">
      <c r="A292" s="62" t="s">
        <v>1082</v>
      </c>
      <c r="B292" s="165" t="s">
        <v>1083</v>
      </c>
      <c r="C292" s="62">
        <v>25152</v>
      </c>
      <c r="D292" s="106">
        <v>5.1786210711875703E-2</v>
      </c>
      <c r="E292" s="99" t="s">
        <v>895</v>
      </c>
      <c r="F292" s="62" t="s">
        <v>896</v>
      </c>
      <c r="G292" s="62" t="s">
        <v>1084</v>
      </c>
      <c r="H292" s="62" t="s">
        <v>898</v>
      </c>
      <c r="I292" s="62" t="s">
        <v>899</v>
      </c>
      <c r="J292" s="62">
        <v>31356</v>
      </c>
      <c r="K292" s="62" t="s">
        <v>1085</v>
      </c>
    </row>
    <row r="293" spans="1:11">
      <c r="A293" s="62" t="s">
        <v>1086</v>
      </c>
      <c r="B293" s="165" t="s">
        <v>1087</v>
      </c>
      <c r="C293" s="62">
        <v>25153</v>
      </c>
      <c r="D293" s="106">
        <v>0.177802997998778</v>
      </c>
      <c r="E293" s="99" t="s">
        <v>895</v>
      </c>
      <c r="F293" s="62" t="s">
        <v>903</v>
      </c>
      <c r="G293" s="62" t="s">
        <v>1084</v>
      </c>
      <c r="H293" s="62" t="s">
        <v>898</v>
      </c>
      <c r="I293" s="62" t="s">
        <v>899</v>
      </c>
      <c r="J293" s="62">
        <v>31356</v>
      </c>
      <c r="K293" s="62" t="s">
        <v>1088</v>
      </c>
    </row>
    <row r="294" spans="1:11">
      <c r="A294" s="62" t="s">
        <v>1089</v>
      </c>
      <c r="B294" s="165" t="s">
        <v>1090</v>
      </c>
      <c r="C294" s="62">
        <v>25154</v>
      </c>
      <c r="D294" s="106">
        <v>3.1480498315583597E-2</v>
      </c>
      <c r="E294" s="99" t="s">
        <v>895</v>
      </c>
      <c r="F294" s="62" t="s">
        <v>907</v>
      </c>
      <c r="G294" s="62" t="s">
        <v>1084</v>
      </c>
      <c r="H294" s="62" t="s">
        <v>898</v>
      </c>
      <c r="I294" s="62" t="s">
        <v>899</v>
      </c>
      <c r="J294" s="62">
        <v>31356</v>
      </c>
      <c r="K294" s="62" t="s">
        <v>1091</v>
      </c>
    </row>
    <row r="295" spans="1:11">
      <c r="A295" s="62" t="s">
        <v>1092</v>
      </c>
      <c r="B295" s="165" t="s">
        <v>1093</v>
      </c>
      <c r="C295" s="62">
        <v>25155</v>
      </c>
      <c r="D295" s="106">
        <v>3.9085064759251699E-2</v>
      </c>
      <c r="E295" s="99" t="s">
        <v>895</v>
      </c>
      <c r="F295" s="62" t="s">
        <v>907</v>
      </c>
      <c r="G295" s="62" t="s">
        <v>1084</v>
      </c>
      <c r="H295" s="62" t="s">
        <v>898</v>
      </c>
      <c r="I295" s="62" t="s">
        <v>899</v>
      </c>
      <c r="J295" s="62">
        <v>31356</v>
      </c>
      <c r="K295" s="62" t="s">
        <v>1094</v>
      </c>
    </row>
    <row r="296" spans="1:11">
      <c r="A296" s="62" t="s">
        <v>1095</v>
      </c>
      <c r="B296" s="165" t="s">
        <v>1096</v>
      </c>
      <c r="C296" s="62">
        <v>25156</v>
      </c>
      <c r="D296" s="106">
        <v>3.0401046581865501E-2</v>
      </c>
      <c r="E296" s="99" t="s">
        <v>895</v>
      </c>
      <c r="F296" s="62" t="s">
        <v>907</v>
      </c>
      <c r="G296" s="62" t="s">
        <v>1084</v>
      </c>
      <c r="H296" s="62" t="s">
        <v>898</v>
      </c>
      <c r="I296" s="62" t="s">
        <v>899</v>
      </c>
      <c r="J296" s="62">
        <v>31356</v>
      </c>
      <c r="K296" s="62" t="s">
        <v>1097</v>
      </c>
    </row>
    <row r="297" spans="1:11">
      <c r="A297" s="62" t="s">
        <v>1095</v>
      </c>
      <c r="B297" s="165" t="s">
        <v>1098</v>
      </c>
      <c r="C297" s="62">
        <v>25157</v>
      </c>
      <c r="D297" s="106">
        <v>0.11727446375282</v>
      </c>
      <c r="E297" s="99" t="s">
        <v>895</v>
      </c>
      <c r="F297" s="62" t="s">
        <v>916</v>
      </c>
      <c r="G297" s="62" t="s">
        <v>1084</v>
      </c>
      <c r="H297" s="62" t="s">
        <v>898</v>
      </c>
      <c r="I297" s="62" t="s">
        <v>899</v>
      </c>
      <c r="J297" s="62">
        <v>31356</v>
      </c>
      <c r="K297" s="62" t="s">
        <v>1099</v>
      </c>
    </row>
    <row r="298" spans="1:11">
      <c r="A298" s="62" t="s">
        <v>1100</v>
      </c>
      <c r="B298" s="165" t="s">
        <v>1101</v>
      </c>
      <c r="C298" s="62">
        <v>25158</v>
      </c>
      <c r="D298" s="106">
        <v>0.145783926986812</v>
      </c>
      <c r="E298" s="99" t="s">
        <v>895</v>
      </c>
      <c r="F298" s="62" t="s">
        <v>896</v>
      </c>
      <c r="G298" s="62" t="s">
        <v>1084</v>
      </c>
      <c r="H298" s="62" t="s">
        <v>898</v>
      </c>
      <c r="I298" s="62" t="s">
        <v>899</v>
      </c>
      <c r="J298" s="62">
        <v>31356</v>
      </c>
      <c r="K298" s="62" t="s">
        <v>1102</v>
      </c>
    </row>
    <row r="299" spans="1:11">
      <c r="A299" s="62" t="s">
        <v>1103</v>
      </c>
      <c r="B299" s="165" t="s">
        <v>1104</v>
      </c>
      <c r="C299" s="62">
        <v>25159</v>
      </c>
      <c r="D299" s="106">
        <v>0.12173279193360199</v>
      </c>
      <c r="E299" s="99" t="s">
        <v>895</v>
      </c>
      <c r="F299" s="62" t="s">
        <v>896</v>
      </c>
      <c r="G299" s="62" t="s">
        <v>1084</v>
      </c>
      <c r="H299" s="62" t="s">
        <v>898</v>
      </c>
      <c r="I299" s="62" t="s">
        <v>899</v>
      </c>
      <c r="J299" s="62">
        <v>31356</v>
      </c>
      <c r="K299" s="62" t="s">
        <v>1105</v>
      </c>
    </row>
    <row r="300" spans="1:11">
      <c r="A300" s="62" t="s">
        <v>1106</v>
      </c>
      <c r="B300" s="165" t="s">
        <v>1107</v>
      </c>
      <c r="C300" s="62">
        <v>25160</v>
      </c>
      <c r="D300" s="106">
        <v>5.9419426620360198E-2</v>
      </c>
      <c r="E300" s="99" t="s">
        <v>895</v>
      </c>
      <c r="F300" s="62" t="s">
        <v>896</v>
      </c>
      <c r="G300" s="62" t="s">
        <v>1084</v>
      </c>
      <c r="H300" s="62" t="s">
        <v>898</v>
      </c>
      <c r="I300" s="62" t="s">
        <v>899</v>
      </c>
      <c r="J300" s="62">
        <v>31356</v>
      </c>
      <c r="K300" s="62" t="s">
        <v>1108</v>
      </c>
    </row>
    <row r="301" spans="1:11">
      <c r="A301" s="62" t="s">
        <v>1109</v>
      </c>
      <c r="B301" s="165" t="s">
        <v>1110</v>
      </c>
      <c r="C301" s="62">
        <v>25161</v>
      </c>
      <c r="D301" s="106">
        <v>5.5061530491137697E-2</v>
      </c>
      <c r="E301" s="99" t="s">
        <v>895</v>
      </c>
      <c r="F301" s="62" t="s">
        <v>896</v>
      </c>
      <c r="G301" s="62" t="s">
        <v>1084</v>
      </c>
      <c r="H301" s="62" t="s">
        <v>898</v>
      </c>
      <c r="I301" s="62" t="s">
        <v>899</v>
      </c>
      <c r="J301" s="62">
        <v>31356</v>
      </c>
      <c r="K301" s="62" t="s">
        <v>1111</v>
      </c>
    </row>
    <row r="302" spans="1:11">
      <c r="A302" s="62" t="s">
        <v>1112</v>
      </c>
      <c r="B302" s="165" t="s">
        <v>1113</v>
      </c>
      <c r="C302" s="62">
        <v>25162</v>
      </c>
      <c r="D302" s="106">
        <v>9.5813709140917303E-2</v>
      </c>
      <c r="E302" s="99" t="s">
        <v>895</v>
      </c>
      <c r="F302" s="62" t="s">
        <v>896</v>
      </c>
      <c r="G302" s="62" t="s">
        <v>1084</v>
      </c>
      <c r="H302" s="62" t="s">
        <v>898</v>
      </c>
      <c r="I302" s="62" t="s">
        <v>899</v>
      </c>
      <c r="J302" s="62">
        <v>31356</v>
      </c>
      <c r="K302" s="62" t="s">
        <v>1114</v>
      </c>
    </row>
    <row r="303" spans="1:11">
      <c r="A303" s="62" t="s">
        <v>1115</v>
      </c>
      <c r="B303" s="165" t="s">
        <v>1116</v>
      </c>
      <c r="C303" s="62">
        <v>25163</v>
      </c>
      <c r="D303" s="106">
        <v>9.4287139298309106E-2</v>
      </c>
      <c r="E303" s="99" t="s">
        <v>895</v>
      </c>
      <c r="F303" s="62" t="s">
        <v>896</v>
      </c>
      <c r="G303" s="62" t="s">
        <v>1084</v>
      </c>
      <c r="H303" s="62" t="s">
        <v>898</v>
      </c>
      <c r="I303" s="62" t="s">
        <v>899</v>
      </c>
      <c r="J303" s="62">
        <v>31356</v>
      </c>
      <c r="K303" s="62" t="s">
        <v>1117</v>
      </c>
    </row>
    <row r="304" spans="1:11">
      <c r="A304" s="62" t="s">
        <v>1118</v>
      </c>
      <c r="B304" s="165" t="s">
        <v>1119</v>
      </c>
      <c r="C304" s="62">
        <v>25164</v>
      </c>
      <c r="D304" s="106">
        <v>3.1619591773961502E-2</v>
      </c>
      <c r="E304" s="99" t="s">
        <v>895</v>
      </c>
      <c r="F304" s="62" t="s">
        <v>896</v>
      </c>
      <c r="G304" s="62" t="s">
        <v>1084</v>
      </c>
      <c r="H304" s="62" t="s">
        <v>898</v>
      </c>
      <c r="I304" s="62" t="s">
        <v>899</v>
      </c>
      <c r="J304" s="62">
        <v>31356</v>
      </c>
      <c r="K304" s="62" t="s">
        <v>1120</v>
      </c>
    </row>
    <row r="305" spans="1:11">
      <c r="A305" s="62" t="s">
        <v>1121</v>
      </c>
      <c r="B305" s="165" t="s">
        <v>1122</v>
      </c>
      <c r="C305" s="62">
        <v>25165</v>
      </c>
      <c r="D305" s="106">
        <v>3.1132635855424799E-2</v>
      </c>
      <c r="E305" s="99" t="s">
        <v>895</v>
      </c>
      <c r="F305" s="62" t="s">
        <v>896</v>
      </c>
      <c r="G305" s="62" t="s">
        <v>1084</v>
      </c>
      <c r="H305" s="62" t="s">
        <v>898</v>
      </c>
      <c r="I305" s="62" t="s">
        <v>899</v>
      </c>
      <c r="J305" s="62">
        <v>31356</v>
      </c>
      <c r="K305" s="62" t="s">
        <v>1123</v>
      </c>
    </row>
    <row r="306" spans="1:11">
      <c r="A306" s="62" t="s">
        <v>1124</v>
      </c>
      <c r="B306" s="165" t="s">
        <v>1125</v>
      </c>
      <c r="C306" s="62">
        <v>25166</v>
      </c>
      <c r="D306" s="106">
        <v>3.3188225706836098E-2</v>
      </c>
      <c r="E306" s="99" t="s">
        <v>895</v>
      </c>
      <c r="F306" s="62" t="s">
        <v>896</v>
      </c>
      <c r="G306" s="62" t="s">
        <v>1084</v>
      </c>
      <c r="H306" s="62" t="s">
        <v>898</v>
      </c>
      <c r="I306" s="62" t="s">
        <v>899</v>
      </c>
      <c r="J306" s="62">
        <v>31356</v>
      </c>
      <c r="K306" s="62" t="s">
        <v>1126</v>
      </c>
    </row>
    <row r="307" spans="1:11">
      <c r="A307" s="62" t="s">
        <v>1127</v>
      </c>
      <c r="B307" s="165" t="s">
        <v>1128</v>
      </c>
      <c r="C307" s="62">
        <v>25167</v>
      </c>
      <c r="D307" s="106">
        <v>3.6250200913617199E-2</v>
      </c>
      <c r="E307" s="99" t="s">
        <v>895</v>
      </c>
      <c r="F307" s="62" t="s">
        <v>896</v>
      </c>
      <c r="G307" s="62" t="s">
        <v>1084</v>
      </c>
      <c r="H307" s="62" t="s">
        <v>898</v>
      </c>
      <c r="I307" s="62" t="s">
        <v>899</v>
      </c>
      <c r="J307" s="62">
        <v>31356</v>
      </c>
      <c r="K307" s="62" t="s">
        <v>1129</v>
      </c>
    </row>
    <row r="308" spans="1:11">
      <c r="A308" s="62" t="s">
        <v>1130</v>
      </c>
      <c r="B308" s="165" t="s">
        <v>1131</v>
      </c>
      <c r="C308" s="62">
        <v>25168</v>
      </c>
      <c r="D308" s="106">
        <v>5.4310959017009101E-2</v>
      </c>
      <c r="E308" s="99" t="s">
        <v>895</v>
      </c>
      <c r="F308" s="62" t="s">
        <v>903</v>
      </c>
      <c r="G308" s="62" t="s">
        <v>1084</v>
      </c>
      <c r="H308" s="62" t="s">
        <v>898</v>
      </c>
      <c r="I308" s="62" t="s">
        <v>899</v>
      </c>
      <c r="J308" s="62">
        <v>31356</v>
      </c>
      <c r="K308" s="62" t="s">
        <v>1132</v>
      </c>
    </row>
    <row r="309" spans="1:11">
      <c r="A309" s="62" t="s">
        <v>1133</v>
      </c>
      <c r="B309" s="165" t="s">
        <v>1134</v>
      </c>
      <c r="C309" s="62">
        <v>25169</v>
      </c>
      <c r="D309" s="106">
        <v>5.1694298528680502E-2</v>
      </c>
      <c r="E309" s="99" t="s">
        <v>895</v>
      </c>
      <c r="F309" s="62" t="s">
        <v>903</v>
      </c>
      <c r="G309" s="62" t="s">
        <v>1084</v>
      </c>
      <c r="H309" s="62" t="s">
        <v>898</v>
      </c>
      <c r="I309" s="62" t="s">
        <v>899</v>
      </c>
      <c r="J309" s="62">
        <v>31356</v>
      </c>
      <c r="K309" s="62" t="s">
        <v>1135</v>
      </c>
    </row>
    <row r="310" spans="1:11">
      <c r="A310" s="62" t="s">
        <v>1136</v>
      </c>
      <c r="B310" s="165" t="s">
        <v>1137</v>
      </c>
      <c r="C310" s="62">
        <v>25170</v>
      </c>
      <c r="D310" s="106">
        <v>4.5195828393091698E-2</v>
      </c>
      <c r="E310" s="99" t="s">
        <v>895</v>
      </c>
      <c r="F310" s="62" t="s">
        <v>903</v>
      </c>
      <c r="G310" s="62" t="s">
        <v>1084</v>
      </c>
      <c r="H310" s="62" t="s">
        <v>898</v>
      </c>
      <c r="I310" s="62" t="s">
        <v>899</v>
      </c>
      <c r="J310" s="62">
        <v>31356</v>
      </c>
      <c r="K310" s="62" t="s">
        <v>1138</v>
      </c>
    </row>
    <row r="311" spans="1:11">
      <c r="A311" s="62" t="s">
        <v>1139</v>
      </c>
      <c r="B311" s="165" t="s">
        <v>1140</v>
      </c>
      <c r="C311" s="62">
        <v>25171</v>
      </c>
      <c r="D311" s="106">
        <v>5.2253855987150703E-2</v>
      </c>
      <c r="E311" s="99" t="s">
        <v>895</v>
      </c>
      <c r="F311" s="62" t="s">
        <v>903</v>
      </c>
      <c r="G311" s="62" t="s">
        <v>1084</v>
      </c>
      <c r="H311" s="62" t="s">
        <v>898</v>
      </c>
      <c r="I311" s="62" t="s">
        <v>899</v>
      </c>
      <c r="J311" s="62">
        <v>31356</v>
      </c>
      <c r="K311" s="62" t="s">
        <v>1141</v>
      </c>
    </row>
    <row r="312" spans="1:11">
      <c r="A312" s="62" t="s">
        <v>1142</v>
      </c>
      <c r="B312" s="165" t="s">
        <v>1143</v>
      </c>
      <c r="C312" s="62">
        <v>25172</v>
      </c>
      <c r="D312" s="106">
        <v>7.1213719300636996E-2</v>
      </c>
      <c r="E312" s="99" t="s">
        <v>895</v>
      </c>
      <c r="F312" s="62" t="s">
        <v>903</v>
      </c>
      <c r="G312" s="62" t="s">
        <v>1084</v>
      </c>
      <c r="H312" s="62" t="s">
        <v>898</v>
      </c>
      <c r="I312" s="62" t="s">
        <v>899</v>
      </c>
      <c r="J312" s="62">
        <v>31356</v>
      </c>
      <c r="K312" s="62" t="s">
        <v>1144</v>
      </c>
    </row>
    <row r="313" spans="1:11">
      <c r="A313" s="62" t="s">
        <v>1145</v>
      </c>
      <c r="B313" s="165" t="s">
        <v>1146</v>
      </c>
      <c r="C313" s="62">
        <v>25173</v>
      </c>
      <c r="D313" s="106">
        <v>5.6810142202187199E-2</v>
      </c>
      <c r="E313" s="99" t="s">
        <v>895</v>
      </c>
      <c r="F313" s="62" t="s">
        <v>903</v>
      </c>
      <c r="G313" s="62" t="s">
        <v>1084</v>
      </c>
      <c r="H313" s="62" t="s">
        <v>898</v>
      </c>
      <c r="I313" s="62" t="s">
        <v>899</v>
      </c>
      <c r="J313" s="62">
        <v>31356</v>
      </c>
      <c r="K313" s="62" t="s">
        <v>1147</v>
      </c>
    </row>
    <row r="314" spans="1:11" ht="14.25" customHeight="1">
      <c r="A314" s="62" t="s">
        <v>1148</v>
      </c>
      <c r="B314" s="165" t="s">
        <v>1149</v>
      </c>
      <c r="C314" s="62">
        <v>25174</v>
      </c>
      <c r="D314" s="106">
        <v>7.4989306504916697E-2</v>
      </c>
      <c r="E314" s="99" t="s">
        <v>895</v>
      </c>
      <c r="F314" s="62" t="s">
        <v>903</v>
      </c>
      <c r="G314" s="62" t="s">
        <v>1084</v>
      </c>
      <c r="H314" s="62" t="s">
        <v>898</v>
      </c>
      <c r="I314" s="62" t="s">
        <v>899</v>
      </c>
      <c r="J314" s="62">
        <v>31356</v>
      </c>
      <c r="K314" s="62" t="s">
        <v>1150</v>
      </c>
    </row>
    <row r="315" spans="1:11">
      <c r="A315" s="62" t="s">
        <v>1151</v>
      </c>
      <c r="B315" s="165" t="s">
        <v>1152</v>
      </c>
      <c r="C315" s="62">
        <v>25175</v>
      </c>
      <c r="D315" s="106">
        <v>8.3090398474613095E-2</v>
      </c>
      <c r="E315" s="99" t="s">
        <v>895</v>
      </c>
      <c r="F315" s="62" t="s">
        <v>903</v>
      </c>
      <c r="G315" s="62" t="s">
        <v>1084</v>
      </c>
      <c r="H315" s="62" t="s">
        <v>898</v>
      </c>
      <c r="I315" s="62" t="s">
        <v>899</v>
      </c>
      <c r="J315" s="62">
        <v>31356</v>
      </c>
      <c r="K315" s="62" t="s">
        <v>1153</v>
      </c>
    </row>
    <row r="316" spans="1:11">
      <c r="A316" s="62" t="s">
        <v>1154</v>
      </c>
      <c r="B316" s="165" t="s">
        <v>1155</v>
      </c>
      <c r="C316" s="62">
        <v>25176</v>
      </c>
      <c r="D316" s="106">
        <v>9.3311803975981406E-2</v>
      </c>
      <c r="E316" s="99" t="s">
        <v>895</v>
      </c>
      <c r="F316" s="62" t="s">
        <v>903</v>
      </c>
      <c r="G316" s="62" t="s">
        <v>1084</v>
      </c>
      <c r="H316" s="62" t="s">
        <v>898</v>
      </c>
      <c r="I316" s="62" t="s">
        <v>899</v>
      </c>
      <c r="J316" s="62">
        <v>31356</v>
      </c>
      <c r="K316" s="62" t="s">
        <v>1156</v>
      </c>
    </row>
    <row r="317" spans="1:11">
      <c r="A317" s="62" t="s">
        <v>1157</v>
      </c>
      <c r="B317" s="165" t="s">
        <v>1158</v>
      </c>
      <c r="C317" s="62">
        <v>25177</v>
      </c>
      <c r="D317" s="106">
        <v>0.102918890471595</v>
      </c>
      <c r="E317" s="99" t="s">
        <v>895</v>
      </c>
      <c r="F317" s="62" t="s">
        <v>903</v>
      </c>
      <c r="G317" s="62" t="s">
        <v>1084</v>
      </c>
      <c r="H317" s="62" t="s">
        <v>898</v>
      </c>
      <c r="I317" s="62" t="s">
        <v>899</v>
      </c>
      <c r="J317" s="62">
        <v>31356</v>
      </c>
      <c r="K317" s="62" t="s">
        <v>1159</v>
      </c>
    </row>
    <row r="318" spans="1:11">
      <c r="A318" s="62" t="s">
        <v>1160</v>
      </c>
      <c r="B318" s="165" t="s">
        <v>1161</v>
      </c>
      <c r="C318" s="62">
        <v>25178</v>
      </c>
      <c r="D318" s="106">
        <v>0.10245929906079</v>
      </c>
      <c r="E318" s="99" t="s">
        <v>895</v>
      </c>
      <c r="F318" s="62" t="s">
        <v>903</v>
      </c>
      <c r="G318" s="62" t="s">
        <v>1084</v>
      </c>
      <c r="H318" s="62" t="s">
        <v>898</v>
      </c>
      <c r="I318" s="62" t="s">
        <v>899</v>
      </c>
      <c r="J318" s="62">
        <v>31356</v>
      </c>
      <c r="K318" s="62" t="s">
        <v>1162</v>
      </c>
    </row>
    <row r="319" spans="1:11">
      <c r="A319" s="62" t="s">
        <v>1163</v>
      </c>
      <c r="B319" s="165" t="s">
        <v>1164</v>
      </c>
      <c r="C319" s="62">
        <v>25179</v>
      </c>
      <c r="D319" s="106">
        <v>8.6804969926952094E-2</v>
      </c>
      <c r="E319" s="99" t="s">
        <v>895</v>
      </c>
      <c r="F319" s="62" t="s">
        <v>903</v>
      </c>
      <c r="G319" s="62" t="s">
        <v>1084</v>
      </c>
      <c r="H319" s="62" t="s">
        <v>898</v>
      </c>
      <c r="I319" s="62" t="s">
        <v>899</v>
      </c>
      <c r="J319" s="62">
        <v>31356</v>
      </c>
      <c r="K319" s="62" t="s">
        <v>1165</v>
      </c>
    </row>
    <row r="320" spans="1:11">
      <c r="A320" s="62" t="s">
        <v>1166</v>
      </c>
      <c r="B320" s="165" t="s">
        <v>1167</v>
      </c>
      <c r="C320" s="62">
        <v>25180</v>
      </c>
      <c r="D320" s="106">
        <v>7.0854327666057995E-2</v>
      </c>
      <c r="E320" s="99" t="s">
        <v>895</v>
      </c>
      <c r="F320" s="62" t="s">
        <v>903</v>
      </c>
      <c r="G320" s="62" t="s">
        <v>1084</v>
      </c>
      <c r="H320" s="62" t="s">
        <v>898</v>
      </c>
      <c r="I320" s="62" t="s">
        <v>899</v>
      </c>
      <c r="J320" s="62">
        <v>31356</v>
      </c>
      <c r="K320" s="62" t="s">
        <v>1168</v>
      </c>
    </row>
    <row r="321" spans="1:11">
      <c r="A321" s="62" t="s">
        <v>1169</v>
      </c>
      <c r="B321" s="165" t="s">
        <v>1170</v>
      </c>
      <c r="C321" s="62">
        <v>25181</v>
      </c>
      <c r="D321" s="106">
        <v>6.8226242383855704E-2</v>
      </c>
      <c r="E321" s="99" t="s">
        <v>895</v>
      </c>
      <c r="F321" s="62" t="s">
        <v>903</v>
      </c>
      <c r="G321" s="62" t="s">
        <v>1084</v>
      </c>
      <c r="H321" s="62" t="s">
        <v>898</v>
      </c>
      <c r="I321" s="62" t="s">
        <v>899</v>
      </c>
      <c r="J321" s="62">
        <v>31356</v>
      </c>
      <c r="K321" s="62" t="s">
        <v>1171</v>
      </c>
    </row>
    <row r="322" spans="1:11">
      <c r="A322" s="62" t="s">
        <v>1172</v>
      </c>
      <c r="B322" s="165" t="s">
        <v>1173</v>
      </c>
      <c r="C322" s="62">
        <v>25182</v>
      </c>
      <c r="D322" s="106">
        <v>7.8938440339019006E-2</v>
      </c>
      <c r="E322" s="99" t="s">
        <v>895</v>
      </c>
      <c r="F322" s="62" t="s">
        <v>916</v>
      </c>
      <c r="G322" s="62" t="s">
        <v>1084</v>
      </c>
      <c r="H322" s="62" t="s">
        <v>898</v>
      </c>
      <c r="I322" s="62" t="s">
        <v>899</v>
      </c>
      <c r="J322" s="62">
        <v>31356</v>
      </c>
      <c r="K322" s="62" t="s">
        <v>1174</v>
      </c>
    </row>
    <row r="323" spans="1:11">
      <c r="A323" s="62" t="s">
        <v>1175</v>
      </c>
      <c r="B323" s="165" t="s">
        <v>1176</v>
      </c>
      <c r="C323" s="62">
        <v>25183</v>
      </c>
      <c r="D323" s="106">
        <v>7.5082137430273393E-2</v>
      </c>
      <c r="E323" s="99" t="s">
        <v>895</v>
      </c>
      <c r="F323" s="62" t="s">
        <v>916</v>
      </c>
      <c r="G323" s="62" t="s">
        <v>1084</v>
      </c>
      <c r="H323" s="62" t="s">
        <v>898</v>
      </c>
      <c r="I323" s="62" t="s">
        <v>899</v>
      </c>
      <c r="J323" s="62">
        <v>31356</v>
      </c>
      <c r="K323" s="62" t="s">
        <v>1177</v>
      </c>
    </row>
    <row r="324" spans="1:11">
      <c r="A324" s="62" t="s">
        <v>1178</v>
      </c>
      <c r="B324" s="165" t="s">
        <v>1179</v>
      </c>
      <c r="C324" s="62">
        <v>25184</v>
      </c>
      <c r="D324" s="106">
        <v>6.8826529295661298E-2</v>
      </c>
      <c r="E324" s="99" t="s">
        <v>895</v>
      </c>
      <c r="F324" s="62" t="s">
        <v>916</v>
      </c>
      <c r="G324" s="62" t="s">
        <v>1084</v>
      </c>
      <c r="H324" s="62" t="s">
        <v>898</v>
      </c>
      <c r="I324" s="62" t="s">
        <v>899</v>
      </c>
      <c r="J324" s="62">
        <v>31356</v>
      </c>
      <c r="K324" s="62" t="s">
        <v>1180</v>
      </c>
    </row>
    <row r="325" spans="1:11">
      <c r="A325" s="62" t="s">
        <v>1181</v>
      </c>
      <c r="B325" s="165" t="s">
        <v>1182</v>
      </c>
      <c r="C325" s="62">
        <v>25185</v>
      </c>
      <c r="D325" s="106">
        <v>6.7624192963155097E-2</v>
      </c>
      <c r="E325" s="99" t="s">
        <v>895</v>
      </c>
      <c r="F325" s="62" t="s">
        <v>916</v>
      </c>
      <c r="G325" s="62" t="s">
        <v>1084</v>
      </c>
      <c r="H325" s="62" t="s">
        <v>898</v>
      </c>
      <c r="I325" s="62" t="s">
        <v>899</v>
      </c>
      <c r="J325" s="62">
        <v>31356</v>
      </c>
      <c r="K325" s="62" t="s">
        <v>1183</v>
      </c>
    </row>
    <row r="326" spans="1:11">
      <c r="A326" s="62" t="s">
        <v>1184</v>
      </c>
      <c r="B326" s="165" t="s">
        <v>1185</v>
      </c>
      <c r="C326" s="62">
        <v>25186</v>
      </c>
      <c r="D326" s="106">
        <v>6.7848710805537005E-2</v>
      </c>
      <c r="E326" s="99" t="s">
        <v>895</v>
      </c>
      <c r="F326" s="62" t="s">
        <v>1004</v>
      </c>
      <c r="G326" s="62" t="s">
        <v>1084</v>
      </c>
      <c r="H326" s="62" t="s">
        <v>898</v>
      </c>
      <c r="I326" s="62" t="s">
        <v>899</v>
      </c>
      <c r="J326" s="62">
        <v>31356</v>
      </c>
      <c r="K326" s="62" t="s">
        <v>1186</v>
      </c>
    </row>
    <row r="327" spans="1:11">
      <c r="A327" s="62" t="s">
        <v>1187</v>
      </c>
      <c r="B327" s="165" t="s">
        <v>1188</v>
      </c>
      <c r="C327" s="62">
        <v>25187</v>
      </c>
      <c r="D327" s="106">
        <v>5.4044954823980203E-2</v>
      </c>
      <c r="E327" s="99" t="s">
        <v>895</v>
      </c>
      <c r="F327" s="62" t="s">
        <v>1004</v>
      </c>
      <c r="G327" s="62" t="s">
        <v>1084</v>
      </c>
      <c r="H327" s="62" t="s">
        <v>898</v>
      </c>
      <c r="I327" s="62" t="s">
        <v>899</v>
      </c>
      <c r="J327" s="62">
        <v>31356</v>
      </c>
      <c r="K327" s="62" t="s">
        <v>1189</v>
      </c>
    </row>
    <row r="328" spans="1:11">
      <c r="A328" s="62" t="s">
        <v>1190</v>
      </c>
      <c r="B328" s="165" t="s">
        <v>1191</v>
      </c>
      <c r="C328" s="62">
        <v>25188</v>
      </c>
      <c r="D328" s="106">
        <v>8.51331364884515E-2</v>
      </c>
      <c r="E328" s="99" t="s">
        <v>895</v>
      </c>
      <c r="F328" s="62" t="s">
        <v>1004</v>
      </c>
      <c r="G328" s="62" t="s">
        <v>1084</v>
      </c>
      <c r="H328" s="62" t="s">
        <v>898</v>
      </c>
      <c r="I328" s="62" t="s">
        <v>899</v>
      </c>
      <c r="J328" s="62">
        <v>31356</v>
      </c>
      <c r="K328" s="62" t="s">
        <v>1192</v>
      </c>
    </row>
    <row r="329" spans="1:11">
      <c r="A329" s="62" t="s">
        <v>1193</v>
      </c>
      <c r="B329" s="165" t="s">
        <v>1194</v>
      </c>
      <c r="C329" s="62">
        <v>25189</v>
      </c>
      <c r="D329" s="106">
        <v>9.5280424117360707E-2</v>
      </c>
      <c r="E329" s="99" t="s">
        <v>895</v>
      </c>
      <c r="F329" s="62" t="s">
        <v>1004</v>
      </c>
      <c r="G329" s="62" t="s">
        <v>1084</v>
      </c>
      <c r="H329" s="62" t="s">
        <v>898</v>
      </c>
      <c r="I329" s="62" t="s">
        <v>899</v>
      </c>
      <c r="J329" s="62">
        <v>31356</v>
      </c>
      <c r="K329" s="62" t="s">
        <v>1195</v>
      </c>
    </row>
    <row r="330" spans="1:11">
      <c r="A330" s="62" t="s">
        <v>1196</v>
      </c>
      <c r="B330" s="165" t="s">
        <v>1197</v>
      </c>
      <c r="C330" s="62">
        <v>25190</v>
      </c>
      <c r="D330" s="106">
        <v>9.6060765437982198E-2</v>
      </c>
      <c r="E330" s="99" t="s">
        <v>895</v>
      </c>
      <c r="F330" s="62" t="s">
        <v>916</v>
      </c>
      <c r="G330" s="62" t="s">
        <v>1084</v>
      </c>
      <c r="H330" s="62" t="s">
        <v>898</v>
      </c>
      <c r="I330" s="62" t="s">
        <v>899</v>
      </c>
      <c r="J330" s="62">
        <v>31356</v>
      </c>
      <c r="K330" s="62" t="s">
        <v>1198</v>
      </c>
    </row>
    <row r="331" spans="1:11">
      <c r="A331" s="62" t="s">
        <v>1199</v>
      </c>
      <c r="B331" s="165" t="s">
        <v>1200</v>
      </c>
      <c r="C331" s="62">
        <v>25191</v>
      </c>
      <c r="D331" s="106">
        <v>0.105359955165321</v>
      </c>
      <c r="E331" s="99" t="s">
        <v>895</v>
      </c>
      <c r="F331" s="62" t="s">
        <v>916</v>
      </c>
      <c r="G331" s="62" t="s">
        <v>1084</v>
      </c>
      <c r="H331" s="62" t="s">
        <v>898</v>
      </c>
      <c r="I331" s="62" t="s">
        <v>899</v>
      </c>
      <c r="J331" s="62">
        <v>31356</v>
      </c>
      <c r="K331" s="62" t="s">
        <v>1201</v>
      </c>
    </row>
    <row r="332" spans="1:11">
      <c r="A332" s="62" t="s">
        <v>1202</v>
      </c>
      <c r="B332" s="165" t="s">
        <v>1203</v>
      </c>
      <c r="C332" s="62">
        <v>25192</v>
      </c>
      <c r="D332" s="106">
        <v>8.3230774471248006E-2</v>
      </c>
      <c r="E332" s="99" t="s">
        <v>895</v>
      </c>
      <c r="F332" s="62" t="s">
        <v>916</v>
      </c>
      <c r="G332" s="62" t="s">
        <v>1084</v>
      </c>
      <c r="H332" s="62" t="s">
        <v>898</v>
      </c>
      <c r="I332" s="62" t="s">
        <v>899</v>
      </c>
      <c r="J332" s="62">
        <v>31356</v>
      </c>
      <c r="K332" s="62" t="s">
        <v>1204</v>
      </c>
    </row>
    <row r="333" spans="1:11">
      <c r="A333" s="62" t="s">
        <v>1205</v>
      </c>
      <c r="B333" s="165" t="s">
        <v>1206</v>
      </c>
      <c r="C333" s="62">
        <v>25193</v>
      </c>
      <c r="D333" s="106">
        <v>8.9105544926927294E-2</v>
      </c>
      <c r="E333" s="99" t="s">
        <v>895</v>
      </c>
      <c r="F333" s="62" t="s">
        <v>916</v>
      </c>
      <c r="G333" s="62" t="s">
        <v>1084</v>
      </c>
      <c r="H333" s="62" t="s">
        <v>898</v>
      </c>
      <c r="I333" s="62" t="s">
        <v>899</v>
      </c>
      <c r="J333" s="62">
        <v>31356</v>
      </c>
      <c r="K333" s="62" t="s">
        <v>1207</v>
      </c>
    </row>
    <row r="334" spans="1:11">
      <c r="A334" s="62" t="s">
        <v>1208</v>
      </c>
      <c r="B334" s="165" t="s">
        <v>1209</v>
      </c>
      <c r="C334" s="62">
        <v>25194</v>
      </c>
      <c r="D334" s="106">
        <v>0.12229889663183099</v>
      </c>
      <c r="E334" s="99" t="s">
        <v>895</v>
      </c>
      <c r="F334" s="62" t="s">
        <v>916</v>
      </c>
      <c r="G334" s="62" t="s">
        <v>1084</v>
      </c>
      <c r="H334" s="62" t="s">
        <v>898</v>
      </c>
      <c r="I334" s="62" t="s">
        <v>899</v>
      </c>
      <c r="J334" s="62">
        <v>31356</v>
      </c>
      <c r="K334" s="62" t="s">
        <v>1210</v>
      </c>
    </row>
    <row r="335" spans="1:11">
      <c r="A335" s="62" t="s">
        <v>1211</v>
      </c>
      <c r="B335" s="165" t="s">
        <v>1212</v>
      </c>
      <c r="C335" s="62">
        <v>25195</v>
      </c>
      <c r="D335" s="106">
        <v>0.151449236878517</v>
      </c>
      <c r="E335" s="99" t="s">
        <v>895</v>
      </c>
      <c r="F335" s="62" t="s">
        <v>916</v>
      </c>
      <c r="G335" s="62" t="s">
        <v>1084</v>
      </c>
      <c r="H335" s="62" t="s">
        <v>898</v>
      </c>
      <c r="I335" s="62" t="s">
        <v>899</v>
      </c>
      <c r="J335" s="62">
        <v>31356</v>
      </c>
      <c r="K335" s="62" t="s">
        <v>1213</v>
      </c>
    </row>
    <row r="336" spans="1:11">
      <c r="A336" s="62" t="s">
        <v>1214</v>
      </c>
      <c r="B336" s="165" t="s">
        <v>1215</v>
      </c>
      <c r="C336" s="62">
        <v>25196</v>
      </c>
      <c r="D336" s="106">
        <v>8.5594538843256004E-2</v>
      </c>
      <c r="E336" s="99" t="s">
        <v>895</v>
      </c>
      <c r="F336" s="62" t="s">
        <v>916</v>
      </c>
      <c r="G336" s="62" t="s">
        <v>1084</v>
      </c>
      <c r="H336" s="62" t="s">
        <v>898</v>
      </c>
      <c r="I336" s="62" t="s">
        <v>899</v>
      </c>
      <c r="J336" s="62">
        <v>31356</v>
      </c>
      <c r="K336" s="62" t="s">
        <v>1216</v>
      </c>
    </row>
    <row r="337" spans="1:11">
      <c r="A337" s="62" t="s">
        <v>1217</v>
      </c>
      <c r="B337" s="165" t="s">
        <v>1218</v>
      </c>
      <c r="C337" s="62">
        <v>25197</v>
      </c>
      <c r="D337" s="106">
        <v>9.4138245039538798E-2</v>
      </c>
      <c r="E337" s="99" t="s">
        <v>895</v>
      </c>
      <c r="F337" s="62" t="s">
        <v>916</v>
      </c>
      <c r="G337" s="62" t="s">
        <v>1084</v>
      </c>
      <c r="H337" s="62" t="s">
        <v>898</v>
      </c>
      <c r="I337" s="62" t="s">
        <v>899</v>
      </c>
      <c r="J337" s="62">
        <v>31356</v>
      </c>
      <c r="K337" s="62" t="s">
        <v>1219</v>
      </c>
    </row>
    <row r="338" spans="1:11">
      <c r="A338" s="62" t="s">
        <v>1220</v>
      </c>
      <c r="B338" s="165" t="s">
        <v>1221</v>
      </c>
      <c r="C338" s="62">
        <v>25198</v>
      </c>
      <c r="D338" s="106">
        <v>8.7987995400410399E-2</v>
      </c>
      <c r="E338" s="99" t="s">
        <v>895</v>
      </c>
      <c r="F338" s="62" t="s">
        <v>907</v>
      </c>
      <c r="G338" s="62" t="s">
        <v>1084</v>
      </c>
      <c r="H338" s="62" t="s">
        <v>898</v>
      </c>
      <c r="I338" s="62" t="s">
        <v>899</v>
      </c>
      <c r="J338" s="62">
        <v>31356</v>
      </c>
      <c r="K338" s="62" t="s">
        <v>1222</v>
      </c>
    </row>
    <row r="339" spans="1:11">
      <c r="A339" s="62" t="s">
        <v>1223</v>
      </c>
      <c r="B339" s="165" t="s">
        <v>1224</v>
      </c>
      <c r="C339" s="62">
        <v>25199</v>
      </c>
      <c r="D339" s="106">
        <v>0.108281181077239</v>
      </c>
      <c r="E339" s="99" t="s">
        <v>895</v>
      </c>
      <c r="F339" s="62" t="s">
        <v>907</v>
      </c>
      <c r="G339" s="62" t="s">
        <v>1084</v>
      </c>
      <c r="H339" s="62" t="s">
        <v>898</v>
      </c>
      <c r="I339" s="62" t="s">
        <v>899</v>
      </c>
      <c r="J339" s="62">
        <v>31356</v>
      </c>
      <c r="K339" s="62" t="s">
        <v>1225</v>
      </c>
    </row>
    <row r="340" spans="1:11">
      <c r="A340" s="62" t="s">
        <v>1226</v>
      </c>
      <c r="B340" s="165" t="s">
        <v>1227</v>
      </c>
      <c r="C340" s="62">
        <v>25542</v>
      </c>
      <c r="D340" s="106">
        <v>6.3704071344746094E-2</v>
      </c>
      <c r="E340" s="99" t="s">
        <v>895</v>
      </c>
      <c r="F340" s="62" t="s">
        <v>903</v>
      </c>
      <c r="G340" s="62" t="s">
        <v>1084</v>
      </c>
      <c r="H340" s="62" t="s">
        <v>898</v>
      </c>
      <c r="I340" s="62" t="s">
        <v>1047</v>
      </c>
      <c r="J340" s="62">
        <v>31355</v>
      </c>
      <c r="K340" s="62" t="s">
        <v>1228</v>
      </c>
    </row>
    <row r="341" spans="1:11">
      <c r="A341" s="62" t="s">
        <v>1229</v>
      </c>
      <c r="B341" s="165" t="s">
        <v>1230</v>
      </c>
      <c r="C341" s="62">
        <v>25543</v>
      </c>
      <c r="D341" s="106">
        <v>6.2186993615412897E-2</v>
      </c>
      <c r="E341" s="99" t="s">
        <v>895</v>
      </c>
      <c r="F341" s="62" t="s">
        <v>903</v>
      </c>
      <c r="G341" s="62" t="s">
        <v>1084</v>
      </c>
      <c r="H341" s="62" t="s">
        <v>898</v>
      </c>
      <c r="I341" s="62" t="s">
        <v>1047</v>
      </c>
      <c r="J341" s="62">
        <v>31355</v>
      </c>
      <c r="K341" s="62" t="s">
        <v>1231</v>
      </c>
    </row>
    <row r="342" spans="1:11">
      <c r="A342" s="62" t="s">
        <v>1232</v>
      </c>
      <c r="B342" s="165" t="s">
        <v>1233</v>
      </c>
      <c r="C342" s="62">
        <v>25544</v>
      </c>
      <c r="D342" s="106">
        <v>4.3657607931187503E-2</v>
      </c>
      <c r="E342" s="99" t="s">
        <v>895</v>
      </c>
      <c r="F342" s="62" t="s">
        <v>903</v>
      </c>
      <c r="G342" s="62" t="s">
        <v>1084</v>
      </c>
      <c r="H342" s="62" t="s">
        <v>898</v>
      </c>
      <c r="I342" s="62" t="s">
        <v>1047</v>
      </c>
      <c r="J342" s="62">
        <v>31355</v>
      </c>
      <c r="K342" s="62" t="s">
        <v>1234</v>
      </c>
    </row>
    <row r="343" spans="1:11">
      <c r="A343" s="62" t="s">
        <v>1235</v>
      </c>
      <c r="B343" s="165" t="s">
        <v>1236</v>
      </c>
      <c r="C343" s="62">
        <v>25545</v>
      </c>
      <c r="D343" s="106">
        <v>4.2948885319258702E-2</v>
      </c>
      <c r="E343" s="99" t="s">
        <v>895</v>
      </c>
      <c r="F343" s="62" t="s">
        <v>903</v>
      </c>
      <c r="G343" s="62" t="s">
        <v>1084</v>
      </c>
      <c r="H343" s="62" t="s">
        <v>898</v>
      </c>
      <c r="I343" s="62" t="s">
        <v>1047</v>
      </c>
      <c r="J343" s="62">
        <v>31355</v>
      </c>
      <c r="K343" s="62" t="s">
        <v>1237</v>
      </c>
    </row>
    <row r="344" spans="1:11">
      <c r="A344" s="62" t="s">
        <v>1238</v>
      </c>
      <c r="B344" s="165" t="s">
        <v>1239</v>
      </c>
      <c r="C344" s="62">
        <v>25552</v>
      </c>
      <c r="D344" s="106">
        <v>3.6848757250387998E-2</v>
      </c>
      <c r="E344" s="99" t="s">
        <v>895</v>
      </c>
      <c r="F344" s="62" t="s">
        <v>907</v>
      </c>
      <c r="G344" s="62" t="s">
        <v>1084</v>
      </c>
      <c r="H344" s="62" t="s">
        <v>898</v>
      </c>
      <c r="I344" s="62" t="s">
        <v>1047</v>
      </c>
      <c r="J344" s="62">
        <v>31355</v>
      </c>
      <c r="K344" s="62" t="s">
        <v>1240</v>
      </c>
    </row>
    <row r="345" spans="1:11">
      <c r="A345" s="62" t="s">
        <v>1241</v>
      </c>
      <c r="B345" s="165" t="s">
        <v>1242</v>
      </c>
      <c r="C345" s="62">
        <v>25553</v>
      </c>
      <c r="D345" s="106">
        <v>3.9009498691617003E-2</v>
      </c>
      <c r="E345" s="99" t="s">
        <v>895</v>
      </c>
      <c r="F345" s="62" t="s">
        <v>907</v>
      </c>
      <c r="G345" s="62" t="s">
        <v>1084</v>
      </c>
      <c r="H345" s="62" t="s">
        <v>898</v>
      </c>
      <c r="I345" s="62" t="s">
        <v>1047</v>
      </c>
      <c r="J345" s="62">
        <v>31355</v>
      </c>
      <c r="K345" s="62" t="s">
        <v>1243</v>
      </c>
    </row>
    <row r="346" spans="1:11">
      <c r="A346" s="62" t="s">
        <v>1244</v>
      </c>
      <c r="B346" s="165" t="s">
        <v>1245</v>
      </c>
      <c r="C346" s="62">
        <v>25554</v>
      </c>
      <c r="D346" s="106">
        <v>3.82035574517883E-2</v>
      </c>
      <c r="E346" s="99" t="s">
        <v>895</v>
      </c>
      <c r="F346" s="62" t="s">
        <v>916</v>
      </c>
      <c r="G346" s="62" t="s">
        <v>1084</v>
      </c>
      <c r="H346" s="62" t="s">
        <v>898</v>
      </c>
      <c r="I346" s="62" t="s">
        <v>1047</v>
      </c>
      <c r="J346" s="62">
        <v>31355</v>
      </c>
      <c r="K346" s="62" t="s">
        <v>1246</v>
      </c>
    </row>
    <row r="347" spans="1:11">
      <c r="A347" s="62" t="s">
        <v>1247</v>
      </c>
      <c r="B347" s="165" t="s">
        <v>1248</v>
      </c>
      <c r="C347" s="62">
        <v>25555</v>
      </c>
      <c r="D347" s="106">
        <v>3.6946401167361302E-2</v>
      </c>
      <c r="E347" s="99" t="s">
        <v>895</v>
      </c>
      <c r="F347" s="62" t="s">
        <v>916</v>
      </c>
      <c r="G347" s="62" t="s">
        <v>1084</v>
      </c>
      <c r="H347" s="62" t="s">
        <v>898</v>
      </c>
      <c r="I347" s="62" t="s">
        <v>1047</v>
      </c>
      <c r="J347" s="62">
        <v>31355</v>
      </c>
      <c r="K347" s="62" t="s">
        <v>1249</v>
      </c>
    </row>
    <row r="348" spans="1:11">
      <c r="A348" s="62" t="s">
        <v>1250</v>
      </c>
      <c r="B348" s="165" t="s">
        <v>1251</v>
      </c>
      <c r="C348" s="62">
        <v>25556</v>
      </c>
      <c r="D348" s="106">
        <v>3.6362769674811897E-2</v>
      </c>
      <c r="E348" s="99" t="s">
        <v>895</v>
      </c>
      <c r="F348" s="62" t="s">
        <v>916</v>
      </c>
      <c r="G348" s="62" t="s">
        <v>1084</v>
      </c>
      <c r="H348" s="62" t="s">
        <v>898</v>
      </c>
      <c r="I348" s="62" t="s">
        <v>1047</v>
      </c>
      <c r="J348" s="62">
        <v>31355</v>
      </c>
      <c r="K348" s="62" t="s">
        <v>1252</v>
      </c>
    </row>
    <row r="349" spans="1:11">
      <c r="A349" s="62" t="s">
        <v>1253</v>
      </c>
      <c r="B349" s="165" t="s">
        <v>1254</v>
      </c>
      <c r="C349" s="62">
        <v>25557</v>
      </c>
      <c r="D349" s="106">
        <v>3.4112812157789801E-2</v>
      </c>
      <c r="E349" s="99" t="s">
        <v>895</v>
      </c>
      <c r="F349" s="62" t="s">
        <v>916</v>
      </c>
      <c r="G349" s="62" t="s">
        <v>1084</v>
      </c>
      <c r="H349" s="62" t="s">
        <v>898</v>
      </c>
      <c r="I349" s="62" t="s">
        <v>1047</v>
      </c>
      <c r="J349" s="62">
        <v>31355</v>
      </c>
      <c r="K349" s="62" t="s">
        <v>1255</v>
      </c>
    </row>
    <row r="350" spans="1:11">
      <c r="A350" s="62" t="s">
        <v>1256</v>
      </c>
      <c r="B350" s="165" t="s">
        <v>1257</v>
      </c>
      <c r="C350" s="62">
        <v>25565</v>
      </c>
      <c r="D350" s="106">
        <v>5.9733858802379303E-2</v>
      </c>
      <c r="E350" s="99" t="s">
        <v>895</v>
      </c>
      <c r="F350" s="62" t="s">
        <v>903</v>
      </c>
      <c r="G350" s="62" t="s">
        <v>1084</v>
      </c>
      <c r="H350" s="62" t="s">
        <v>898</v>
      </c>
      <c r="I350" s="62" t="s">
        <v>1047</v>
      </c>
      <c r="J350" s="62">
        <v>31355</v>
      </c>
      <c r="K350" s="62" t="s">
        <v>1258</v>
      </c>
    </row>
    <row r="351" spans="1:11">
      <c r="A351" s="62" t="s">
        <v>1259</v>
      </c>
      <c r="B351" s="165" t="s">
        <v>1260</v>
      </c>
      <c r="C351" s="62">
        <v>25566</v>
      </c>
      <c r="D351" s="106">
        <v>5.9726057427698799E-2</v>
      </c>
      <c r="E351" s="99" t="s">
        <v>895</v>
      </c>
      <c r="F351" s="62" t="s">
        <v>903</v>
      </c>
      <c r="G351" s="62" t="s">
        <v>1084</v>
      </c>
      <c r="H351" s="62" t="s">
        <v>898</v>
      </c>
      <c r="I351" s="62" t="s">
        <v>1047</v>
      </c>
      <c r="J351" s="62">
        <v>31355</v>
      </c>
      <c r="K351" s="62" t="s">
        <v>1261</v>
      </c>
    </row>
    <row r="352" spans="1:11">
      <c r="A352" s="62" t="s">
        <v>1262</v>
      </c>
      <c r="B352" s="165" t="s">
        <v>1263</v>
      </c>
      <c r="C352" s="62">
        <v>25104</v>
      </c>
      <c r="D352" s="107">
        <v>3.2176539172345E-5</v>
      </c>
      <c r="E352" s="99" t="s">
        <v>895</v>
      </c>
      <c r="F352" s="62" t="s">
        <v>896</v>
      </c>
      <c r="G352" s="62" t="s">
        <v>1264</v>
      </c>
      <c r="H352" s="62" t="s">
        <v>898</v>
      </c>
      <c r="I352" s="62" t="s">
        <v>899</v>
      </c>
      <c r="J352" s="62">
        <v>31356</v>
      </c>
      <c r="K352" s="62" t="s">
        <v>1265</v>
      </c>
    </row>
    <row r="353" spans="1:11">
      <c r="A353" s="62" t="s">
        <v>1266</v>
      </c>
      <c r="B353" s="165" t="s">
        <v>1267</v>
      </c>
      <c r="C353" s="62">
        <v>25105</v>
      </c>
      <c r="D353" s="107">
        <v>8.3620409171088995E-5</v>
      </c>
      <c r="E353" s="99" t="s">
        <v>895</v>
      </c>
      <c r="F353" s="62" t="s">
        <v>903</v>
      </c>
      <c r="G353" s="62" t="s">
        <v>1264</v>
      </c>
      <c r="H353" s="62" t="s">
        <v>898</v>
      </c>
      <c r="I353" s="62" t="s">
        <v>899</v>
      </c>
      <c r="J353" s="62">
        <v>31356</v>
      </c>
      <c r="K353" s="62" t="s">
        <v>1268</v>
      </c>
    </row>
    <row r="354" spans="1:11">
      <c r="A354" s="62" t="s">
        <v>1269</v>
      </c>
      <c r="B354" s="165" t="s">
        <v>1270</v>
      </c>
      <c r="C354" s="62">
        <v>25106</v>
      </c>
      <c r="D354" s="107">
        <v>4.8662316256011399E-5</v>
      </c>
      <c r="E354" s="99" t="s">
        <v>895</v>
      </c>
      <c r="F354" s="62" t="s">
        <v>907</v>
      </c>
      <c r="G354" s="62" t="s">
        <v>1264</v>
      </c>
      <c r="H354" s="62" t="s">
        <v>898</v>
      </c>
      <c r="I354" s="62" t="s">
        <v>899</v>
      </c>
      <c r="J354" s="62">
        <v>31356</v>
      </c>
      <c r="K354" s="62" t="s">
        <v>1271</v>
      </c>
    </row>
    <row r="355" spans="1:11">
      <c r="A355" s="62" t="s">
        <v>1272</v>
      </c>
      <c r="B355" s="165" t="s">
        <v>1273</v>
      </c>
      <c r="C355" s="62">
        <v>25107</v>
      </c>
      <c r="D355" s="107">
        <v>4.0885391540322001E-5</v>
      </c>
      <c r="E355" s="99" t="s">
        <v>895</v>
      </c>
      <c r="F355" s="62" t="s">
        <v>907</v>
      </c>
      <c r="G355" s="62" t="s">
        <v>1264</v>
      </c>
      <c r="H355" s="62" t="s">
        <v>898</v>
      </c>
      <c r="I355" s="62" t="s">
        <v>899</v>
      </c>
      <c r="J355" s="62">
        <v>31356</v>
      </c>
      <c r="K355" s="62" t="s">
        <v>1274</v>
      </c>
    </row>
    <row r="356" spans="1:11">
      <c r="A356" s="62" t="s">
        <v>1275</v>
      </c>
      <c r="B356" s="165" t="s">
        <v>1276</v>
      </c>
      <c r="C356" s="62">
        <v>25108</v>
      </c>
      <c r="D356" s="107">
        <v>3.3723626070316299E-5</v>
      </c>
      <c r="E356" s="99" t="s">
        <v>895</v>
      </c>
      <c r="F356" s="62" t="s">
        <v>907</v>
      </c>
      <c r="G356" s="62" t="s">
        <v>1264</v>
      </c>
      <c r="H356" s="62" t="s">
        <v>898</v>
      </c>
      <c r="I356" s="62" t="s">
        <v>899</v>
      </c>
      <c r="J356" s="62">
        <v>31356</v>
      </c>
      <c r="K356" s="62" t="s">
        <v>1277</v>
      </c>
    </row>
    <row r="357" spans="1:11">
      <c r="A357" s="62" t="s">
        <v>1275</v>
      </c>
      <c r="B357" s="165" t="s">
        <v>1278</v>
      </c>
      <c r="C357" s="62">
        <v>25109</v>
      </c>
      <c r="D357" s="107">
        <v>3.1777326089848601E-4</v>
      </c>
      <c r="E357" s="99" t="s">
        <v>895</v>
      </c>
      <c r="F357" s="62" t="s">
        <v>916</v>
      </c>
      <c r="G357" s="62" t="s">
        <v>1264</v>
      </c>
      <c r="H357" s="62" t="s">
        <v>898</v>
      </c>
      <c r="I357" s="62" t="s">
        <v>899</v>
      </c>
      <c r="J357" s="62">
        <v>31356</v>
      </c>
      <c r="K357" s="62" t="s">
        <v>1279</v>
      </c>
    </row>
    <row r="358" spans="1:11">
      <c r="A358" s="62" t="s">
        <v>1280</v>
      </c>
      <c r="B358" s="165" t="s">
        <v>1281</v>
      </c>
      <c r="C358" s="62">
        <v>25110</v>
      </c>
      <c r="D358" s="107">
        <v>7.8818283860798097E-5</v>
      </c>
      <c r="E358" s="99" t="s">
        <v>895</v>
      </c>
      <c r="F358" s="62" t="s">
        <v>896</v>
      </c>
      <c r="G358" s="62" t="s">
        <v>1264</v>
      </c>
      <c r="H358" s="62" t="s">
        <v>898</v>
      </c>
      <c r="I358" s="62" t="s">
        <v>899</v>
      </c>
      <c r="J358" s="62">
        <v>31356</v>
      </c>
      <c r="K358" s="62" t="s">
        <v>1282</v>
      </c>
    </row>
    <row r="359" spans="1:11">
      <c r="A359" s="62" t="s">
        <v>1283</v>
      </c>
      <c r="B359" s="165" t="s">
        <v>1284</v>
      </c>
      <c r="C359" s="62">
        <v>25111</v>
      </c>
      <c r="D359" s="107">
        <v>7.1037905560535701E-5</v>
      </c>
      <c r="E359" s="99" t="s">
        <v>895</v>
      </c>
      <c r="F359" s="62" t="s">
        <v>896</v>
      </c>
      <c r="G359" s="62" t="s">
        <v>1264</v>
      </c>
      <c r="H359" s="62" t="s">
        <v>898</v>
      </c>
      <c r="I359" s="62" t="s">
        <v>899</v>
      </c>
      <c r="J359" s="62">
        <v>31356</v>
      </c>
      <c r="K359" s="62" t="s">
        <v>1285</v>
      </c>
    </row>
    <row r="360" spans="1:11">
      <c r="A360" s="62" t="s">
        <v>1286</v>
      </c>
      <c r="B360" s="165" t="s">
        <v>1287</v>
      </c>
      <c r="C360" s="62">
        <v>25112</v>
      </c>
      <c r="D360" s="107">
        <v>4.9390569839218299E-5</v>
      </c>
      <c r="E360" s="99" t="s">
        <v>895</v>
      </c>
      <c r="F360" s="62" t="s">
        <v>896</v>
      </c>
      <c r="G360" s="62" t="s">
        <v>1264</v>
      </c>
      <c r="H360" s="62" t="s">
        <v>898</v>
      </c>
      <c r="I360" s="62" t="s">
        <v>899</v>
      </c>
      <c r="J360" s="62">
        <v>31356</v>
      </c>
      <c r="K360" s="62" t="s">
        <v>1288</v>
      </c>
    </row>
    <row r="361" spans="1:11">
      <c r="A361" s="62" t="s">
        <v>1289</v>
      </c>
      <c r="B361" s="165" t="s">
        <v>1290</v>
      </c>
      <c r="C361" s="62">
        <v>25113</v>
      </c>
      <c r="D361" s="107">
        <v>5.2314758435840099E-5</v>
      </c>
      <c r="E361" s="99" t="s">
        <v>895</v>
      </c>
      <c r="F361" s="62" t="s">
        <v>896</v>
      </c>
      <c r="G361" s="62" t="s">
        <v>1264</v>
      </c>
      <c r="H361" s="62" t="s">
        <v>898</v>
      </c>
      <c r="I361" s="62" t="s">
        <v>899</v>
      </c>
      <c r="J361" s="62">
        <v>31356</v>
      </c>
      <c r="K361" s="62" t="s">
        <v>1291</v>
      </c>
    </row>
    <row r="362" spans="1:11">
      <c r="A362" s="62" t="s">
        <v>1292</v>
      </c>
      <c r="B362" s="165" t="s">
        <v>1293</v>
      </c>
      <c r="C362" s="62">
        <v>25114</v>
      </c>
      <c r="D362" s="107">
        <v>3.0569208770393E-5</v>
      </c>
      <c r="E362" s="99" t="s">
        <v>895</v>
      </c>
      <c r="F362" s="62" t="s">
        <v>896</v>
      </c>
      <c r="G362" s="62" t="s">
        <v>1264</v>
      </c>
      <c r="H362" s="62" t="s">
        <v>898</v>
      </c>
      <c r="I362" s="62" t="s">
        <v>899</v>
      </c>
      <c r="J362" s="62">
        <v>31356</v>
      </c>
      <c r="K362" s="62" t="s">
        <v>1294</v>
      </c>
    </row>
    <row r="363" spans="1:11">
      <c r="A363" s="62" t="s">
        <v>1295</v>
      </c>
      <c r="B363" s="165" t="s">
        <v>1296</v>
      </c>
      <c r="C363" s="62">
        <v>25115</v>
      </c>
      <c r="D363" s="107">
        <v>3.5087571830326903E-5</v>
      </c>
      <c r="E363" s="99" t="s">
        <v>895</v>
      </c>
      <c r="F363" s="62" t="s">
        <v>896</v>
      </c>
      <c r="G363" s="62" t="s">
        <v>1264</v>
      </c>
      <c r="H363" s="62" t="s">
        <v>898</v>
      </c>
      <c r="I363" s="62" t="s">
        <v>899</v>
      </c>
      <c r="J363" s="62">
        <v>31356</v>
      </c>
      <c r="K363" s="62" t="s">
        <v>1297</v>
      </c>
    </row>
    <row r="364" spans="1:11">
      <c r="A364" s="62" t="s">
        <v>1298</v>
      </c>
      <c r="B364" s="165" t="s">
        <v>1299</v>
      </c>
      <c r="C364" s="62">
        <v>25116</v>
      </c>
      <c r="D364" s="107">
        <v>3.9502459327092897E-5</v>
      </c>
      <c r="E364" s="99" t="s">
        <v>895</v>
      </c>
      <c r="F364" s="62" t="s">
        <v>896</v>
      </c>
      <c r="G364" s="62" t="s">
        <v>1264</v>
      </c>
      <c r="H364" s="62" t="s">
        <v>898</v>
      </c>
      <c r="I364" s="62" t="s">
        <v>899</v>
      </c>
      <c r="J364" s="62">
        <v>31356</v>
      </c>
      <c r="K364" s="62" t="s">
        <v>1300</v>
      </c>
    </row>
    <row r="365" spans="1:11">
      <c r="A365" s="62" t="s">
        <v>1301</v>
      </c>
      <c r="B365" s="165" t="s">
        <v>1302</v>
      </c>
      <c r="C365" s="62">
        <v>25117</v>
      </c>
      <c r="D365" s="107">
        <v>3.8914461026911099E-5</v>
      </c>
      <c r="E365" s="99" t="s">
        <v>895</v>
      </c>
      <c r="F365" s="62" t="s">
        <v>896</v>
      </c>
      <c r="G365" s="62" t="s">
        <v>1264</v>
      </c>
      <c r="H365" s="62" t="s">
        <v>898</v>
      </c>
      <c r="I365" s="62" t="s">
        <v>899</v>
      </c>
      <c r="J365" s="62">
        <v>31356</v>
      </c>
      <c r="K365" s="62" t="s">
        <v>1303</v>
      </c>
    </row>
    <row r="366" spans="1:11">
      <c r="A366" s="62" t="s">
        <v>1304</v>
      </c>
      <c r="B366" s="165" t="s">
        <v>1305</v>
      </c>
      <c r="C366" s="62">
        <v>25118</v>
      </c>
      <c r="D366" s="107">
        <v>3.1871702679374601E-5</v>
      </c>
      <c r="E366" s="99" t="s">
        <v>895</v>
      </c>
      <c r="F366" s="62" t="s">
        <v>896</v>
      </c>
      <c r="G366" s="62" t="s">
        <v>1264</v>
      </c>
      <c r="H366" s="62" t="s">
        <v>898</v>
      </c>
      <c r="I366" s="62" t="s">
        <v>899</v>
      </c>
      <c r="J366" s="62">
        <v>31356</v>
      </c>
      <c r="K366" s="62" t="s">
        <v>1306</v>
      </c>
    </row>
    <row r="367" spans="1:11">
      <c r="A367" s="62" t="s">
        <v>1307</v>
      </c>
      <c r="B367" s="165" t="s">
        <v>1308</v>
      </c>
      <c r="C367" s="62">
        <v>25119</v>
      </c>
      <c r="D367" s="107">
        <v>3.0716041634878903E-5</v>
      </c>
      <c r="E367" s="99" t="s">
        <v>895</v>
      </c>
      <c r="F367" s="62" t="s">
        <v>896</v>
      </c>
      <c r="G367" s="62" t="s">
        <v>1264</v>
      </c>
      <c r="H367" s="62" t="s">
        <v>898</v>
      </c>
      <c r="I367" s="62" t="s">
        <v>899</v>
      </c>
      <c r="J367" s="62">
        <v>31356</v>
      </c>
      <c r="K367" s="62" t="s">
        <v>1309</v>
      </c>
    </row>
    <row r="368" spans="1:11">
      <c r="A368" s="62" t="s">
        <v>1310</v>
      </c>
      <c r="B368" s="165" t="s">
        <v>1311</v>
      </c>
      <c r="C368" s="62">
        <v>25120</v>
      </c>
      <c r="D368" s="107">
        <v>3.7592469832592098E-5</v>
      </c>
      <c r="E368" s="99" t="s">
        <v>895</v>
      </c>
      <c r="F368" s="62" t="s">
        <v>903</v>
      </c>
      <c r="G368" s="62" t="s">
        <v>1264</v>
      </c>
      <c r="H368" s="62" t="s">
        <v>898</v>
      </c>
      <c r="I368" s="62" t="s">
        <v>899</v>
      </c>
      <c r="J368" s="62">
        <v>31356</v>
      </c>
      <c r="K368" s="62" t="s">
        <v>1312</v>
      </c>
    </row>
    <row r="369" spans="1:11">
      <c r="A369" s="62" t="s">
        <v>1313</v>
      </c>
      <c r="B369" s="165" t="s">
        <v>1314</v>
      </c>
      <c r="C369" s="62">
        <v>25121</v>
      </c>
      <c r="D369" s="107">
        <v>3.7694995096929799E-5</v>
      </c>
      <c r="E369" s="99" t="s">
        <v>895</v>
      </c>
      <c r="F369" s="62" t="s">
        <v>903</v>
      </c>
      <c r="G369" s="62" t="s">
        <v>1264</v>
      </c>
      <c r="H369" s="62" t="s">
        <v>898</v>
      </c>
      <c r="I369" s="62" t="s">
        <v>899</v>
      </c>
      <c r="J369" s="62">
        <v>31356</v>
      </c>
      <c r="K369" s="62" t="s">
        <v>1315</v>
      </c>
    </row>
    <row r="370" spans="1:11">
      <c r="A370" s="62" t="s">
        <v>1316</v>
      </c>
      <c r="B370" s="165" t="s">
        <v>1317</v>
      </c>
      <c r="C370" s="62">
        <v>25122</v>
      </c>
      <c r="D370" s="107">
        <v>2.4828499569274701E-5</v>
      </c>
      <c r="E370" s="99" t="s">
        <v>895</v>
      </c>
      <c r="F370" s="62" t="s">
        <v>903</v>
      </c>
      <c r="G370" s="62" t="s">
        <v>1264</v>
      </c>
      <c r="H370" s="62" t="s">
        <v>898</v>
      </c>
      <c r="I370" s="62" t="s">
        <v>899</v>
      </c>
      <c r="J370" s="62">
        <v>31356</v>
      </c>
      <c r="K370" s="62" t="s">
        <v>1318</v>
      </c>
    </row>
    <row r="371" spans="1:11">
      <c r="A371" s="62" t="s">
        <v>1319</v>
      </c>
      <c r="B371" s="165" t="s">
        <v>1320</v>
      </c>
      <c r="C371" s="62">
        <v>25123</v>
      </c>
      <c r="D371" s="107">
        <v>2.4180407172320399E-5</v>
      </c>
      <c r="E371" s="99" t="s">
        <v>895</v>
      </c>
      <c r="F371" s="62" t="s">
        <v>903</v>
      </c>
      <c r="G371" s="62" t="s">
        <v>1264</v>
      </c>
      <c r="H371" s="62" t="s">
        <v>898</v>
      </c>
      <c r="I371" s="62" t="s">
        <v>899</v>
      </c>
      <c r="J371" s="62">
        <v>31356</v>
      </c>
      <c r="K371" s="62" t="s">
        <v>1321</v>
      </c>
    </row>
    <row r="372" spans="1:11">
      <c r="A372" s="62" t="s">
        <v>1322</v>
      </c>
      <c r="B372" s="165" t="s">
        <v>1323</v>
      </c>
      <c r="C372" s="62">
        <v>25124</v>
      </c>
      <c r="D372" s="107">
        <v>3.6814245175469299E-5</v>
      </c>
      <c r="E372" s="99" t="s">
        <v>895</v>
      </c>
      <c r="F372" s="62" t="s">
        <v>903</v>
      </c>
      <c r="G372" s="62" t="s">
        <v>1264</v>
      </c>
      <c r="H372" s="62" t="s">
        <v>898</v>
      </c>
      <c r="I372" s="62" t="s">
        <v>899</v>
      </c>
      <c r="J372" s="62">
        <v>31356</v>
      </c>
      <c r="K372" s="62" t="s">
        <v>1324</v>
      </c>
    </row>
    <row r="373" spans="1:11">
      <c r="A373" s="62" t="s">
        <v>1325</v>
      </c>
      <c r="B373" s="165" t="s">
        <v>1326</v>
      </c>
      <c r="C373" s="62">
        <v>25125</v>
      </c>
      <c r="D373" s="107">
        <v>3.3301259197625201E-5</v>
      </c>
      <c r="E373" s="99" t="s">
        <v>895</v>
      </c>
      <c r="F373" s="62" t="s">
        <v>903</v>
      </c>
      <c r="G373" s="62" t="s">
        <v>1264</v>
      </c>
      <c r="H373" s="62" t="s">
        <v>898</v>
      </c>
      <c r="I373" s="62" t="s">
        <v>899</v>
      </c>
      <c r="J373" s="62">
        <v>31356</v>
      </c>
      <c r="K373" s="62" t="s">
        <v>1327</v>
      </c>
    </row>
    <row r="374" spans="1:11" ht="14.25" customHeight="1">
      <c r="A374" s="62" t="s">
        <v>1328</v>
      </c>
      <c r="B374" s="165" t="s">
        <v>1329</v>
      </c>
      <c r="C374" s="62">
        <v>25126</v>
      </c>
      <c r="D374" s="107">
        <v>4.33202907089928E-5</v>
      </c>
      <c r="E374" s="99" t="s">
        <v>895</v>
      </c>
      <c r="F374" s="62" t="s">
        <v>903</v>
      </c>
      <c r="G374" s="62" t="s">
        <v>1264</v>
      </c>
      <c r="H374" s="62" t="s">
        <v>898</v>
      </c>
      <c r="I374" s="62" t="s">
        <v>899</v>
      </c>
      <c r="J374" s="62">
        <v>31356</v>
      </c>
      <c r="K374" s="62" t="s">
        <v>1330</v>
      </c>
    </row>
    <row r="375" spans="1:11">
      <c r="A375" s="62" t="s">
        <v>1331</v>
      </c>
      <c r="B375" s="165" t="s">
        <v>1332</v>
      </c>
      <c r="C375" s="62">
        <v>25127</v>
      </c>
      <c r="D375" s="107">
        <v>4.4847994084603899E-5</v>
      </c>
      <c r="E375" s="99" t="s">
        <v>895</v>
      </c>
      <c r="F375" s="62" t="s">
        <v>903</v>
      </c>
      <c r="G375" s="62" t="s">
        <v>1264</v>
      </c>
      <c r="H375" s="62" t="s">
        <v>898</v>
      </c>
      <c r="I375" s="62" t="s">
        <v>899</v>
      </c>
      <c r="J375" s="62">
        <v>31356</v>
      </c>
      <c r="K375" s="62" t="s">
        <v>1333</v>
      </c>
    </row>
    <row r="376" spans="1:11">
      <c r="A376" s="62" t="s">
        <v>1334</v>
      </c>
      <c r="B376" s="165" t="s">
        <v>1335</v>
      </c>
      <c r="C376" s="62">
        <v>25128</v>
      </c>
      <c r="D376" s="107">
        <v>3.64645894617614E-5</v>
      </c>
      <c r="E376" s="99" t="s">
        <v>895</v>
      </c>
      <c r="F376" s="62" t="s">
        <v>903</v>
      </c>
      <c r="G376" s="62" t="s">
        <v>1264</v>
      </c>
      <c r="H376" s="62" t="s">
        <v>898</v>
      </c>
      <c r="I376" s="62" t="s">
        <v>899</v>
      </c>
      <c r="J376" s="62">
        <v>31356</v>
      </c>
      <c r="K376" s="62" t="s">
        <v>1336</v>
      </c>
    </row>
    <row r="377" spans="1:11">
      <c r="A377" s="62" t="s">
        <v>1337</v>
      </c>
      <c r="B377" s="165" t="s">
        <v>1338</v>
      </c>
      <c r="C377" s="62">
        <v>25129</v>
      </c>
      <c r="D377" s="107">
        <v>3.7150588324943099E-5</v>
      </c>
      <c r="E377" s="99" t="s">
        <v>895</v>
      </c>
      <c r="F377" s="62" t="s">
        <v>903</v>
      </c>
      <c r="G377" s="62" t="s">
        <v>1264</v>
      </c>
      <c r="H377" s="62" t="s">
        <v>898</v>
      </c>
      <c r="I377" s="62" t="s">
        <v>899</v>
      </c>
      <c r="J377" s="62">
        <v>31356</v>
      </c>
      <c r="K377" s="62" t="s">
        <v>1339</v>
      </c>
    </row>
    <row r="378" spans="1:11">
      <c r="A378" s="62" t="s">
        <v>1340</v>
      </c>
      <c r="B378" s="165" t="s">
        <v>1341</v>
      </c>
      <c r="C378" s="62">
        <v>25130</v>
      </c>
      <c r="D378" s="107">
        <v>5.8910312212942901E-5</v>
      </c>
      <c r="E378" s="99" t="s">
        <v>895</v>
      </c>
      <c r="F378" s="62" t="s">
        <v>903</v>
      </c>
      <c r="G378" s="62" t="s">
        <v>1264</v>
      </c>
      <c r="H378" s="62" t="s">
        <v>898</v>
      </c>
      <c r="I378" s="62" t="s">
        <v>899</v>
      </c>
      <c r="J378" s="62">
        <v>31356</v>
      </c>
      <c r="K378" s="62" t="s">
        <v>1342</v>
      </c>
    </row>
    <row r="379" spans="1:11">
      <c r="A379" s="62" t="s">
        <v>1343</v>
      </c>
      <c r="B379" s="165" t="s">
        <v>1344</v>
      </c>
      <c r="C379" s="62">
        <v>25131</v>
      </c>
      <c r="D379" s="107">
        <v>5.3887606766581397E-5</v>
      </c>
      <c r="E379" s="99" t="s">
        <v>895</v>
      </c>
      <c r="F379" s="62" t="s">
        <v>903</v>
      </c>
      <c r="G379" s="62" t="s">
        <v>1264</v>
      </c>
      <c r="H379" s="62" t="s">
        <v>898</v>
      </c>
      <c r="I379" s="62" t="s">
        <v>899</v>
      </c>
      <c r="J379" s="62">
        <v>31356</v>
      </c>
      <c r="K379" s="62" t="s">
        <v>1345</v>
      </c>
    </row>
    <row r="380" spans="1:11">
      <c r="A380" s="62" t="s">
        <v>1346</v>
      </c>
      <c r="B380" s="165" t="s">
        <v>1347</v>
      </c>
      <c r="C380" s="62">
        <v>25132</v>
      </c>
      <c r="D380" s="107">
        <v>4.8673585623182502E-5</v>
      </c>
      <c r="E380" s="99" t="s">
        <v>895</v>
      </c>
      <c r="F380" s="62" t="s">
        <v>903</v>
      </c>
      <c r="G380" s="62" t="s">
        <v>1264</v>
      </c>
      <c r="H380" s="62" t="s">
        <v>898</v>
      </c>
      <c r="I380" s="62" t="s">
        <v>899</v>
      </c>
      <c r="J380" s="62">
        <v>31356</v>
      </c>
      <c r="K380" s="62" t="s">
        <v>1348</v>
      </c>
    </row>
    <row r="381" spans="1:11">
      <c r="A381" s="62" t="s">
        <v>1349</v>
      </c>
      <c r="B381" s="165" t="s">
        <v>1350</v>
      </c>
      <c r="C381" s="62">
        <v>25133</v>
      </c>
      <c r="D381" s="107">
        <v>5.28636819421361E-5</v>
      </c>
      <c r="E381" s="99" t="s">
        <v>895</v>
      </c>
      <c r="F381" s="62" t="s">
        <v>903</v>
      </c>
      <c r="G381" s="62" t="s">
        <v>1264</v>
      </c>
      <c r="H381" s="62" t="s">
        <v>898</v>
      </c>
      <c r="I381" s="62" t="s">
        <v>899</v>
      </c>
      <c r="J381" s="62">
        <v>31356</v>
      </c>
      <c r="K381" s="62" t="s">
        <v>1351</v>
      </c>
    </row>
    <row r="382" spans="1:11">
      <c r="A382" s="62" t="s">
        <v>1352</v>
      </c>
      <c r="B382" s="165" t="s">
        <v>1353</v>
      </c>
      <c r="C382" s="62">
        <v>25134</v>
      </c>
      <c r="D382" s="107">
        <v>4.2092023494257798E-5</v>
      </c>
      <c r="E382" s="99" t="s">
        <v>895</v>
      </c>
      <c r="F382" s="62" t="s">
        <v>916</v>
      </c>
      <c r="G382" s="62" t="s">
        <v>1264</v>
      </c>
      <c r="H382" s="62" t="s">
        <v>898</v>
      </c>
      <c r="I382" s="62" t="s">
        <v>899</v>
      </c>
      <c r="J382" s="62">
        <v>31356</v>
      </c>
      <c r="K382" s="62" t="s">
        <v>1354</v>
      </c>
    </row>
    <row r="383" spans="1:11">
      <c r="A383" s="62" t="s">
        <v>1355</v>
      </c>
      <c r="B383" s="165" t="s">
        <v>1356</v>
      </c>
      <c r="C383" s="62">
        <v>25135</v>
      </c>
      <c r="D383" s="107">
        <v>4.1080714232050002E-5</v>
      </c>
      <c r="E383" s="99" t="s">
        <v>895</v>
      </c>
      <c r="F383" s="62" t="s">
        <v>916</v>
      </c>
      <c r="G383" s="62" t="s">
        <v>1264</v>
      </c>
      <c r="H383" s="62" t="s">
        <v>898</v>
      </c>
      <c r="I383" s="62" t="s">
        <v>899</v>
      </c>
      <c r="J383" s="62">
        <v>31356</v>
      </c>
      <c r="K383" s="62" t="s">
        <v>1357</v>
      </c>
    </row>
    <row r="384" spans="1:11">
      <c r="A384" s="62" t="s">
        <v>1358</v>
      </c>
      <c r="B384" s="165" t="s">
        <v>1359</v>
      </c>
      <c r="C384" s="62">
        <v>25136</v>
      </c>
      <c r="D384" s="107">
        <v>3.7429886896416398E-5</v>
      </c>
      <c r="E384" s="99" t="s">
        <v>895</v>
      </c>
      <c r="F384" s="62" t="s">
        <v>916</v>
      </c>
      <c r="G384" s="62" t="s">
        <v>1264</v>
      </c>
      <c r="H384" s="62" t="s">
        <v>898</v>
      </c>
      <c r="I384" s="62" t="s">
        <v>899</v>
      </c>
      <c r="J384" s="62">
        <v>31356</v>
      </c>
      <c r="K384" s="62" t="s">
        <v>1360</v>
      </c>
    </row>
    <row r="385" spans="1:11">
      <c r="A385" s="62" t="s">
        <v>1361</v>
      </c>
      <c r="B385" s="165" t="s">
        <v>1362</v>
      </c>
      <c r="C385" s="62">
        <v>25137</v>
      </c>
      <c r="D385" s="107">
        <v>3.8393081706799201E-5</v>
      </c>
      <c r="E385" s="99" t="s">
        <v>895</v>
      </c>
      <c r="F385" s="62" t="s">
        <v>916</v>
      </c>
      <c r="G385" s="62" t="s">
        <v>1264</v>
      </c>
      <c r="H385" s="62" t="s">
        <v>898</v>
      </c>
      <c r="I385" s="62" t="s">
        <v>899</v>
      </c>
      <c r="J385" s="62">
        <v>31356</v>
      </c>
      <c r="K385" s="62" t="s">
        <v>1363</v>
      </c>
    </row>
    <row r="386" spans="1:11">
      <c r="A386" s="62" t="s">
        <v>1364</v>
      </c>
      <c r="B386" s="165" t="s">
        <v>1365</v>
      </c>
      <c r="C386" s="62">
        <v>25138</v>
      </c>
      <c r="D386" s="107">
        <v>2.9297356470431899E-5</v>
      </c>
      <c r="E386" s="99" t="s">
        <v>895</v>
      </c>
      <c r="F386" s="62" t="s">
        <v>1004</v>
      </c>
      <c r="G386" s="62" t="s">
        <v>1264</v>
      </c>
      <c r="H386" s="62" t="s">
        <v>898</v>
      </c>
      <c r="I386" s="62" t="s">
        <v>899</v>
      </c>
      <c r="J386" s="62">
        <v>31356</v>
      </c>
      <c r="K386" s="62" t="s">
        <v>1366</v>
      </c>
    </row>
    <row r="387" spans="1:11">
      <c r="A387" s="62" t="s">
        <v>1367</v>
      </c>
      <c r="B387" s="165" t="s">
        <v>1368</v>
      </c>
      <c r="C387" s="62">
        <v>25139</v>
      </c>
      <c r="D387" s="107">
        <v>2.9546623762560902E-5</v>
      </c>
      <c r="E387" s="99" t="s">
        <v>895</v>
      </c>
      <c r="F387" s="62" t="s">
        <v>1004</v>
      </c>
      <c r="G387" s="62" t="s">
        <v>1264</v>
      </c>
      <c r="H387" s="62" t="s">
        <v>898</v>
      </c>
      <c r="I387" s="62" t="s">
        <v>899</v>
      </c>
      <c r="J387" s="62">
        <v>31356</v>
      </c>
      <c r="K387" s="62" t="s">
        <v>1369</v>
      </c>
    </row>
    <row r="388" spans="1:11">
      <c r="A388" s="62" t="s">
        <v>1370</v>
      </c>
      <c r="B388" s="165" t="s">
        <v>1371</v>
      </c>
      <c r="C388" s="62">
        <v>25140</v>
      </c>
      <c r="D388" s="107">
        <v>3.55635975438539E-5</v>
      </c>
      <c r="E388" s="99" t="s">
        <v>895</v>
      </c>
      <c r="F388" s="62" t="s">
        <v>1004</v>
      </c>
      <c r="G388" s="62" t="s">
        <v>1264</v>
      </c>
      <c r="H388" s="62" t="s">
        <v>898</v>
      </c>
      <c r="I388" s="62" t="s">
        <v>899</v>
      </c>
      <c r="J388" s="62">
        <v>31356</v>
      </c>
      <c r="K388" s="62" t="s">
        <v>1372</v>
      </c>
    </row>
    <row r="389" spans="1:11">
      <c r="A389" s="62" t="s">
        <v>1373</v>
      </c>
      <c r="B389" s="165" t="s">
        <v>1374</v>
      </c>
      <c r="C389" s="62">
        <v>25141</v>
      </c>
      <c r="D389" s="107">
        <v>3.69011146644324E-5</v>
      </c>
      <c r="E389" s="99" t="s">
        <v>895</v>
      </c>
      <c r="F389" s="62" t="s">
        <v>1004</v>
      </c>
      <c r="G389" s="62" t="s">
        <v>1264</v>
      </c>
      <c r="H389" s="62" t="s">
        <v>898</v>
      </c>
      <c r="I389" s="62" t="s">
        <v>899</v>
      </c>
      <c r="J389" s="62">
        <v>31356</v>
      </c>
      <c r="K389" s="62" t="s">
        <v>1375</v>
      </c>
    </row>
    <row r="390" spans="1:11">
      <c r="A390" s="62" t="s">
        <v>1376</v>
      </c>
      <c r="B390" s="165" t="s">
        <v>1377</v>
      </c>
      <c r="C390" s="62">
        <v>25142</v>
      </c>
      <c r="D390" s="107">
        <v>6.1957378035701894E-5</v>
      </c>
      <c r="E390" s="99" t="s">
        <v>895</v>
      </c>
      <c r="F390" s="62" t="s">
        <v>916</v>
      </c>
      <c r="G390" s="62" t="s">
        <v>1264</v>
      </c>
      <c r="H390" s="62" t="s">
        <v>898</v>
      </c>
      <c r="I390" s="62" t="s">
        <v>899</v>
      </c>
      <c r="J390" s="62">
        <v>31356</v>
      </c>
      <c r="K390" s="62" t="s">
        <v>1378</v>
      </c>
    </row>
    <row r="391" spans="1:11">
      <c r="A391" s="62" t="s">
        <v>1379</v>
      </c>
      <c r="B391" s="165" t="s">
        <v>1380</v>
      </c>
      <c r="C391" s="62">
        <v>25143</v>
      </c>
      <c r="D391" s="107">
        <v>6.12844419884433E-5</v>
      </c>
      <c r="E391" s="99" t="s">
        <v>895</v>
      </c>
      <c r="F391" s="62" t="s">
        <v>916</v>
      </c>
      <c r="G391" s="62" t="s">
        <v>1264</v>
      </c>
      <c r="H391" s="62" t="s">
        <v>898</v>
      </c>
      <c r="I391" s="62" t="s">
        <v>899</v>
      </c>
      <c r="J391" s="62">
        <v>31356</v>
      </c>
      <c r="K391" s="62" t="s">
        <v>1381</v>
      </c>
    </row>
    <row r="392" spans="1:11">
      <c r="A392" s="62" t="s">
        <v>1382</v>
      </c>
      <c r="B392" s="165" t="s">
        <v>1383</v>
      </c>
      <c r="C392" s="62">
        <v>25144</v>
      </c>
      <c r="D392" s="107">
        <v>3.4683646928379701E-5</v>
      </c>
      <c r="E392" s="99" t="s">
        <v>895</v>
      </c>
      <c r="F392" s="62" t="s">
        <v>916</v>
      </c>
      <c r="G392" s="62" t="s">
        <v>1264</v>
      </c>
      <c r="H392" s="62" t="s">
        <v>898</v>
      </c>
      <c r="I392" s="62" t="s">
        <v>899</v>
      </c>
      <c r="J392" s="62">
        <v>31356</v>
      </c>
      <c r="K392" s="62" t="s">
        <v>1384</v>
      </c>
    </row>
    <row r="393" spans="1:11">
      <c r="A393" s="62" t="s">
        <v>1385</v>
      </c>
      <c r="B393" s="165" t="s">
        <v>1386</v>
      </c>
      <c r="C393" s="62">
        <v>25145</v>
      </c>
      <c r="D393" s="107">
        <v>3.2711932172421798E-5</v>
      </c>
      <c r="E393" s="99" t="s">
        <v>895</v>
      </c>
      <c r="F393" s="62" t="s">
        <v>916</v>
      </c>
      <c r="G393" s="62" t="s">
        <v>1264</v>
      </c>
      <c r="H393" s="62" t="s">
        <v>898</v>
      </c>
      <c r="I393" s="62" t="s">
        <v>899</v>
      </c>
      <c r="J393" s="62">
        <v>31356</v>
      </c>
      <c r="K393" s="62" t="s">
        <v>1387</v>
      </c>
    </row>
    <row r="394" spans="1:11">
      <c r="A394" s="62" t="s">
        <v>1388</v>
      </c>
      <c r="B394" s="165" t="s">
        <v>1389</v>
      </c>
      <c r="C394" s="62">
        <v>25146</v>
      </c>
      <c r="D394" s="107">
        <v>7.4292309670553495E-5</v>
      </c>
      <c r="E394" s="99" t="s">
        <v>895</v>
      </c>
      <c r="F394" s="62" t="s">
        <v>916</v>
      </c>
      <c r="G394" s="62" t="s">
        <v>1264</v>
      </c>
      <c r="H394" s="62" t="s">
        <v>898</v>
      </c>
      <c r="I394" s="62" t="s">
        <v>899</v>
      </c>
      <c r="J394" s="62">
        <v>31356</v>
      </c>
      <c r="K394" s="62" t="s">
        <v>1390</v>
      </c>
    </row>
    <row r="395" spans="1:11">
      <c r="A395" s="62" t="s">
        <v>1391</v>
      </c>
      <c r="B395" s="165" t="s">
        <v>1392</v>
      </c>
      <c r="C395" s="62">
        <v>25147</v>
      </c>
      <c r="D395" s="107">
        <v>9.3879968285171594E-5</v>
      </c>
      <c r="E395" s="99" t="s">
        <v>895</v>
      </c>
      <c r="F395" s="62" t="s">
        <v>916</v>
      </c>
      <c r="G395" s="62" t="s">
        <v>1264</v>
      </c>
      <c r="H395" s="62" t="s">
        <v>898</v>
      </c>
      <c r="I395" s="62" t="s">
        <v>899</v>
      </c>
      <c r="J395" s="62">
        <v>31356</v>
      </c>
      <c r="K395" s="62" t="s">
        <v>1393</v>
      </c>
    </row>
    <row r="396" spans="1:11">
      <c r="A396" s="62" t="s">
        <v>1394</v>
      </c>
      <c r="B396" s="165" t="s">
        <v>1395</v>
      </c>
      <c r="C396" s="62">
        <v>25148</v>
      </c>
      <c r="D396" s="107">
        <v>3.35130777995627E-5</v>
      </c>
      <c r="E396" s="99" t="s">
        <v>895</v>
      </c>
      <c r="F396" s="62" t="s">
        <v>916</v>
      </c>
      <c r="G396" s="62" t="s">
        <v>1264</v>
      </c>
      <c r="H396" s="62" t="s">
        <v>898</v>
      </c>
      <c r="I396" s="62" t="s">
        <v>899</v>
      </c>
      <c r="J396" s="62">
        <v>31356</v>
      </c>
      <c r="K396" s="62" t="s">
        <v>1396</v>
      </c>
    </row>
    <row r="397" spans="1:11">
      <c r="A397" s="62" t="s">
        <v>1397</v>
      </c>
      <c r="B397" s="165" t="s">
        <v>1398</v>
      </c>
      <c r="C397" s="62">
        <v>25149</v>
      </c>
      <c r="D397" s="107">
        <v>3.93206775902328E-5</v>
      </c>
      <c r="E397" s="99" t="s">
        <v>895</v>
      </c>
      <c r="F397" s="62" t="s">
        <v>916</v>
      </c>
      <c r="G397" s="62" t="s">
        <v>1264</v>
      </c>
      <c r="H397" s="62" t="s">
        <v>898</v>
      </c>
      <c r="I397" s="62" t="s">
        <v>899</v>
      </c>
      <c r="J397" s="62">
        <v>31356</v>
      </c>
      <c r="K397" s="62" t="s">
        <v>1399</v>
      </c>
    </row>
    <row r="398" spans="1:11">
      <c r="A398" s="62" t="s">
        <v>1400</v>
      </c>
      <c r="B398" s="165" t="s">
        <v>1401</v>
      </c>
      <c r="C398" s="62">
        <v>25150</v>
      </c>
      <c r="D398" s="107">
        <v>1.4126958179330699E-4</v>
      </c>
      <c r="E398" s="99" t="s">
        <v>895</v>
      </c>
      <c r="F398" s="62" t="s">
        <v>907</v>
      </c>
      <c r="G398" s="62" t="s">
        <v>1264</v>
      </c>
      <c r="H398" s="62" t="s">
        <v>898</v>
      </c>
      <c r="I398" s="62" t="s">
        <v>899</v>
      </c>
      <c r="J398" s="62">
        <v>31356</v>
      </c>
      <c r="K398" s="62" t="s">
        <v>1402</v>
      </c>
    </row>
    <row r="399" spans="1:11">
      <c r="A399" s="62" t="s">
        <v>1403</v>
      </c>
      <c r="B399" s="165" t="s">
        <v>1404</v>
      </c>
      <c r="C399" s="62">
        <v>25151</v>
      </c>
      <c r="D399" s="107">
        <v>1.3864304200713099E-4</v>
      </c>
      <c r="E399" s="99" t="s">
        <v>895</v>
      </c>
      <c r="F399" s="62" t="s">
        <v>907</v>
      </c>
      <c r="G399" s="62" t="s">
        <v>1264</v>
      </c>
      <c r="H399" s="62" t="s">
        <v>898</v>
      </c>
      <c r="I399" s="62" t="s">
        <v>899</v>
      </c>
      <c r="J399" s="62">
        <v>31356</v>
      </c>
      <c r="K399" s="62" t="s">
        <v>1405</v>
      </c>
    </row>
    <row r="400" spans="1:11">
      <c r="A400" s="62" t="s">
        <v>1406</v>
      </c>
      <c r="B400" s="165" t="s">
        <v>1407</v>
      </c>
      <c r="C400" s="62">
        <v>25515</v>
      </c>
      <c r="D400" s="107">
        <v>4.1220446224400097E-5</v>
      </c>
      <c r="E400" s="99" t="s">
        <v>895</v>
      </c>
      <c r="F400" s="62" t="s">
        <v>903</v>
      </c>
      <c r="G400" s="62" t="s">
        <v>1264</v>
      </c>
      <c r="H400" s="62" t="s">
        <v>898</v>
      </c>
      <c r="I400" s="62" t="s">
        <v>1047</v>
      </c>
      <c r="J400" s="62">
        <v>31355</v>
      </c>
      <c r="K400" s="62" t="s">
        <v>1408</v>
      </c>
    </row>
    <row r="401" spans="1:11">
      <c r="A401" s="62" t="s">
        <v>1409</v>
      </c>
      <c r="B401" s="165" t="s">
        <v>1410</v>
      </c>
      <c r="C401" s="62">
        <v>25516</v>
      </c>
      <c r="D401" s="107">
        <v>4.1523094845259002E-5</v>
      </c>
      <c r="E401" s="99" t="s">
        <v>895</v>
      </c>
      <c r="F401" s="62" t="s">
        <v>903</v>
      </c>
      <c r="G401" s="62" t="s">
        <v>1264</v>
      </c>
      <c r="H401" s="62" t="s">
        <v>898</v>
      </c>
      <c r="I401" s="62" t="s">
        <v>1047</v>
      </c>
      <c r="J401" s="62">
        <v>31355</v>
      </c>
      <c r="K401" s="62" t="s">
        <v>1411</v>
      </c>
    </row>
    <row r="402" spans="1:11">
      <c r="A402" s="62" t="s">
        <v>1412</v>
      </c>
      <c r="B402" s="165" t="s">
        <v>1413</v>
      </c>
      <c r="C402" s="62">
        <v>25517</v>
      </c>
      <c r="D402" s="107">
        <v>4.2333414061884798E-5</v>
      </c>
      <c r="E402" s="99" t="s">
        <v>895</v>
      </c>
      <c r="F402" s="62" t="s">
        <v>903</v>
      </c>
      <c r="G402" s="62" t="s">
        <v>1264</v>
      </c>
      <c r="H402" s="62" t="s">
        <v>898</v>
      </c>
      <c r="I402" s="62" t="s">
        <v>1047</v>
      </c>
      <c r="J402" s="62">
        <v>31355</v>
      </c>
      <c r="K402" s="62" t="s">
        <v>1414</v>
      </c>
    </row>
    <row r="403" spans="1:11">
      <c r="A403" s="62" t="s">
        <v>1415</v>
      </c>
      <c r="B403" s="165" t="s">
        <v>1416</v>
      </c>
      <c r="C403" s="62">
        <v>25518</v>
      </c>
      <c r="D403" s="107">
        <v>4.2073891808662002E-5</v>
      </c>
      <c r="E403" s="99" t="s">
        <v>895</v>
      </c>
      <c r="F403" s="62" t="s">
        <v>903</v>
      </c>
      <c r="G403" s="62" t="s">
        <v>1264</v>
      </c>
      <c r="H403" s="62" t="s">
        <v>898</v>
      </c>
      <c r="I403" s="62" t="s">
        <v>1047</v>
      </c>
      <c r="J403" s="62">
        <v>31355</v>
      </c>
      <c r="K403" s="62" t="s">
        <v>1417</v>
      </c>
    </row>
    <row r="404" spans="1:11">
      <c r="A404" s="62" t="s">
        <v>1418</v>
      </c>
      <c r="B404" s="165" t="s">
        <v>1419</v>
      </c>
      <c r="C404" s="62">
        <v>25525</v>
      </c>
      <c r="D404" s="107">
        <v>5.6501378726870198E-5</v>
      </c>
      <c r="E404" s="99" t="s">
        <v>895</v>
      </c>
      <c r="F404" s="62" t="s">
        <v>907</v>
      </c>
      <c r="G404" s="62" t="s">
        <v>1264</v>
      </c>
      <c r="H404" s="62" t="s">
        <v>898</v>
      </c>
      <c r="I404" s="62" t="s">
        <v>1047</v>
      </c>
      <c r="J404" s="62">
        <v>31355</v>
      </c>
      <c r="K404" s="62" t="s">
        <v>1420</v>
      </c>
    </row>
    <row r="405" spans="1:11">
      <c r="A405" s="62" t="s">
        <v>1421</v>
      </c>
      <c r="B405" s="165" t="s">
        <v>1422</v>
      </c>
      <c r="C405" s="62">
        <v>25526</v>
      </c>
      <c r="D405" s="107">
        <v>3.7331611362948099E-5</v>
      </c>
      <c r="E405" s="99" t="s">
        <v>895</v>
      </c>
      <c r="F405" s="62" t="s">
        <v>907</v>
      </c>
      <c r="G405" s="62" t="s">
        <v>1264</v>
      </c>
      <c r="H405" s="62" t="s">
        <v>898</v>
      </c>
      <c r="I405" s="62" t="s">
        <v>1047</v>
      </c>
      <c r="J405" s="62">
        <v>31355</v>
      </c>
      <c r="K405" s="62" t="s">
        <v>1423</v>
      </c>
    </row>
    <row r="406" spans="1:11">
      <c r="A406" s="62" t="s">
        <v>1424</v>
      </c>
      <c r="B406" s="165" t="s">
        <v>1425</v>
      </c>
      <c r="C406" s="62">
        <v>25527</v>
      </c>
      <c r="D406" s="107">
        <v>3.8456373928355997E-5</v>
      </c>
      <c r="E406" s="99" t="s">
        <v>895</v>
      </c>
      <c r="F406" s="62" t="s">
        <v>916</v>
      </c>
      <c r="G406" s="62" t="s">
        <v>1264</v>
      </c>
      <c r="H406" s="62" t="s">
        <v>898</v>
      </c>
      <c r="I406" s="62" t="s">
        <v>1047</v>
      </c>
      <c r="J406" s="62">
        <v>31355</v>
      </c>
      <c r="K406" s="62" t="s">
        <v>1426</v>
      </c>
    </row>
    <row r="407" spans="1:11">
      <c r="A407" s="62" t="s">
        <v>1427</v>
      </c>
      <c r="B407" s="165" t="s">
        <v>1428</v>
      </c>
      <c r="C407" s="62">
        <v>25528</v>
      </c>
      <c r="D407" s="107">
        <v>3.8270631042233602E-5</v>
      </c>
      <c r="E407" s="99" t="s">
        <v>895</v>
      </c>
      <c r="F407" s="62" t="s">
        <v>916</v>
      </c>
      <c r="G407" s="62" t="s">
        <v>1264</v>
      </c>
      <c r="H407" s="62" t="s">
        <v>898</v>
      </c>
      <c r="I407" s="62" t="s">
        <v>1047</v>
      </c>
      <c r="J407" s="62">
        <v>31355</v>
      </c>
      <c r="K407" s="62" t="s">
        <v>1429</v>
      </c>
    </row>
    <row r="408" spans="1:11">
      <c r="A408" s="62" t="s">
        <v>1430</v>
      </c>
      <c r="B408" s="165" t="s">
        <v>1431</v>
      </c>
      <c r="C408" s="62">
        <v>25529</v>
      </c>
      <c r="D408" s="107">
        <v>3.7522769928227297E-5</v>
      </c>
      <c r="E408" s="99" t="s">
        <v>895</v>
      </c>
      <c r="F408" s="62" t="s">
        <v>916</v>
      </c>
      <c r="G408" s="62" t="s">
        <v>1264</v>
      </c>
      <c r="H408" s="62" t="s">
        <v>898</v>
      </c>
      <c r="I408" s="62" t="s">
        <v>1047</v>
      </c>
      <c r="J408" s="62">
        <v>31355</v>
      </c>
      <c r="K408" s="62" t="s">
        <v>1432</v>
      </c>
    </row>
    <row r="409" spans="1:11">
      <c r="A409" s="62" t="s">
        <v>1433</v>
      </c>
      <c r="B409" s="165" t="s">
        <v>1434</v>
      </c>
      <c r="C409" s="62">
        <v>25530</v>
      </c>
      <c r="D409" s="107">
        <v>3.6269951471027401E-5</v>
      </c>
      <c r="E409" s="99" t="s">
        <v>895</v>
      </c>
      <c r="F409" s="62" t="s">
        <v>916</v>
      </c>
      <c r="G409" s="62" t="s">
        <v>1264</v>
      </c>
      <c r="H409" s="62" t="s">
        <v>898</v>
      </c>
      <c r="I409" s="62" t="s">
        <v>1047</v>
      </c>
      <c r="J409" s="62">
        <v>31355</v>
      </c>
      <c r="K409" s="62" t="s">
        <v>1435</v>
      </c>
    </row>
    <row r="410" spans="1:11">
      <c r="A410" s="62" t="s">
        <v>1436</v>
      </c>
      <c r="B410" s="165" t="s">
        <v>1437</v>
      </c>
      <c r="C410" s="62">
        <v>25538</v>
      </c>
      <c r="D410" s="107">
        <v>3.1560682597740202E-5</v>
      </c>
      <c r="E410" s="99" t="s">
        <v>895</v>
      </c>
      <c r="F410" s="62" t="s">
        <v>903</v>
      </c>
      <c r="G410" s="62" t="s">
        <v>1264</v>
      </c>
      <c r="H410" s="62" t="s">
        <v>898</v>
      </c>
      <c r="I410" s="62" t="s">
        <v>1047</v>
      </c>
      <c r="J410" s="62">
        <v>31355</v>
      </c>
      <c r="K410" s="62" t="s">
        <v>1438</v>
      </c>
    </row>
    <row r="411" spans="1:11">
      <c r="A411" s="62" t="s">
        <v>1439</v>
      </c>
      <c r="B411" s="165" t="s">
        <v>1440</v>
      </c>
      <c r="C411" s="62">
        <v>25539</v>
      </c>
      <c r="D411" s="107">
        <v>3.2707889184077799E-5</v>
      </c>
      <c r="E411" s="99" t="s">
        <v>895</v>
      </c>
      <c r="F411" s="62" t="s">
        <v>903</v>
      </c>
      <c r="G411" s="62" t="s">
        <v>1264</v>
      </c>
      <c r="H411" s="62" t="s">
        <v>898</v>
      </c>
      <c r="I411" s="62" t="s">
        <v>1047</v>
      </c>
      <c r="J411" s="62">
        <v>31355</v>
      </c>
      <c r="K411" s="62" t="s">
        <v>1441</v>
      </c>
    </row>
    <row r="412" spans="1:11">
      <c r="A412" s="62" t="s">
        <v>1442</v>
      </c>
      <c r="B412" s="165" t="s">
        <v>1443</v>
      </c>
      <c r="C412" s="62">
        <v>25344</v>
      </c>
      <c r="D412" s="106">
        <v>2.7679142574103002E-2</v>
      </c>
      <c r="E412" s="99" t="s">
        <v>895</v>
      </c>
      <c r="F412" s="62" t="s">
        <v>896</v>
      </c>
      <c r="G412" s="62" t="s">
        <v>1444</v>
      </c>
      <c r="H412" s="62" t="s">
        <v>898</v>
      </c>
      <c r="I412" s="62" t="s">
        <v>899</v>
      </c>
      <c r="J412" s="62">
        <v>31355</v>
      </c>
      <c r="K412" s="62" t="s">
        <v>1445</v>
      </c>
    </row>
    <row r="413" spans="1:11">
      <c r="A413" s="62" t="s">
        <v>1446</v>
      </c>
      <c r="B413" s="165" t="s">
        <v>1447</v>
      </c>
      <c r="C413" s="62">
        <v>25345</v>
      </c>
      <c r="D413" s="106">
        <v>4.3967760346820803E-2</v>
      </c>
      <c r="E413" s="99" t="s">
        <v>895</v>
      </c>
      <c r="F413" s="62" t="s">
        <v>903</v>
      </c>
      <c r="G413" s="62" t="s">
        <v>1444</v>
      </c>
      <c r="H413" s="62" t="s">
        <v>898</v>
      </c>
      <c r="I413" s="62" t="s">
        <v>899</v>
      </c>
      <c r="J413" s="62">
        <v>31355</v>
      </c>
      <c r="K413" s="62" t="s">
        <v>1448</v>
      </c>
    </row>
    <row r="414" spans="1:11">
      <c r="A414" s="62" t="s">
        <v>1449</v>
      </c>
      <c r="B414" s="165" t="s">
        <v>1450</v>
      </c>
      <c r="C414" s="62">
        <v>25346</v>
      </c>
      <c r="D414" s="106">
        <v>4.1763863863076699E-2</v>
      </c>
      <c r="E414" s="99" t="s">
        <v>895</v>
      </c>
      <c r="F414" s="62" t="s">
        <v>907</v>
      </c>
      <c r="G414" s="62" t="s">
        <v>1444</v>
      </c>
      <c r="H414" s="62" t="s">
        <v>898</v>
      </c>
      <c r="I414" s="62" t="s">
        <v>899</v>
      </c>
      <c r="J414" s="62">
        <v>31355</v>
      </c>
      <c r="K414" s="62" t="s">
        <v>1451</v>
      </c>
    </row>
    <row r="415" spans="1:11">
      <c r="A415" s="62" t="s">
        <v>1452</v>
      </c>
      <c r="B415" s="165" t="s">
        <v>1453</v>
      </c>
      <c r="C415" s="62">
        <v>25347</v>
      </c>
      <c r="D415" s="106">
        <v>3.41147855086541E-2</v>
      </c>
      <c r="E415" s="99" t="s">
        <v>895</v>
      </c>
      <c r="F415" s="62" t="s">
        <v>907</v>
      </c>
      <c r="G415" s="62" t="s">
        <v>1444</v>
      </c>
      <c r="H415" s="62" t="s">
        <v>898</v>
      </c>
      <c r="I415" s="62" t="s">
        <v>899</v>
      </c>
      <c r="J415" s="62">
        <v>31355</v>
      </c>
      <c r="K415" s="62" t="s">
        <v>1454</v>
      </c>
    </row>
    <row r="416" spans="1:11">
      <c r="A416" s="62" t="s">
        <v>1455</v>
      </c>
      <c r="B416" s="165" t="s">
        <v>1456</v>
      </c>
      <c r="C416" s="62">
        <v>25348</v>
      </c>
      <c r="D416" s="106">
        <v>3.3055499231338797E-2</v>
      </c>
      <c r="E416" s="99" t="s">
        <v>895</v>
      </c>
      <c r="F416" s="62" t="s">
        <v>907</v>
      </c>
      <c r="G416" s="62" t="s">
        <v>1444</v>
      </c>
      <c r="H416" s="62" t="s">
        <v>898</v>
      </c>
      <c r="I416" s="62" t="s">
        <v>899</v>
      </c>
      <c r="J416" s="62">
        <v>31355</v>
      </c>
      <c r="K416" s="62" t="s">
        <v>1457</v>
      </c>
    </row>
    <row r="417" spans="1:11">
      <c r="A417" s="62" t="s">
        <v>1455</v>
      </c>
      <c r="B417" s="165" t="s">
        <v>1458</v>
      </c>
      <c r="C417" s="62">
        <v>25349</v>
      </c>
      <c r="D417" s="106">
        <v>6.9523043724559294E-2</v>
      </c>
      <c r="E417" s="99" t="s">
        <v>895</v>
      </c>
      <c r="F417" s="62" t="s">
        <v>916</v>
      </c>
      <c r="G417" s="62" t="s">
        <v>1444</v>
      </c>
      <c r="H417" s="62" t="s">
        <v>898</v>
      </c>
      <c r="I417" s="62" t="s">
        <v>899</v>
      </c>
      <c r="J417" s="62">
        <v>31355</v>
      </c>
      <c r="K417" s="62" t="s">
        <v>1459</v>
      </c>
    </row>
    <row r="418" spans="1:11">
      <c r="A418" s="62" t="s">
        <v>1460</v>
      </c>
      <c r="B418" s="165" t="s">
        <v>1461</v>
      </c>
      <c r="C418" s="62">
        <v>25350</v>
      </c>
      <c r="D418" s="106">
        <v>4.6129873144333498E-2</v>
      </c>
      <c r="E418" s="99" t="s">
        <v>895</v>
      </c>
      <c r="F418" s="62" t="s">
        <v>896</v>
      </c>
      <c r="G418" s="62" t="s">
        <v>1444</v>
      </c>
      <c r="H418" s="62" t="s">
        <v>898</v>
      </c>
      <c r="I418" s="62" t="s">
        <v>899</v>
      </c>
      <c r="J418" s="62">
        <v>31355</v>
      </c>
      <c r="K418" s="62" t="s">
        <v>1462</v>
      </c>
    </row>
    <row r="419" spans="1:11">
      <c r="A419" s="62" t="s">
        <v>1463</v>
      </c>
      <c r="B419" s="165" t="s">
        <v>1464</v>
      </c>
      <c r="C419" s="62">
        <v>25351</v>
      </c>
      <c r="D419" s="106">
        <v>4.4564954867814498E-2</v>
      </c>
      <c r="E419" s="99" t="s">
        <v>895</v>
      </c>
      <c r="F419" s="62" t="s">
        <v>896</v>
      </c>
      <c r="G419" s="62" t="s">
        <v>1444</v>
      </c>
      <c r="H419" s="62" t="s">
        <v>898</v>
      </c>
      <c r="I419" s="62" t="s">
        <v>899</v>
      </c>
      <c r="J419" s="62">
        <v>31355</v>
      </c>
      <c r="K419" s="62" t="s">
        <v>1465</v>
      </c>
    </row>
    <row r="420" spans="1:11">
      <c r="A420" s="62" t="s">
        <v>1466</v>
      </c>
      <c r="B420" s="165" t="s">
        <v>1467</v>
      </c>
      <c r="C420" s="62">
        <v>25352</v>
      </c>
      <c r="D420" s="106">
        <v>3.0983548561571799E-2</v>
      </c>
      <c r="E420" s="99" t="s">
        <v>895</v>
      </c>
      <c r="F420" s="62" t="s">
        <v>896</v>
      </c>
      <c r="G420" s="62" t="s">
        <v>1444</v>
      </c>
      <c r="H420" s="62" t="s">
        <v>898</v>
      </c>
      <c r="I420" s="62" t="s">
        <v>899</v>
      </c>
      <c r="J420" s="62">
        <v>31355</v>
      </c>
      <c r="K420" s="62" t="s">
        <v>1468</v>
      </c>
    </row>
    <row r="421" spans="1:11">
      <c r="A421" s="62" t="s">
        <v>1469</v>
      </c>
      <c r="B421" s="165" t="s">
        <v>1470</v>
      </c>
      <c r="C421" s="62">
        <v>25353</v>
      </c>
      <c r="D421" s="106">
        <v>3.2318263791470001E-2</v>
      </c>
      <c r="E421" s="99" t="s">
        <v>895</v>
      </c>
      <c r="F421" s="62" t="s">
        <v>896</v>
      </c>
      <c r="G421" s="62" t="s">
        <v>1444</v>
      </c>
      <c r="H421" s="62" t="s">
        <v>898</v>
      </c>
      <c r="I421" s="62" t="s">
        <v>899</v>
      </c>
      <c r="J421" s="62">
        <v>31355</v>
      </c>
      <c r="K421" s="62" t="s">
        <v>1471</v>
      </c>
    </row>
    <row r="422" spans="1:11">
      <c r="A422" s="62" t="s">
        <v>1472</v>
      </c>
      <c r="B422" s="165" t="s">
        <v>1473</v>
      </c>
      <c r="C422" s="62">
        <v>25354</v>
      </c>
      <c r="D422" s="106">
        <v>2.9897049128416099E-2</v>
      </c>
      <c r="E422" s="99" t="s">
        <v>895</v>
      </c>
      <c r="F422" s="62" t="s">
        <v>896</v>
      </c>
      <c r="G422" s="62" t="s">
        <v>1444</v>
      </c>
      <c r="H422" s="62" t="s">
        <v>898</v>
      </c>
      <c r="I422" s="62" t="s">
        <v>899</v>
      </c>
      <c r="J422" s="62">
        <v>31355</v>
      </c>
      <c r="K422" s="62" t="s">
        <v>1474</v>
      </c>
    </row>
    <row r="423" spans="1:11">
      <c r="A423" s="62" t="s">
        <v>1475</v>
      </c>
      <c r="B423" s="165" t="s">
        <v>1476</v>
      </c>
      <c r="C423" s="62">
        <v>25355</v>
      </c>
      <c r="D423" s="106">
        <v>3.0172510518177299E-2</v>
      </c>
      <c r="E423" s="99" t="s">
        <v>895</v>
      </c>
      <c r="F423" s="62" t="s">
        <v>896</v>
      </c>
      <c r="G423" s="62" t="s">
        <v>1444</v>
      </c>
      <c r="H423" s="62" t="s">
        <v>898</v>
      </c>
      <c r="I423" s="62" t="s">
        <v>899</v>
      </c>
      <c r="J423" s="62">
        <v>31355</v>
      </c>
      <c r="K423" s="62" t="s">
        <v>1477</v>
      </c>
    </row>
    <row r="424" spans="1:11">
      <c r="A424" s="62" t="s">
        <v>1478</v>
      </c>
      <c r="B424" s="165" t="s">
        <v>1479</v>
      </c>
      <c r="C424" s="62">
        <v>25356</v>
      </c>
      <c r="D424" s="106">
        <v>2.5005999961459999E-2</v>
      </c>
      <c r="E424" s="99" t="s">
        <v>895</v>
      </c>
      <c r="F424" s="62" t="s">
        <v>896</v>
      </c>
      <c r="G424" s="62" t="s">
        <v>1444</v>
      </c>
      <c r="H424" s="62" t="s">
        <v>898</v>
      </c>
      <c r="I424" s="62" t="s">
        <v>899</v>
      </c>
      <c r="J424" s="62">
        <v>31355</v>
      </c>
      <c r="K424" s="62" t="s">
        <v>1480</v>
      </c>
    </row>
    <row r="425" spans="1:11">
      <c r="A425" s="62" t="s">
        <v>1481</v>
      </c>
      <c r="B425" s="165" t="s">
        <v>1482</v>
      </c>
      <c r="C425" s="62">
        <v>25357</v>
      </c>
      <c r="D425" s="106">
        <v>2.45601531908285E-2</v>
      </c>
      <c r="E425" s="99" t="s">
        <v>895</v>
      </c>
      <c r="F425" s="62" t="s">
        <v>896</v>
      </c>
      <c r="G425" s="62" t="s">
        <v>1444</v>
      </c>
      <c r="H425" s="62" t="s">
        <v>898</v>
      </c>
      <c r="I425" s="62" t="s">
        <v>899</v>
      </c>
      <c r="J425" s="62">
        <v>31355</v>
      </c>
      <c r="K425" s="62" t="s">
        <v>1483</v>
      </c>
    </row>
    <row r="426" spans="1:11">
      <c r="A426" s="62" t="s">
        <v>1484</v>
      </c>
      <c r="B426" s="165" t="s">
        <v>1485</v>
      </c>
      <c r="C426" s="62">
        <v>25358</v>
      </c>
      <c r="D426" s="106">
        <v>3.1437417971781803E-2</v>
      </c>
      <c r="E426" s="99" t="s">
        <v>895</v>
      </c>
      <c r="F426" s="62" t="s">
        <v>896</v>
      </c>
      <c r="G426" s="62" t="s">
        <v>1444</v>
      </c>
      <c r="H426" s="62" t="s">
        <v>898</v>
      </c>
      <c r="I426" s="62" t="s">
        <v>899</v>
      </c>
      <c r="J426" s="62">
        <v>31355</v>
      </c>
      <c r="K426" s="62" t="s">
        <v>1486</v>
      </c>
    </row>
    <row r="427" spans="1:11">
      <c r="A427" s="62" t="s">
        <v>1487</v>
      </c>
      <c r="B427" s="165" t="s">
        <v>1488</v>
      </c>
      <c r="C427" s="62">
        <v>25359</v>
      </c>
      <c r="D427" s="106">
        <v>3.0776588715882E-2</v>
      </c>
      <c r="E427" s="99" t="s">
        <v>895</v>
      </c>
      <c r="F427" s="62" t="s">
        <v>896</v>
      </c>
      <c r="G427" s="62" t="s">
        <v>1444</v>
      </c>
      <c r="H427" s="62" t="s">
        <v>898</v>
      </c>
      <c r="I427" s="62" t="s">
        <v>899</v>
      </c>
      <c r="J427" s="62">
        <v>31355</v>
      </c>
      <c r="K427" s="62" t="s">
        <v>1489</v>
      </c>
    </row>
    <row r="428" spans="1:11">
      <c r="A428" s="62" t="s">
        <v>1490</v>
      </c>
      <c r="B428" s="165" t="s">
        <v>1491</v>
      </c>
      <c r="C428" s="62">
        <v>25360</v>
      </c>
      <c r="D428" s="106">
        <v>3.3035631550839897E-2</v>
      </c>
      <c r="E428" s="99" t="s">
        <v>895</v>
      </c>
      <c r="F428" s="62" t="s">
        <v>903</v>
      </c>
      <c r="G428" s="62" t="s">
        <v>1444</v>
      </c>
      <c r="H428" s="62" t="s">
        <v>898</v>
      </c>
      <c r="I428" s="62" t="s">
        <v>899</v>
      </c>
      <c r="J428" s="62">
        <v>31355</v>
      </c>
      <c r="K428" s="62" t="s">
        <v>1492</v>
      </c>
    </row>
    <row r="429" spans="1:11">
      <c r="A429" s="62" t="s">
        <v>1493</v>
      </c>
      <c r="B429" s="165" t="s">
        <v>1494</v>
      </c>
      <c r="C429" s="62">
        <v>25361</v>
      </c>
      <c r="D429" s="106">
        <v>3.3251101741422297E-2</v>
      </c>
      <c r="E429" s="99" t="s">
        <v>895</v>
      </c>
      <c r="F429" s="62" t="s">
        <v>903</v>
      </c>
      <c r="G429" s="62" t="s">
        <v>1444</v>
      </c>
      <c r="H429" s="62" t="s">
        <v>898</v>
      </c>
      <c r="I429" s="62" t="s">
        <v>899</v>
      </c>
      <c r="J429" s="62">
        <v>31355</v>
      </c>
      <c r="K429" s="62" t="s">
        <v>1495</v>
      </c>
    </row>
    <row r="430" spans="1:11">
      <c r="A430" s="62" t="s">
        <v>1496</v>
      </c>
      <c r="B430" s="165" t="s">
        <v>1497</v>
      </c>
      <c r="C430" s="62">
        <v>25362</v>
      </c>
      <c r="D430" s="106">
        <v>2.61976744090852E-2</v>
      </c>
      <c r="E430" s="99" t="s">
        <v>895</v>
      </c>
      <c r="F430" s="62" t="s">
        <v>903</v>
      </c>
      <c r="G430" s="62" t="s">
        <v>1444</v>
      </c>
      <c r="H430" s="62" t="s">
        <v>898</v>
      </c>
      <c r="I430" s="62" t="s">
        <v>899</v>
      </c>
      <c r="J430" s="62">
        <v>31355</v>
      </c>
      <c r="K430" s="62" t="s">
        <v>1498</v>
      </c>
    </row>
    <row r="431" spans="1:11">
      <c r="A431" s="62" t="s">
        <v>1499</v>
      </c>
      <c r="B431" s="165" t="s">
        <v>1500</v>
      </c>
      <c r="C431" s="62">
        <v>25363</v>
      </c>
      <c r="D431" s="106">
        <v>2.5920129312470501E-2</v>
      </c>
      <c r="E431" s="99" t="s">
        <v>895</v>
      </c>
      <c r="F431" s="62" t="s">
        <v>903</v>
      </c>
      <c r="G431" s="62" t="s">
        <v>1444</v>
      </c>
      <c r="H431" s="62" t="s">
        <v>898</v>
      </c>
      <c r="I431" s="62" t="s">
        <v>899</v>
      </c>
      <c r="J431" s="62">
        <v>31355</v>
      </c>
      <c r="K431" s="62" t="s">
        <v>1501</v>
      </c>
    </row>
    <row r="432" spans="1:11">
      <c r="A432" s="62" t="s">
        <v>1502</v>
      </c>
      <c r="B432" s="165" t="s">
        <v>1503</v>
      </c>
      <c r="C432" s="62">
        <v>25364</v>
      </c>
      <c r="D432" s="106">
        <v>3.6435487343061297E-2</v>
      </c>
      <c r="E432" s="99" t="s">
        <v>895</v>
      </c>
      <c r="F432" s="62" t="s">
        <v>903</v>
      </c>
      <c r="G432" s="62" t="s">
        <v>1444</v>
      </c>
      <c r="H432" s="62" t="s">
        <v>898</v>
      </c>
      <c r="I432" s="62" t="s">
        <v>899</v>
      </c>
      <c r="J432" s="62">
        <v>31355</v>
      </c>
      <c r="K432" s="62" t="s">
        <v>1504</v>
      </c>
    </row>
    <row r="433" spans="1:11">
      <c r="A433" s="62" t="s">
        <v>1505</v>
      </c>
      <c r="B433" s="165" t="s">
        <v>1506</v>
      </c>
      <c r="C433" s="62">
        <v>25365</v>
      </c>
      <c r="D433" s="106">
        <v>3.47545293328144E-2</v>
      </c>
      <c r="E433" s="99" t="s">
        <v>895</v>
      </c>
      <c r="F433" s="62" t="s">
        <v>903</v>
      </c>
      <c r="G433" s="62" t="s">
        <v>1444</v>
      </c>
      <c r="H433" s="62" t="s">
        <v>898</v>
      </c>
      <c r="I433" s="62" t="s">
        <v>899</v>
      </c>
      <c r="J433" s="62">
        <v>31355</v>
      </c>
      <c r="K433" s="62" t="s">
        <v>1507</v>
      </c>
    </row>
    <row r="434" spans="1:11">
      <c r="A434" s="62" t="s">
        <v>1508</v>
      </c>
      <c r="B434" s="165" t="s">
        <v>1509</v>
      </c>
      <c r="C434" s="62">
        <v>25366</v>
      </c>
      <c r="D434" s="106">
        <v>4.6452564321042597E-2</v>
      </c>
      <c r="E434" s="99" t="s">
        <v>895</v>
      </c>
      <c r="F434" s="62" t="s">
        <v>903</v>
      </c>
      <c r="G434" s="62" t="s">
        <v>1444</v>
      </c>
      <c r="H434" s="62" t="s">
        <v>898</v>
      </c>
      <c r="I434" s="62" t="s">
        <v>899</v>
      </c>
      <c r="J434" s="62">
        <v>31355</v>
      </c>
      <c r="K434" s="62" t="s">
        <v>1510</v>
      </c>
    </row>
    <row r="435" spans="1:11">
      <c r="A435" s="62" t="s">
        <v>1511</v>
      </c>
      <c r="B435" s="165" t="s">
        <v>1512</v>
      </c>
      <c r="C435" s="62">
        <v>25367</v>
      </c>
      <c r="D435" s="106">
        <v>4.6718886440037799E-2</v>
      </c>
      <c r="E435" s="99" t="s">
        <v>895</v>
      </c>
      <c r="F435" s="62" t="s">
        <v>903</v>
      </c>
      <c r="G435" s="62" t="s">
        <v>1444</v>
      </c>
      <c r="H435" s="62" t="s">
        <v>898</v>
      </c>
      <c r="I435" s="62" t="s">
        <v>899</v>
      </c>
      <c r="J435" s="62">
        <v>31355</v>
      </c>
      <c r="K435" s="62" t="s">
        <v>1513</v>
      </c>
    </row>
    <row r="436" spans="1:11" ht="14.25" customHeight="1">
      <c r="A436" s="62" t="s">
        <v>1514</v>
      </c>
      <c r="B436" s="165" t="s">
        <v>1515</v>
      </c>
      <c r="C436" s="62">
        <v>25368</v>
      </c>
      <c r="D436" s="106">
        <v>3.8683239514550202E-2</v>
      </c>
      <c r="E436" s="99" t="s">
        <v>895</v>
      </c>
      <c r="F436" s="62" t="s">
        <v>903</v>
      </c>
      <c r="G436" s="62" t="s">
        <v>1444</v>
      </c>
      <c r="H436" s="62" t="s">
        <v>898</v>
      </c>
      <c r="I436" s="62" t="s">
        <v>899</v>
      </c>
      <c r="J436" s="62">
        <v>31355</v>
      </c>
      <c r="K436" s="62" t="s">
        <v>1516</v>
      </c>
    </row>
    <row r="437" spans="1:11">
      <c r="A437" s="62" t="s">
        <v>1517</v>
      </c>
      <c r="B437" s="165" t="s">
        <v>1518</v>
      </c>
      <c r="C437" s="62">
        <v>25369</v>
      </c>
      <c r="D437" s="106">
        <v>3.9707856118182699E-2</v>
      </c>
      <c r="E437" s="99" t="s">
        <v>895</v>
      </c>
      <c r="F437" s="62" t="s">
        <v>903</v>
      </c>
      <c r="G437" s="62" t="s">
        <v>1444</v>
      </c>
      <c r="H437" s="62" t="s">
        <v>898</v>
      </c>
      <c r="I437" s="62" t="s">
        <v>899</v>
      </c>
      <c r="J437" s="62">
        <v>31355</v>
      </c>
      <c r="K437" s="62" t="s">
        <v>1519</v>
      </c>
    </row>
    <row r="438" spans="1:11">
      <c r="A438" s="62" t="s">
        <v>1520</v>
      </c>
      <c r="B438" s="165" t="s">
        <v>1521</v>
      </c>
      <c r="C438" s="62">
        <v>25370</v>
      </c>
      <c r="D438" s="106">
        <v>4.9318198640820002E-2</v>
      </c>
      <c r="E438" s="99" t="s">
        <v>895</v>
      </c>
      <c r="F438" s="62" t="s">
        <v>903</v>
      </c>
      <c r="G438" s="62" t="s">
        <v>1444</v>
      </c>
      <c r="H438" s="62" t="s">
        <v>898</v>
      </c>
      <c r="I438" s="62" t="s">
        <v>899</v>
      </c>
      <c r="J438" s="62">
        <v>31355</v>
      </c>
      <c r="K438" s="62" t="s">
        <v>1522</v>
      </c>
    </row>
    <row r="439" spans="1:11">
      <c r="A439" s="62" t="s">
        <v>1523</v>
      </c>
      <c r="B439" s="165" t="s">
        <v>1524</v>
      </c>
      <c r="C439" s="62">
        <v>25371</v>
      </c>
      <c r="D439" s="106">
        <v>4.7236099711883299E-2</v>
      </c>
      <c r="E439" s="99" t="s">
        <v>895</v>
      </c>
      <c r="F439" s="62" t="s">
        <v>903</v>
      </c>
      <c r="G439" s="62" t="s">
        <v>1444</v>
      </c>
      <c r="H439" s="62" t="s">
        <v>898</v>
      </c>
      <c r="I439" s="62" t="s">
        <v>899</v>
      </c>
      <c r="J439" s="62">
        <v>31355</v>
      </c>
      <c r="K439" s="62" t="s">
        <v>1525</v>
      </c>
    </row>
    <row r="440" spans="1:11">
      <c r="A440" s="62" t="s">
        <v>1526</v>
      </c>
      <c r="B440" s="165" t="s">
        <v>1527</v>
      </c>
      <c r="C440" s="62">
        <v>25372</v>
      </c>
      <c r="D440" s="106">
        <v>4.4755693913356098E-2</v>
      </c>
      <c r="E440" s="99" t="s">
        <v>895</v>
      </c>
      <c r="F440" s="62" t="s">
        <v>903</v>
      </c>
      <c r="G440" s="62" t="s">
        <v>1444</v>
      </c>
      <c r="H440" s="62" t="s">
        <v>898</v>
      </c>
      <c r="I440" s="62" t="s">
        <v>899</v>
      </c>
      <c r="J440" s="62">
        <v>31355</v>
      </c>
      <c r="K440" s="62" t="s">
        <v>1528</v>
      </c>
    </row>
    <row r="441" spans="1:11">
      <c r="A441" s="62" t="s">
        <v>1529</v>
      </c>
      <c r="B441" s="165" t="s">
        <v>1530</v>
      </c>
      <c r="C441" s="62">
        <v>25373</v>
      </c>
      <c r="D441" s="106">
        <v>4.4632506121534403E-2</v>
      </c>
      <c r="E441" s="99" t="s">
        <v>895</v>
      </c>
      <c r="F441" s="62" t="s">
        <v>903</v>
      </c>
      <c r="G441" s="62" t="s">
        <v>1444</v>
      </c>
      <c r="H441" s="62" t="s">
        <v>898</v>
      </c>
      <c r="I441" s="62" t="s">
        <v>899</v>
      </c>
      <c r="J441" s="62">
        <v>31355</v>
      </c>
      <c r="K441" s="62" t="s">
        <v>1531</v>
      </c>
    </row>
    <row r="442" spans="1:11">
      <c r="A442" s="62" t="s">
        <v>1532</v>
      </c>
      <c r="B442" s="165" t="s">
        <v>1533</v>
      </c>
      <c r="C442" s="62">
        <v>25374</v>
      </c>
      <c r="D442" s="106">
        <v>4.4001437130298499E-2</v>
      </c>
      <c r="E442" s="99" t="s">
        <v>895</v>
      </c>
      <c r="F442" s="62" t="s">
        <v>916</v>
      </c>
      <c r="G442" s="62" t="s">
        <v>1444</v>
      </c>
      <c r="H442" s="62" t="s">
        <v>898</v>
      </c>
      <c r="I442" s="62" t="s">
        <v>899</v>
      </c>
      <c r="J442" s="62">
        <v>31355</v>
      </c>
      <c r="K442" s="62" t="s">
        <v>1534</v>
      </c>
    </row>
    <row r="443" spans="1:11">
      <c r="A443" s="62" t="s">
        <v>1535</v>
      </c>
      <c r="B443" s="165" t="s">
        <v>1536</v>
      </c>
      <c r="C443" s="62">
        <v>25375</v>
      </c>
      <c r="D443" s="106">
        <v>4.1585585763048098E-2</v>
      </c>
      <c r="E443" s="99" t="s">
        <v>895</v>
      </c>
      <c r="F443" s="62" t="s">
        <v>916</v>
      </c>
      <c r="G443" s="62" t="s">
        <v>1444</v>
      </c>
      <c r="H443" s="62" t="s">
        <v>898</v>
      </c>
      <c r="I443" s="62" t="s">
        <v>899</v>
      </c>
      <c r="J443" s="62">
        <v>31355</v>
      </c>
      <c r="K443" s="62" t="s">
        <v>1537</v>
      </c>
    </row>
    <row r="444" spans="1:11">
      <c r="A444" s="62" t="s">
        <v>1538</v>
      </c>
      <c r="B444" s="165" t="s">
        <v>1539</v>
      </c>
      <c r="C444" s="62">
        <v>25376</v>
      </c>
      <c r="D444" s="106">
        <v>2.9830552931758701E-2</v>
      </c>
      <c r="E444" s="99" t="s">
        <v>895</v>
      </c>
      <c r="F444" s="62" t="s">
        <v>916</v>
      </c>
      <c r="G444" s="62" t="s">
        <v>1444</v>
      </c>
      <c r="H444" s="62" t="s">
        <v>898</v>
      </c>
      <c r="I444" s="62" t="s">
        <v>899</v>
      </c>
      <c r="J444" s="62">
        <v>31355</v>
      </c>
      <c r="K444" s="62" t="s">
        <v>1540</v>
      </c>
    </row>
    <row r="445" spans="1:11">
      <c r="A445" s="62" t="s">
        <v>1541</v>
      </c>
      <c r="B445" s="165" t="s">
        <v>1542</v>
      </c>
      <c r="C445" s="62">
        <v>25377</v>
      </c>
      <c r="D445" s="106">
        <v>3.0148844276472998E-2</v>
      </c>
      <c r="E445" s="99" t="s">
        <v>895</v>
      </c>
      <c r="F445" s="62" t="s">
        <v>916</v>
      </c>
      <c r="G445" s="62" t="s">
        <v>1444</v>
      </c>
      <c r="H445" s="62" t="s">
        <v>898</v>
      </c>
      <c r="I445" s="62" t="s">
        <v>899</v>
      </c>
      <c r="J445" s="62">
        <v>31355</v>
      </c>
      <c r="K445" s="62" t="s">
        <v>1543</v>
      </c>
    </row>
    <row r="446" spans="1:11">
      <c r="A446" s="62" t="s">
        <v>1544</v>
      </c>
      <c r="B446" s="165" t="s">
        <v>1545</v>
      </c>
      <c r="C446" s="62">
        <v>25378</v>
      </c>
      <c r="D446" s="106">
        <v>3.7771474607784197E-2</v>
      </c>
      <c r="E446" s="99" t="s">
        <v>895</v>
      </c>
      <c r="F446" s="62" t="s">
        <v>1004</v>
      </c>
      <c r="G446" s="62" t="s">
        <v>1444</v>
      </c>
      <c r="H446" s="62" t="s">
        <v>898</v>
      </c>
      <c r="I446" s="62" t="s">
        <v>899</v>
      </c>
      <c r="J446" s="62">
        <v>31355</v>
      </c>
      <c r="K446" s="62" t="s">
        <v>1546</v>
      </c>
    </row>
    <row r="447" spans="1:11">
      <c r="A447" s="62" t="s">
        <v>1547</v>
      </c>
      <c r="B447" s="165" t="s">
        <v>1548</v>
      </c>
      <c r="C447" s="62">
        <v>25379</v>
      </c>
      <c r="D447" s="106">
        <v>3.8587311900181401E-2</v>
      </c>
      <c r="E447" s="99" t="s">
        <v>895</v>
      </c>
      <c r="F447" s="62" t="s">
        <v>1004</v>
      </c>
      <c r="G447" s="62" t="s">
        <v>1444</v>
      </c>
      <c r="H447" s="62" t="s">
        <v>898</v>
      </c>
      <c r="I447" s="62" t="s">
        <v>899</v>
      </c>
      <c r="J447" s="62">
        <v>31355</v>
      </c>
      <c r="K447" s="62" t="s">
        <v>1549</v>
      </c>
    </row>
    <row r="448" spans="1:11">
      <c r="A448" s="62" t="s">
        <v>1550</v>
      </c>
      <c r="B448" s="165" t="s">
        <v>1551</v>
      </c>
      <c r="C448" s="62">
        <v>25380</v>
      </c>
      <c r="D448" s="106">
        <v>3.4140404889746498E-2</v>
      </c>
      <c r="E448" s="99" t="s">
        <v>895</v>
      </c>
      <c r="F448" s="62" t="s">
        <v>1004</v>
      </c>
      <c r="G448" s="62" t="s">
        <v>1444</v>
      </c>
      <c r="H448" s="62" t="s">
        <v>898</v>
      </c>
      <c r="I448" s="62" t="s">
        <v>899</v>
      </c>
      <c r="J448" s="62">
        <v>31355</v>
      </c>
      <c r="K448" s="62" t="s">
        <v>1552</v>
      </c>
    </row>
    <row r="449" spans="1:11">
      <c r="A449" s="62" t="s">
        <v>1553</v>
      </c>
      <c r="B449" s="165" t="s">
        <v>1554</v>
      </c>
      <c r="C449" s="62">
        <v>25381</v>
      </c>
      <c r="D449" s="106">
        <v>3.2993264484368401E-2</v>
      </c>
      <c r="E449" s="99" t="s">
        <v>895</v>
      </c>
      <c r="F449" s="62" t="s">
        <v>1004</v>
      </c>
      <c r="G449" s="62" t="s">
        <v>1444</v>
      </c>
      <c r="H449" s="62" t="s">
        <v>898</v>
      </c>
      <c r="I449" s="62" t="s">
        <v>899</v>
      </c>
      <c r="J449" s="62">
        <v>31355</v>
      </c>
      <c r="K449" s="62" t="s">
        <v>1555</v>
      </c>
    </row>
    <row r="450" spans="1:11">
      <c r="A450" s="62" t="s">
        <v>1556</v>
      </c>
      <c r="B450" s="165" t="s">
        <v>1557</v>
      </c>
      <c r="C450" s="62">
        <v>25382</v>
      </c>
      <c r="D450" s="106">
        <v>3.54276287493277E-2</v>
      </c>
      <c r="E450" s="99" t="s">
        <v>895</v>
      </c>
      <c r="F450" s="62" t="s">
        <v>916</v>
      </c>
      <c r="G450" s="62" t="s">
        <v>1444</v>
      </c>
      <c r="H450" s="62" t="s">
        <v>898</v>
      </c>
      <c r="I450" s="62" t="s">
        <v>899</v>
      </c>
      <c r="J450" s="62">
        <v>31355</v>
      </c>
      <c r="K450" s="62" t="s">
        <v>1558</v>
      </c>
    </row>
    <row r="451" spans="1:11">
      <c r="A451" s="62" t="s">
        <v>1559</v>
      </c>
      <c r="B451" s="165" t="s">
        <v>1560</v>
      </c>
      <c r="C451" s="62">
        <v>25383</v>
      </c>
      <c r="D451" s="106">
        <v>3.4647688663338498E-2</v>
      </c>
      <c r="E451" s="99" t="s">
        <v>895</v>
      </c>
      <c r="F451" s="62" t="s">
        <v>916</v>
      </c>
      <c r="G451" s="62" t="s">
        <v>1444</v>
      </c>
      <c r="H451" s="62" t="s">
        <v>898</v>
      </c>
      <c r="I451" s="62" t="s">
        <v>899</v>
      </c>
      <c r="J451" s="62">
        <v>31355</v>
      </c>
      <c r="K451" s="62" t="s">
        <v>1561</v>
      </c>
    </row>
    <row r="452" spans="1:11">
      <c r="A452" s="62" t="s">
        <v>1562</v>
      </c>
      <c r="B452" s="165" t="s">
        <v>1563</v>
      </c>
      <c r="C452" s="62">
        <v>25384</v>
      </c>
      <c r="D452" s="106">
        <v>3.9956099568299798E-2</v>
      </c>
      <c r="E452" s="99" t="s">
        <v>895</v>
      </c>
      <c r="F452" s="62" t="s">
        <v>916</v>
      </c>
      <c r="G452" s="62" t="s">
        <v>1444</v>
      </c>
      <c r="H452" s="62" t="s">
        <v>898</v>
      </c>
      <c r="I452" s="62" t="s">
        <v>899</v>
      </c>
      <c r="J452" s="62">
        <v>31355</v>
      </c>
      <c r="K452" s="62" t="s">
        <v>1564</v>
      </c>
    </row>
    <row r="453" spans="1:11">
      <c r="A453" s="62" t="s">
        <v>1565</v>
      </c>
      <c r="B453" s="165" t="s">
        <v>1566</v>
      </c>
      <c r="C453" s="62">
        <v>25385</v>
      </c>
      <c r="D453" s="106">
        <v>3.9890642304717797E-2</v>
      </c>
      <c r="E453" s="99" t="s">
        <v>895</v>
      </c>
      <c r="F453" s="62" t="s">
        <v>916</v>
      </c>
      <c r="G453" s="62" t="s">
        <v>1444</v>
      </c>
      <c r="H453" s="62" t="s">
        <v>898</v>
      </c>
      <c r="I453" s="62" t="s">
        <v>899</v>
      </c>
      <c r="J453" s="62">
        <v>31355</v>
      </c>
      <c r="K453" s="62" t="s">
        <v>1567</v>
      </c>
    </row>
    <row r="454" spans="1:11">
      <c r="A454" s="62" t="s">
        <v>1568</v>
      </c>
      <c r="B454" s="165" t="s">
        <v>1569</v>
      </c>
      <c r="C454" s="62">
        <v>25386</v>
      </c>
      <c r="D454" s="106">
        <v>5.8501904331420898E-2</v>
      </c>
      <c r="E454" s="99" t="s">
        <v>895</v>
      </c>
      <c r="F454" s="62" t="s">
        <v>916</v>
      </c>
      <c r="G454" s="62" t="s">
        <v>1444</v>
      </c>
      <c r="H454" s="62" t="s">
        <v>898</v>
      </c>
      <c r="I454" s="62" t="s">
        <v>899</v>
      </c>
      <c r="J454" s="62">
        <v>31355</v>
      </c>
      <c r="K454" s="62" t="s">
        <v>1570</v>
      </c>
    </row>
    <row r="455" spans="1:11">
      <c r="A455" s="62" t="s">
        <v>1571</v>
      </c>
      <c r="B455" s="165" t="s">
        <v>1572</v>
      </c>
      <c r="C455" s="62">
        <v>25387</v>
      </c>
      <c r="D455" s="106">
        <v>6.5380662477617604E-2</v>
      </c>
      <c r="E455" s="99" t="s">
        <v>895</v>
      </c>
      <c r="F455" s="62" t="s">
        <v>916</v>
      </c>
      <c r="G455" s="62" t="s">
        <v>1444</v>
      </c>
      <c r="H455" s="62" t="s">
        <v>898</v>
      </c>
      <c r="I455" s="62" t="s">
        <v>899</v>
      </c>
      <c r="J455" s="62">
        <v>31355</v>
      </c>
      <c r="K455" s="62" t="s">
        <v>1573</v>
      </c>
    </row>
    <row r="456" spans="1:11">
      <c r="A456" s="62" t="s">
        <v>1574</v>
      </c>
      <c r="B456" s="165" t="s">
        <v>1575</v>
      </c>
      <c r="C456" s="62">
        <v>25388</v>
      </c>
      <c r="D456" s="106">
        <v>3.2330805248178003E-2</v>
      </c>
      <c r="E456" s="99" t="s">
        <v>895</v>
      </c>
      <c r="F456" s="62" t="s">
        <v>916</v>
      </c>
      <c r="G456" s="62" t="s">
        <v>1444</v>
      </c>
      <c r="H456" s="62" t="s">
        <v>898</v>
      </c>
      <c r="I456" s="62" t="s">
        <v>899</v>
      </c>
      <c r="J456" s="62">
        <v>31355</v>
      </c>
      <c r="K456" s="62" t="s">
        <v>1576</v>
      </c>
    </row>
    <row r="457" spans="1:11">
      <c r="A457" s="62" t="s">
        <v>1577</v>
      </c>
      <c r="B457" s="165" t="s">
        <v>1578</v>
      </c>
      <c r="C457" s="62">
        <v>25389</v>
      </c>
      <c r="D457" s="106">
        <v>3.2890061723388701E-2</v>
      </c>
      <c r="E457" s="99" t="s">
        <v>895</v>
      </c>
      <c r="F457" s="62" t="s">
        <v>916</v>
      </c>
      <c r="G457" s="62" t="s">
        <v>1444</v>
      </c>
      <c r="H457" s="62" t="s">
        <v>898</v>
      </c>
      <c r="I457" s="62" t="s">
        <v>899</v>
      </c>
      <c r="J457" s="62">
        <v>31355</v>
      </c>
      <c r="K457" s="62" t="s">
        <v>1579</v>
      </c>
    </row>
    <row r="458" spans="1:11">
      <c r="A458" s="62" t="s">
        <v>1580</v>
      </c>
      <c r="B458" s="165" t="s">
        <v>1581</v>
      </c>
      <c r="C458" s="62">
        <v>25390</v>
      </c>
      <c r="D458" s="106">
        <v>6.8215152888717101E-2</v>
      </c>
      <c r="E458" s="99" t="s">
        <v>895</v>
      </c>
      <c r="F458" s="62" t="s">
        <v>907</v>
      </c>
      <c r="G458" s="62" t="s">
        <v>1444</v>
      </c>
      <c r="H458" s="62" t="s">
        <v>898</v>
      </c>
      <c r="I458" s="62" t="s">
        <v>899</v>
      </c>
      <c r="J458" s="62">
        <v>31355</v>
      </c>
      <c r="K458" s="62" t="s">
        <v>1582</v>
      </c>
    </row>
    <row r="459" spans="1:11">
      <c r="A459" s="62" t="s">
        <v>1583</v>
      </c>
      <c r="B459" s="165" t="s">
        <v>1584</v>
      </c>
      <c r="C459" s="62">
        <v>25391</v>
      </c>
      <c r="D459" s="106">
        <v>6.6413375303694303E-2</v>
      </c>
      <c r="E459" s="99" t="s">
        <v>895</v>
      </c>
      <c r="F459" s="62" t="s">
        <v>907</v>
      </c>
      <c r="G459" s="62" t="s">
        <v>1444</v>
      </c>
      <c r="H459" s="62" t="s">
        <v>898</v>
      </c>
      <c r="I459" s="62" t="s">
        <v>899</v>
      </c>
      <c r="J459" s="62">
        <v>31355</v>
      </c>
      <c r="K459" s="62" t="s">
        <v>1585</v>
      </c>
    </row>
    <row r="460" spans="1:11">
      <c r="A460" s="62" t="s">
        <v>1586</v>
      </c>
      <c r="B460" s="165" t="s">
        <v>1587</v>
      </c>
      <c r="C460" s="62">
        <v>25650</v>
      </c>
      <c r="D460" s="106">
        <v>3.1775070414565301E-2</v>
      </c>
      <c r="E460" s="99" t="s">
        <v>895</v>
      </c>
      <c r="F460" s="62" t="s">
        <v>903</v>
      </c>
      <c r="G460" s="62" t="s">
        <v>1444</v>
      </c>
      <c r="H460" s="62" t="s">
        <v>898</v>
      </c>
      <c r="I460" s="62" t="s">
        <v>1047</v>
      </c>
      <c r="J460" s="62">
        <v>31354</v>
      </c>
      <c r="K460" s="62" t="s">
        <v>1588</v>
      </c>
    </row>
    <row r="461" spans="1:11">
      <c r="A461" s="62" t="s">
        <v>1589</v>
      </c>
      <c r="B461" s="165" t="s">
        <v>1590</v>
      </c>
      <c r="C461" s="62">
        <v>25651</v>
      </c>
      <c r="D461" s="106">
        <v>3.17002463509653E-2</v>
      </c>
      <c r="E461" s="99" t="s">
        <v>895</v>
      </c>
      <c r="F461" s="62" t="s">
        <v>903</v>
      </c>
      <c r="G461" s="62" t="s">
        <v>1444</v>
      </c>
      <c r="H461" s="62" t="s">
        <v>898</v>
      </c>
      <c r="I461" s="62" t="s">
        <v>1047</v>
      </c>
      <c r="J461" s="62">
        <v>31354</v>
      </c>
      <c r="K461" s="62" t="s">
        <v>1591</v>
      </c>
    </row>
    <row r="462" spans="1:11">
      <c r="A462" s="62" t="s">
        <v>1592</v>
      </c>
      <c r="B462" s="165" t="s">
        <v>1593</v>
      </c>
      <c r="C462" s="62">
        <v>25652</v>
      </c>
      <c r="D462" s="106">
        <v>3.4155647711579099E-2</v>
      </c>
      <c r="E462" s="99" t="s">
        <v>895</v>
      </c>
      <c r="F462" s="62" t="s">
        <v>903</v>
      </c>
      <c r="G462" s="62" t="s">
        <v>1444</v>
      </c>
      <c r="H462" s="62" t="s">
        <v>898</v>
      </c>
      <c r="I462" s="62" t="s">
        <v>1047</v>
      </c>
      <c r="J462" s="62">
        <v>31354</v>
      </c>
      <c r="K462" s="62" t="s">
        <v>1594</v>
      </c>
    </row>
    <row r="463" spans="1:11">
      <c r="A463" s="62" t="s">
        <v>1595</v>
      </c>
      <c r="B463" s="165" t="s">
        <v>1596</v>
      </c>
      <c r="C463" s="62">
        <v>25653</v>
      </c>
      <c r="D463" s="106">
        <v>3.3773179955894898E-2</v>
      </c>
      <c r="E463" s="99" t="s">
        <v>895</v>
      </c>
      <c r="F463" s="62" t="s">
        <v>903</v>
      </c>
      <c r="G463" s="62" t="s">
        <v>1444</v>
      </c>
      <c r="H463" s="62" t="s">
        <v>898</v>
      </c>
      <c r="I463" s="62" t="s">
        <v>1047</v>
      </c>
      <c r="J463" s="62">
        <v>31354</v>
      </c>
      <c r="K463" s="62" t="s">
        <v>1597</v>
      </c>
    </row>
    <row r="464" spans="1:11">
      <c r="A464" s="62" t="s">
        <v>1598</v>
      </c>
      <c r="B464" s="165" t="s">
        <v>1599</v>
      </c>
      <c r="C464" s="62">
        <v>25660</v>
      </c>
      <c r="D464" s="106">
        <v>3.5029503104154702E-2</v>
      </c>
      <c r="E464" s="99" t="s">
        <v>895</v>
      </c>
      <c r="F464" s="62" t="s">
        <v>907</v>
      </c>
      <c r="G464" s="62" t="s">
        <v>1444</v>
      </c>
      <c r="H464" s="62" t="s">
        <v>898</v>
      </c>
      <c r="I464" s="62" t="s">
        <v>1047</v>
      </c>
      <c r="J464" s="62">
        <v>31354</v>
      </c>
      <c r="K464" s="62" t="s">
        <v>1600</v>
      </c>
    </row>
    <row r="465" spans="1:11">
      <c r="A465" s="62" t="s">
        <v>1601</v>
      </c>
      <c r="B465" s="165" t="s">
        <v>1602</v>
      </c>
      <c r="C465" s="62">
        <v>25661</v>
      </c>
      <c r="D465" s="106">
        <v>3.8443752572777802E-2</v>
      </c>
      <c r="E465" s="99" t="s">
        <v>895</v>
      </c>
      <c r="F465" s="62" t="s">
        <v>907</v>
      </c>
      <c r="G465" s="62" t="s">
        <v>1444</v>
      </c>
      <c r="H465" s="62" t="s">
        <v>898</v>
      </c>
      <c r="I465" s="62" t="s">
        <v>1047</v>
      </c>
      <c r="J465" s="62">
        <v>31354</v>
      </c>
      <c r="K465" s="62" t="s">
        <v>1603</v>
      </c>
    </row>
    <row r="466" spans="1:11">
      <c r="A466" s="62" t="s">
        <v>1604</v>
      </c>
      <c r="B466" s="165" t="s">
        <v>1605</v>
      </c>
      <c r="C466" s="62">
        <v>25662</v>
      </c>
      <c r="D466" s="106">
        <v>3.6435523539177499E-2</v>
      </c>
      <c r="E466" s="99" t="s">
        <v>895</v>
      </c>
      <c r="F466" s="62" t="s">
        <v>916</v>
      </c>
      <c r="G466" s="62" t="s">
        <v>1444</v>
      </c>
      <c r="H466" s="62" t="s">
        <v>898</v>
      </c>
      <c r="I466" s="62" t="s">
        <v>1047</v>
      </c>
      <c r="J466" s="62">
        <v>31354</v>
      </c>
      <c r="K466" s="62" t="s">
        <v>1606</v>
      </c>
    </row>
    <row r="467" spans="1:11">
      <c r="A467" s="62" t="s">
        <v>1607</v>
      </c>
      <c r="B467" s="165" t="s">
        <v>1608</v>
      </c>
      <c r="C467" s="62">
        <v>25663</v>
      </c>
      <c r="D467" s="106">
        <v>3.6497648613170598E-2</v>
      </c>
      <c r="E467" s="99" t="s">
        <v>895</v>
      </c>
      <c r="F467" s="62" t="s">
        <v>916</v>
      </c>
      <c r="G467" s="62" t="s">
        <v>1444</v>
      </c>
      <c r="H467" s="62" t="s">
        <v>898</v>
      </c>
      <c r="I467" s="62" t="s">
        <v>1047</v>
      </c>
      <c r="J467" s="62">
        <v>31354</v>
      </c>
      <c r="K467" s="62" t="s">
        <v>1609</v>
      </c>
    </row>
    <row r="468" spans="1:11">
      <c r="A468" s="62" t="s">
        <v>1610</v>
      </c>
      <c r="B468" s="165" t="s">
        <v>1611</v>
      </c>
      <c r="C468" s="62">
        <v>25664</v>
      </c>
      <c r="D468" s="106">
        <v>3.4386740519781897E-2</v>
      </c>
      <c r="E468" s="99" t="s">
        <v>895</v>
      </c>
      <c r="F468" s="62" t="s">
        <v>916</v>
      </c>
      <c r="G468" s="62" t="s">
        <v>1444</v>
      </c>
      <c r="H468" s="62" t="s">
        <v>898</v>
      </c>
      <c r="I468" s="62" t="s">
        <v>1047</v>
      </c>
      <c r="J468" s="62">
        <v>31354</v>
      </c>
      <c r="K468" s="62" t="s">
        <v>1612</v>
      </c>
    </row>
    <row r="469" spans="1:11">
      <c r="A469" s="62" t="s">
        <v>1613</v>
      </c>
      <c r="B469" s="165" t="s">
        <v>1614</v>
      </c>
      <c r="C469" s="62">
        <v>25665</v>
      </c>
      <c r="D469" s="106">
        <v>3.4122174125046097E-2</v>
      </c>
      <c r="E469" s="99" t="s">
        <v>895</v>
      </c>
      <c r="F469" s="62" t="s">
        <v>916</v>
      </c>
      <c r="G469" s="62" t="s">
        <v>1444</v>
      </c>
      <c r="H469" s="62" t="s">
        <v>898</v>
      </c>
      <c r="I469" s="62" t="s">
        <v>1047</v>
      </c>
      <c r="J469" s="62">
        <v>31354</v>
      </c>
      <c r="K469" s="62" t="s">
        <v>1615</v>
      </c>
    </row>
    <row r="470" spans="1:11">
      <c r="A470" s="62" t="s">
        <v>1616</v>
      </c>
      <c r="B470" s="165" t="s">
        <v>1617</v>
      </c>
      <c r="C470" s="62">
        <v>25673</v>
      </c>
      <c r="D470" s="106">
        <v>3.02319014237869E-2</v>
      </c>
      <c r="E470" s="99" t="s">
        <v>895</v>
      </c>
      <c r="F470" s="62" t="s">
        <v>903</v>
      </c>
      <c r="G470" s="62" t="s">
        <v>1444</v>
      </c>
      <c r="H470" s="62" t="s">
        <v>898</v>
      </c>
      <c r="I470" s="62" t="s">
        <v>1047</v>
      </c>
      <c r="J470" s="62">
        <v>31354</v>
      </c>
      <c r="K470" s="62" t="s">
        <v>1618</v>
      </c>
    </row>
    <row r="471" spans="1:11">
      <c r="A471" s="62" t="s">
        <v>1619</v>
      </c>
      <c r="B471" s="165" t="s">
        <v>1620</v>
      </c>
      <c r="C471" s="62">
        <v>25674</v>
      </c>
      <c r="D471" s="106">
        <v>3.05006640824774E-2</v>
      </c>
      <c r="E471" s="99" t="s">
        <v>895</v>
      </c>
      <c r="F471" s="62" t="s">
        <v>903</v>
      </c>
      <c r="G471" s="62" t="s">
        <v>1444</v>
      </c>
      <c r="H471" s="62" t="s">
        <v>898</v>
      </c>
      <c r="I471" s="62" t="s">
        <v>1047</v>
      </c>
      <c r="J471" s="62">
        <v>31354</v>
      </c>
      <c r="K471" s="62" t="s">
        <v>1621</v>
      </c>
    </row>
    <row r="472" spans="1:11">
      <c r="A472" s="62" t="s">
        <v>1622</v>
      </c>
      <c r="B472" s="165" t="s">
        <v>1623</v>
      </c>
      <c r="C472" s="62">
        <v>25392</v>
      </c>
      <c r="D472" s="106">
        <v>1.6118911412333198E-2</v>
      </c>
      <c r="E472" s="99" t="s">
        <v>895</v>
      </c>
      <c r="F472" s="62" t="s">
        <v>896</v>
      </c>
      <c r="G472" s="62" t="s">
        <v>1624</v>
      </c>
      <c r="H472" s="62" t="s">
        <v>898</v>
      </c>
      <c r="I472" s="62" t="s">
        <v>899</v>
      </c>
      <c r="J472" s="62">
        <v>31355</v>
      </c>
      <c r="K472" s="62" t="s">
        <v>1625</v>
      </c>
    </row>
    <row r="473" spans="1:11">
      <c r="A473" s="62" t="s">
        <v>1626</v>
      </c>
      <c r="B473" s="165" t="s">
        <v>1627</v>
      </c>
      <c r="C473" s="62">
        <v>25393</v>
      </c>
      <c r="D473" s="106">
        <v>3.5350016497618202E-2</v>
      </c>
      <c r="E473" s="99" t="s">
        <v>895</v>
      </c>
      <c r="F473" s="62" t="s">
        <v>903</v>
      </c>
      <c r="G473" s="62" t="s">
        <v>1624</v>
      </c>
      <c r="H473" s="62" t="s">
        <v>898</v>
      </c>
      <c r="I473" s="62" t="s">
        <v>899</v>
      </c>
      <c r="J473" s="62">
        <v>31355</v>
      </c>
      <c r="K473" s="62" t="s">
        <v>1628</v>
      </c>
    </row>
    <row r="474" spans="1:11">
      <c r="A474" s="62" t="s">
        <v>1629</v>
      </c>
      <c r="B474" s="165" t="s">
        <v>1630</v>
      </c>
      <c r="C474" s="62">
        <v>25394</v>
      </c>
      <c r="D474" s="106">
        <v>1.07410089999459E-2</v>
      </c>
      <c r="E474" s="99" t="s">
        <v>895</v>
      </c>
      <c r="F474" s="62" t="s">
        <v>907</v>
      </c>
      <c r="G474" s="62" t="s">
        <v>1624</v>
      </c>
      <c r="H474" s="62" t="s">
        <v>898</v>
      </c>
      <c r="I474" s="62" t="s">
        <v>899</v>
      </c>
      <c r="J474" s="62">
        <v>31355</v>
      </c>
      <c r="K474" s="62" t="s">
        <v>1631</v>
      </c>
    </row>
    <row r="475" spans="1:11">
      <c r="A475" s="62" t="s">
        <v>1632</v>
      </c>
      <c r="B475" s="165" t="s">
        <v>1633</v>
      </c>
      <c r="C475" s="62">
        <v>25395</v>
      </c>
      <c r="D475" s="106">
        <v>1.19428278705509E-2</v>
      </c>
      <c r="E475" s="99" t="s">
        <v>895</v>
      </c>
      <c r="F475" s="62" t="s">
        <v>907</v>
      </c>
      <c r="G475" s="62" t="s">
        <v>1624</v>
      </c>
      <c r="H475" s="62" t="s">
        <v>898</v>
      </c>
      <c r="I475" s="62" t="s">
        <v>899</v>
      </c>
      <c r="J475" s="62">
        <v>31355</v>
      </c>
      <c r="K475" s="62" t="s">
        <v>1634</v>
      </c>
    </row>
    <row r="476" spans="1:11">
      <c r="A476" s="62" t="s">
        <v>1635</v>
      </c>
      <c r="B476" s="165" t="s">
        <v>1636</v>
      </c>
      <c r="C476" s="62">
        <v>25396</v>
      </c>
      <c r="D476" s="106">
        <v>9.8214423997642093E-3</v>
      </c>
      <c r="E476" s="99" t="s">
        <v>895</v>
      </c>
      <c r="F476" s="62" t="s">
        <v>907</v>
      </c>
      <c r="G476" s="62" t="s">
        <v>1624</v>
      </c>
      <c r="H476" s="62" t="s">
        <v>898</v>
      </c>
      <c r="I476" s="62" t="s">
        <v>899</v>
      </c>
      <c r="J476" s="62">
        <v>31355</v>
      </c>
      <c r="K476" s="62" t="s">
        <v>1637</v>
      </c>
    </row>
    <row r="477" spans="1:11">
      <c r="A477" s="62" t="s">
        <v>1635</v>
      </c>
      <c r="B477" s="165" t="s">
        <v>1638</v>
      </c>
      <c r="C477" s="62">
        <v>25397</v>
      </c>
      <c r="D477" s="106">
        <v>0.15113410745960501</v>
      </c>
      <c r="E477" s="99" t="s">
        <v>895</v>
      </c>
      <c r="F477" s="62" t="s">
        <v>916</v>
      </c>
      <c r="G477" s="62" t="s">
        <v>1624</v>
      </c>
      <c r="H477" s="62" t="s">
        <v>898</v>
      </c>
      <c r="I477" s="62" t="s">
        <v>899</v>
      </c>
      <c r="J477" s="62">
        <v>31355</v>
      </c>
      <c r="K477" s="62" t="s">
        <v>1639</v>
      </c>
    </row>
    <row r="478" spans="1:11">
      <c r="A478" s="62" t="s">
        <v>1640</v>
      </c>
      <c r="B478" s="165" t="s">
        <v>1641</v>
      </c>
      <c r="C478" s="62">
        <v>25398</v>
      </c>
      <c r="D478" s="106">
        <v>3.2166562019306601E-2</v>
      </c>
      <c r="E478" s="99" t="s">
        <v>895</v>
      </c>
      <c r="F478" s="62" t="s">
        <v>896</v>
      </c>
      <c r="G478" s="62" t="s">
        <v>1624</v>
      </c>
      <c r="H478" s="62" t="s">
        <v>898</v>
      </c>
      <c r="I478" s="62" t="s">
        <v>899</v>
      </c>
      <c r="J478" s="62">
        <v>31355</v>
      </c>
      <c r="K478" s="62" t="s">
        <v>1642</v>
      </c>
    </row>
    <row r="479" spans="1:11">
      <c r="A479" s="62" t="s">
        <v>1643</v>
      </c>
      <c r="B479" s="165" t="s">
        <v>1644</v>
      </c>
      <c r="C479" s="62">
        <v>25399</v>
      </c>
      <c r="D479" s="106">
        <v>2.8256675631338199E-2</v>
      </c>
      <c r="E479" s="99" t="s">
        <v>895</v>
      </c>
      <c r="F479" s="62" t="s">
        <v>896</v>
      </c>
      <c r="G479" s="62" t="s">
        <v>1624</v>
      </c>
      <c r="H479" s="62" t="s">
        <v>898</v>
      </c>
      <c r="I479" s="62" t="s">
        <v>899</v>
      </c>
      <c r="J479" s="62">
        <v>31355</v>
      </c>
      <c r="K479" s="62" t="s">
        <v>1645</v>
      </c>
    </row>
    <row r="480" spans="1:11">
      <c r="A480" s="62" t="s">
        <v>1646</v>
      </c>
      <c r="B480" s="165" t="s">
        <v>1647</v>
      </c>
      <c r="C480" s="62">
        <v>25400</v>
      </c>
      <c r="D480" s="106">
        <v>1.6203590350918801E-2</v>
      </c>
      <c r="E480" s="99" t="s">
        <v>895</v>
      </c>
      <c r="F480" s="62" t="s">
        <v>896</v>
      </c>
      <c r="G480" s="62" t="s">
        <v>1624</v>
      </c>
      <c r="H480" s="62" t="s">
        <v>898</v>
      </c>
      <c r="I480" s="62" t="s">
        <v>899</v>
      </c>
      <c r="J480" s="62">
        <v>31355</v>
      </c>
      <c r="K480" s="62" t="s">
        <v>1648</v>
      </c>
    </row>
    <row r="481" spans="1:11">
      <c r="A481" s="62" t="s">
        <v>1649</v>
      </c>
      <c r="B481" s="165" t="s">
        <v>1650</v>
      </c>
      <c r="C481" s="62">
        <v>25401</v>
      </c>
      <c r="D481" s="106">
        <v>1.6451137365547298E-2</v>
      </c>
      <c r="E481" s="99" t="s">
        <v>895</v>
      </c>
      <c r="F481" s="62" t="s">
        <v>896</v>
      </c>
      <c r="G481" s="62" t="s">
        <v>1624</v>
      </c>
      <c r="H481" s="62" t="s">
        <v>898</v>
      </c>
      <c r="I481" s="62" t="s">
        <v>899</v>
      </c>
      <c r="J481" s="62">
        <v>31355</v>
      </c>
      <c r="K481" s="62" t="s">
        <v>1651</v>
      </c>
    </row>
    <row r="482" spans="1:11">
      <c r="A482" s="62" t="s">
        <v>1652</v>
      </c>
      <c r="B482" s="165" t="s">
        <v>1653</v>
      </c>
      <c r="C482" s="62">
        <v>25402</v>
      </c>
      <c r="D482" s="106">
        <v>2.4061307209567898E-2</v>
      </c>
      <c r="E482" s="99" t="s">
        <v>895</v>
      </c>
      <c r="F482" s="62" t="s">
        <v>896</v>
      </c>
      <c r="G482" s="62" t="s">
        <v>1624</v>
      </c>
      <c r="H482" s="62" t="s">
        <v>898</v>
      </c>
      <c r="I482" s="62" t="s">
        <v>899</v>
      </c>
      <c r="J482" s="62">
        <v>31355</v>
      </c>
      <c r="K482" s="62" t="s">
        <v>1654</v>
      </c>
    </row>
    <row r="483" spans="1:11">
      <c r="A483" s="62" t="s">
        <v>1655</v>
      </c>
      <c r="B483" s="165" t="s">
        <v>1656</v>
      </c>
      <c r="C483" s="62">
        <v>25403</v>
      </c>
      <c r="D483" s="106">
        <v>2.3651241839247699E-2</v>
      </c>
      <c r="E483" s="99" t="s">
        <v>895</v>
      </c>
      <c r="F483" s="62" t="s">
        <v>896</v>
      </c>
      <c r="G483" s="62" t="s">
        <v>1624</v>
      </c>
      <c r="H483" s="62" t="s">
        <v>898</v>
      </c>
      <c r="I483" s="62" t="s">
        <v>899</v>
      </c>
      <c r="J483" s="62">
        <v>31355</v>
      </c>
      <c r="K483" s="62" t="s">
        <v>1657</v>
      </c>
    </row>
    <row r="484" spans="1:11">
      <c r="A484" s="62" t="s">
        <v>1658</v>
      </c>
      <c r="B484" s="165" t="s">
        <v>1659</v>
      </c>
      <c r="C484" s="62">
        <v>25404</v>
      </c>
      <c r="D484" s="106">
        <v>1.02923733909412E-2</v>
      </c>
      <c r="E484" s="99" t="s">
        <v>895</v>
      </c>
      <c r="F484" s="62" t="s">
        <v>896</v>
      </c>
      <c r="G484" s="62" t="s">
        <v>1624</v>
      </c>
      <c r="H484" s="62" t="s">
        <v>898</v>
      </c>
      <c r="I484" s="62" t="s">
        <v>899</v>
      </c>
      <c r="J484" s="62">
        <v>31355</v>
      </c>
      <c r="K484" s="62" t="s">
        <v>1660</v>
      </c>
    </row>
    <row r="485" spans="1:11">
      <c r="A485" s="62" t="s">
        <v>1661</v>
      </c>
      <c r="B485" s="165" t="s">
        <v>1662</v>
      </c>
      <c r="C485" s="62">
        <v>25405</v>
      </c>
      <c r="D485" s="106">
        <v>1.04325904886985E-2</v>
      </c>
      <c r="E485" s="99" t="s">
        <v>895</v>
      </c>
      <c r="F485" s="62" t="s">
        <v>896</v>
      </c>
      <c r="G485" s="62" t="s">
        <v>1624</v>
      </c>
      <c r="H485" s="62" t="s">
        <v>898</v>
      </c>
      <c r="I485" s="62" t="s">
        <v>899</v>
      </c>
      <c r="J485" s="62">
        <v>31355</v>
      </c>
      <c r="K485" s="62" t="s">
        <v>1663</v>
      </c>
    </row>
    <row r="486" spans="1:11">
      <c r="A486" s="62" t="s">
        <v>1664</v>
      </c>
      <c r="B486" s="165" t="s">
        <v>1665</v>
      </c>
      <c r="C486" s="62">
        <v>25406</v>
      </c>
      <c r="D486" s="106">
        <v>1.40023185310925E-2</v>
      </c>
      <c r="E486" s="99" t="s">
        <v>895</v>
      </c>
      <c r="F486" s="62" t="s">
        <v>896</v>
      </c>
      <c r="G486" s="62" t="s">
        <v>1624</v>
      </c>
      <c r="H486" s="62" t="s">
        <v>898</v>
      </c>
      <c r="I486" s="62" t="s">
        <v>899</v>
      </c>
      <c r="J486" s="62">
        <v>31355</v>
      </c>
      <c r="K486" s="62" t="s">
        <v>1666</v>
      </c>
    </row>
    <row r="487" spans="1:11">
      <c r="A487" s="62" t="s">
        <v>1667</v>
      </c>
      <c r="B487" s="165" t="s">
        <v>1668</v>
      </c>
      <c r="C487" s="62">
        <v>25407</v>
      </c>
      <c r="D487" s="106">
        <v>1.36997387751609E-2</v>
      </c>
      <c r="E487" s="99" t="s">
        <v>895</v>
      </c>
      <c r="F487" s="62" t="s">
        <v>896</v>
      </c>
      <c r="G487" s="62" t="s">
        <v>1624</v>
      </c>
      <c r="H487" s="62" t="s">
        <v>898</v>
      </c>
      <c r="I487" s="62" t="s">
        <v>899</v>
      </c>
      <c r="J487" s="62">
        <v>31355</v>
      </c>
      <c r="K487" s="62" t="s">
        <v>1669</v>
      </c>
    </row>
    <row r="488" spans="1:11">
      <c r="A488" s="62" t="s">
        <v>1670</v>
      </c>
      <c r="B488" s="165" t="s">
        <v>1671</v>
      </c>
      <c r="C488" s="62">
        <v>25408</v>
      </c>
      <c r="D488" s="106">
        <v>1.33040010150771E-2</v>
      </c>
      <c r="E488" s="99" t="s">
        <v>895</v>
      </c>
      <c r="F488" s="62" t="s">
        <v>903</v>
      </c>
      <c r="G488" s="62" t="s">
        <v>1624</v>
      </c>
      <c r="H488" s="62" t="s">
        <v>898</v>
      </c>
      <c r="I488" s="62" t="s">
        <v>899</v>
      </c>
      <c r="J488" s="62">
        <v>31355</v>
      </c>
      <c r="K488" s="62" t="s">
        <v>1672</v>
      </c>
    </row>
    <row r="489" spans="1:11">
      <c r="A489" s="62" t="s">
        <v>1673</v>
      </c>
      <c r="B489" s="165" t="s">
        <v>1674</v>
      </c>
      <c r="C489" s="62">
        <v>25409</v>
      </c>
      <c r="D489" s="106">
        <v>1.4062633411479199E-2</v>
      </c>
      <c r="E489" s="99" t="s">
        <v>895</v>
      </c>
      <c r="F489" s="62" t="s">
        <v>903</v>
      </c>
      <c r="G489" s="62" t="s">
        <v>1624</v>
      </c>
      <c r="H489" s="62" t="s">
        <v>898</v>
      </c>
      <c r="I489" s="62" t="s">
        <v>899</v>
      </c>
      <c r="J489" s="62">
        <v>31355</v>
      </c>
      <c r="K489" s="62" t="s">
        <v>1675</v>
      </c>
    </row>
    <row r="490" spans="1:11">
      <c r="A490" s="62" t="s">
        <v>1676</v>
      </c>
      <c r="B490" s="165" t="s">
        <v>1677</v>
      </c>
      <c r="C490" s="62">
        <v>25410</v>
      </c>
      <c r="D490" s="106">
        <v>1.36570143106459E-2</v>
      </c>
      <c r="E490" s="99" t="s">
        <v>895</v>
      </c>
      <c r="F490" s="62" t="s">
        <v>903</v>
      </c>
      <c r="G490" s="62" t="s">
        <v>1624</v>
      </c>
      <c r="H490" s="62" t="s">
        <v>898</v>
      </c>
      <c r="I490" s="62" t="s">
        <v>899</v>
      </c>
      <c r="J490" s="62">
        <v>31355</v>
      </c>
      <c r="K490" s="62" t="s">
        <v>1678</v>
      </c>
    </row>
    <row r="491" spans="1:11">
      <c r="A491" s="62" t="s">
        <v>1679</v>
      </c>
      <c r="B491" s="165" t="s">
        <v>1680</v>
      </c>
      <c r="C491" s="62">
        <v>25411</v>
      </c>
      <c r="D491" s="106">
        <v>1.40884561308047E-2</v>
      </c>
      <c r="E491" s="99" t="s">
        <v>895</v>
      </c>
      <c r="F491" s="62" t="s">
        <v>903</v>
      </c>
      <c r="G491" s="62" t="s">
        <v>1624</v>
      </c>
      <c r="H491" s="62" t="s">
        <v>898</v>
      </c>
      <c r="I491" s="62" t="s">
        <v>899</v>
      </c>
      <c r="J491" s="62">
        <v>31355</v>
      </c>
      <c r="K491" s="62" t="s">
        <v>1681</v>
      </c>
    </row>
    <row r="492" spans="1:11">
      <c r="A492" s="62" t="s">
        <v>1682</v>
      </c>
      <c r="B492" s="165" t="s">
        <v>1683</v>
      </c>
      <c r="C492" s="62">
        <v>25412</v>
      </c>
      <c r="D492" s="106">
        <v>1.5526224284283701E-2</v>
      </c>
      <c r="E492" s="99" t="s">
        <v>895</v>
      </c>
      <c r="F492" s="62" t="s">
        <v>903</v>
      </c>
      <c r="G492" s="62" t="s">
        <v>1624</v>
      </c>
      <c r="H492" s="62" t="s">
        <v>898</v>
      </c>
      <c r="I492" s="62" t="s">
        <v>899</v>
      </c>
      <c r="J492" s="62">
        <v>31355</v>
      </c>
      <c r="K492" s="62" t="s">
        <v>1684</v>
      </c>
    </row>
    <row r="493" spans="1:11">
      <c r="A493" s="62" t="s">
        <v>1685</v>
      </c>
      <c r="B493" s="165" t="s">
        <v>1686</v>
      </c>
      <c r="C493" s="62">
        <v>25413</v>
      </c>
      <c r="D493" s="106">
        <v>1.34104518848267E-2</v>
      </c>
      <c r="E493" s="99" t="s">
        <v>895</v>
      </c>
      <c r="F493" s="62" t="s">
        <v>903</v>
      </c>
      <c r="G493" s="62" t="s">
        <v>1624</v>
      </c>
      <c r="H493" s="62" t="s">
        <v>898</v>
      </c>
      <c r="I493" s="62" t="s">
        <v>899</v>
      </c>
      <c r="J493" s="62">
        <v>31355</v>
      </c>
      <c r="K493" s="62" t="s">
        <v>1687</v>
      </c>
    </row>
    <row r="494" spans="1:11">
      <c r="A494" s="62" t="s">
        <v>1688</v>
      </c>
      <c r="B494" s="165" t="s">
        <v>1689</v>
      </c>
      <c r="C494" s="62">
        <v>25414</v>
      </c>
      <c r="D494" s="106">
        <v>1.8588061039378601E-2</v>
      </c>
      <c r="E494" s="99" t="s">
        <v>895</v>
      </c>
      <c r="F494" s="62" t="s">
        <v>903</v>
      </c>
      <c r="G494" s="62" t="s">
        <v>1624</v>
      </c>
      <c r="H494" s="62" t="s">
        <v>898</v>
      </c>
      <c r="I494" s="62" t="s">
        <v>899</v>
      </c>
      <c r="J494" s="62">
        <v>31355</v>
      </c>
      <c r="K494" s="62" t="s">
        <v>1690</v>
      </c>
    </row>
    <row r="495" spans="1:11">
      <c r="A495" s="62" t="s">
        <v>1691</v>
      </c>
      <c r="B495" s="165" t="s">
        <v>1692</v>
      </c>
      <c r="C495" s="62">
        <v>25415</v>
      </c>
      <c r="D495" s="106">
        <v>1.8601434180729699E-2</v>
      </c>
      <c r="E495" s="99" t="s">
        <v>895</v>
      </c>
      <c r="F495" s="62" t="s">
        <v>903</v>
      </c>
      <c r="G495" s="62" t="s">
        <v>1624</v>
      </c>
      <c r="H495" s="62" t="s">
        <v>898</v>
      </c>
      <c r="I495" s="62" t="s">
        <v>899</v>
      </c>
      <c r="J495" s="62">
        <v>31355</v>
      </c>
      <c r="K495" s="62" t="s">
        <v>1693</v>
      </c>
    </row>
    <row r="496" spans="1:11">
      <c r="A496" s="62" t="s">
        <v>1694</v>
      </c>
      <c r="B496" s="165" t="s">
        <v>1695</v>
      </c>
      <c r="C496" s="62">
        <v>25416</v>
      </c>
      <c r="D496" s="106">
        <v>2.0013537750199002E-2</v>
      </c>
      <c r="E496" s="99" t="s">
        <v>895</v>
      </c>
      <c r="F496" s="62" t="s">
        <v>903</v>
      </c>
      <c r="G496" s="62" t="s">
        <v>1624</v>
      </c>
      <c r="H496" s="62" t="s">
        <v>898</v>
      </c>
      <c r="I496" s="62" t="s">
        <v>899</v>
      </c>
      <c r="J496" s="62">
        <v>31355</v>
      </c>
      <c r="K496" s="62" t="s">
        <v>1696</v>
      </c>
    </row>
    <row r="497" spans="1:11">
      <c r="A497" s="62" t="s">
        <v>1697</v>
      </c>
      <c r="B497" s="165" t="s">
        <v>1698</v>
      </c>
      <c r="C497" s="62">
        <v>25417</v>
      </c>
      <c r="D497" s="106">
        <v>2.01741629754272E-2</v>
      </c>
      <c r="E497" s="99" t="s">
        <v>895</v>
      </c>
      <c r="F497" s="62" t="s">
        <v>903</v>
      </c>
      <c r="G497" s="62" t="s">
        <v>1624</v>
      </c>
      <c r="H497" s="62" t="s">
        <v>898</v>
      </c>
      <c r="I497" s="62" t="s">
        <v>899</v>
      </c>
      <c r="J497" s="62">
        <v>31355</v>
      </c>
      <c r="K497" s="62" t="s">
        <v>1699</v>
      </c>
    </row>
    <row r="498" spans="1:11" ht="14.25" customHeight="1">
      <c r="A498" s="62" t="s">
        <v>1700</v>
      </c>
      <c r="B498" s="165" t="s">
        <v>1701</v>
      </c>
      <c r="C498" s="62">
        <v>25418</v>
      </c>
      <c r="D498" s="106">
        <v>1.86992390745335E-2</v>
      </c>
      <c r="E498" s="99" t="s">
        <v>895</v>
      </c>
      <c r="F498" s="62" t="s">
        <v>903</v>
      </c>
      <c r="G498" s="62" t="s">
        <v>1624</v>
      </c>
      <c r="H498" s="62" t="s">
        <v>898</v>
      </c>
      <c r="I498" s="62" t="s">
        <v>899</v>
      </c>
      <c r="J498" s="62">
        <v>31355</v>
      </c>
      <c r="K498" s="62" t="s">
        <v>1702</v>
      </c>
    </row>
    <row r="499" spans="1:11">
      <c r="A499" s="62" t="s">
        <v>1703</v>
      </c>
      <c r="B499" s="165" t="s">
        <v>1704</v>
      </c>
      <c r="C499" s="62">
        <v>25419</v>
      </c>
      <c r="D499" s="106">
        <v>1.7179538965675499E-2</v>
      </c>
      <c r="E499" s="99" t="s">
        <v>895</v>
      </c>
      <c r="F499" s="62" t="s">
        <v>903</v>
      </c>
      <c r="G499" s="62" t="s">
        <v>1624</v>
      </c>
      <c r="H499" s="62" t="s">
        <v>898</v>
      </c>
      <c r="I499" s="62" t="s">
        <v>899</v>
      </c>
      <c r="J499" s="62">
        <v>31355</v>
      </c>
      <c r="K499" s="62" t="s">
        <v>1705</v>
      </c>
    </row>
    <row r="500" spans="1:11">
      <c r="A500" s="62" t="s">
        <v>1706</v>
      </c>
      <c r="B500" s="165" t="s">
        <v>1707</v>
      </c>
      <c r="C500" s="62">
        <v>25420</v>
      </c>
      <c r="D500" s="106">
        <v>1.24705692736131E-2</v>
      </c>
      <c r="E500" s="99" t="s">
        <v>895</v>
      </c>
      <c r="F500" s="62" t="s">
        <v>903</v>
      </c>
      <c r="G500" s="62" t="s">
        <v>1624</v>
      </c>
      <c r="H500" s="62" t="s">
        <v>898</v>
      </c>
      <c r="I500" s="62" t="s">
        <v>899</v>
      </c>
      <c r="J500" s="62">
        <v>31355</v>
      </c>
      <c r="K500" s="62" t="s">
        <v>1708</v>
      </c>
    </row>
    <row r="501" spans="1:11">
      <c r="A501" s="62" t="s">
        <v>1709</v>
      </c>
      <c r="B501" s="165" t="s">
        <v>1710</v>
      </c>
      <c r="C501" s="62">
        <v>25421</v>
      </c>
      <c r="D501" s="106">
        <v>1.17823387859238E-2</v>
      </c>
      <c r="E501" s="99" t="s">
        <v>895</v>
      </c>
      <c r="F501" s="62" t="s">
        <v>903</v>
      </c>
      <c r="G501" s="62" t="s">
        <v>1624</v>
      </c>
      <c r="H501" s="62" t="s">
        <v>898</v>
      </c>
      <c r="I501" s="62" t="s">
        <v>899</v>
      </c>
      <c r="J501" s="62">
        <v>31355</v>
      </c>
      <c r="K501" s="62" t="s">
        <v>1711</v>
      </c>
    </row>
    <row r="502" spans="1:11">
      <c r="A502" s="62" t="s">
        <v>1712</v>
      </c>
      <c r="B502" s="165" t="s">
        <v>1713</v>
      </c>
      <c r="C502" s="62">
        <v>25422</v>
      </c>
      <c r="D502" s="106">
        <v>1.4197762206489099E-2</v>
      </c>
      <c r="E502" s="99" t="s">
        <v>895</v>
      </c>
      <c r="F502" s="62" t="s">
        <v>916</v>
      </c>
      <c r="G502" s="62" t="s">
        <v>1624</v>
      </c>
      <c r="H502" s="62" t="s">
        <v>898</v>
      </c>
      <c r="I502" s="62" t="s">
        <v>899</v>
      </c>
      <c r="J502" s="62">
        <v>31355</v>
      </c>
      <c r="K502" s="62" t="s">
        <v>1714</v>
      </c>
    </row>
    <row r="503" spans="1:11">
      <c r="A503" s="62" t="s">
        <v>1715</v>
      </c>
      <c r="B503" s="165" t="s">
        <v>1716</v>
      </c>
      <c r="C503" s="62">
        <v>25423</v>
      </c>
      <c r="D503" s="106">
        <v>1.5356259143763901E-2</v>
      </c>
      <c r="E503" s="99" t="s">
        <v>895</v>
      </c>
      <c r="F503" s="62" t="s">
        <v>916</v>
      </c>
      <c r="G503" s="62" t="s">
        <v>1624</v>
      </c>
      <c r="H503" s="62" t="s">
        <v>898</v>
      </c>
      <c r="I503" s="62" t="s">
        <v>899</v>
      </c>
      <c r="J503" s="62">
        <v>31355</v>
      </c>
      <c r="K503" s="62" t="s">
        <v>1717</v>
      </c>
    </row>
    <row r="504" spans="1:11">
      <c r="A504" s="62" t="s">
        <v>1718</v>
      </c>
      <c r="B504" s="165" t="s">
        <v>1719</v>
      </c>
      <c r="C504" s="62">
        <v>25424</v>
      </c>
      <c r="D504" s="106">
        <v>1.53388688006357E-2</v>
      </c>
      <c r="E504" s="99" t="s">
        <v>895</v>
      </c>
      <c r="F504" s="62" t="s">
        <v>916</v>
      </c>
      <c r="G504" s="62" t="s">
        <v>1624</v>
      </c>
      <c r="H504" s="62" t="s">
        <v>898</v>
      </c>
      <c r="I504" s="62" t="s">
        <v>899</v>
      </c>
      <c r="J504" s="62">
        <v>31355</v>
      </c>
      <c r="K504" s="62" t="s">
        <v>1720</v>
      </c>
    </row>
    <row r="505" spans="1:11">
      <c r="A505" s="62" t="s">
        <v>1721</v>
      </c>
      <c r="B505" s="165" t="s">
        <v>1722</v>
      </c>
      <c r="C505" s="62">
        <v>25425</v>
      </c>
      <c r="D505" s="106">
        <v>1.67714174428528E-2</v>
      </c>
      <c r="E505" s="99" t="s">
        <v>895</v>
      </c>
      <c r="F505" s="62" t="s">
        <v>916</v>
      </c>
      <c r="G505" s="62" t="s">
        <v>1624</v>
      </c>
      <c r="H505" s="62" t="s">
        <v>898</v>
      </c>
      <c r="I505" s="62" t="s">
        <v>899</v>
      </c>
      <c r="J505" s="62">
        <v>31355</v>
      </c>
      <c r="K505" s="62" t="s">
        <v>1723</v>
      </c>
    </row>
    <row r="506" spans="1:11">
      <c r="A506" s="62" t="s">
        <v>1724</v>
      </c>
      <c r="B506" s="165" t="s">
        <v>1725</v>
      </c>
      <c r="C506" s="62">
        <v>25426</v>
      </c>
      <c r="D506" s="106">
        <v>1.72006422710466E-2</v>
      </c>
      <c r="E506" s="99" t="s">
        <v>895</v>
      </c>
      <c r="F506" s="62" t="s">
        <v>1004</v>
      </c>
      <c r="G506" s="62" t="s">
        <v>1624</v>
      </c>
      <c r="H506" s="62" t="s">
        <v>898</v>
      </c>
      <c r="I506" s="62" t="s">
        <v>899</v>
      </c>
      <c r="J506" s="62">
        <v>31355</v>
      </c>
      <c r="K506" s="62" t="s">
        <v>1726</v>
      </c>
    </row>
    <row r="507" spans="1:11">
      <c r="A507" s="62" t="s">
        <v>1727</v>
      </c>
      <c r="B507" s="165" t="s">
        <v>1728</v>
      </c>
      <c r="C507" s="62">
        <v>25427</v>
      </c>
      <c r="D507" s="106">
        <v>1.42467257782988E-2</v>
      </c>
      <c r="E507" s="99" t="s">
        <v>895</v>
      </c>
      <c r="F507" s="62" t="s">
        <v>1004</v>
      </c>
      <c r="G507" s="62" t="s">
        <v>1624</v>
      </c>
      <c r="H507" s="62" t="s">
        <v>898</v>
      </c>
      <c r="I507" s="62" t="s">
        <v>899</v>
      </c>
      <c r="J507" s="62">
        <v>31355</v>
      </c>
      <c r="K507" s="62" t="s">
        <v>1729</v>
      </c>
    </row>
    <row r="508" spans="1:11">
      <c r="A508" s="62" t="s">
        <v>1730</v>
      </c>
      <c r="B508" s="165" t="s">
        <v>1731</v>
      </c>
      <c r="C508" s="62">
        <v>25428</v>
      </c>
      <c r="D508" s="106">
        <v>2.8459494346244299E-2</v>
      </c>
      <c r="E508" s="99" t="s">
        <v>895</v>
      </c>
      <c r="F508" s="62" t="s">
        <v>1004</v>
      </c>
      <c r="G508" s="62" t="s">
        <v>1624</v>
      </c>
      <c r="H508" s="62" t="s">
        <v>898</v>
      </c>
      <c r="I508" s="62" t="s">
        <v>899</v>
      </c>
      <c r="J508" s="62">
        <v>31355</v>
      </c>
      <c r="K508" s="62" t="s">
        <v>1732</v>
      </c>
    </row>
    <row r="509" spans="1:11">
      <c r="A509" s="62" t="s">
        <v>1733</v>
      </c>
      <c r="B509" s="165" t="s">
        <v>1734</v>
      </c>
      <c r="C509" s="62">
        <v>25429</v>
      </c>
      <c r="D509" s="106">
        <v>2.91240537366695E-2</v>
      </c>
      <c r="E509" s="99" t="s">
        <v>895</v>
      </c>
      <c r="F509" s="62" t="s">
        <v>1004</v>
      </c>
      <c r="G509" s="62" t="s">
        <v>1624</v>
      </c>
      <c r="H509" s="62" t="s">
        <v>898</v>
      </c>
      <c r="I509" s="62" t="s">
        <v>899</v>
      </c>
      <c r="J509" s="62">
        <v>31355</v>
      </c>
      <c r="K509" s="62" t="s">
        <v>1735</v>
      </c>
    </row>
    <row r="510" spans="1:11">
      <c r="A510" s="62" t="s">
        <v>1736</v>
      </c>
      <c r="B510" s="165" t="s">
        <v>1737</v>
      </c>
      <c r="C510" s="62">
        <v>25430</v>
      </c>
      <c r="D510" s="106">
        <v>2.33281818280613E-2</v>
      </c>
      <c r="E510" s="99" t="s">
        <v>895</v>
      </c>
      <c r="F510" s="62" t="s">
        <v>916</v>
      </c>
      <c r="G510" s="62" t="s">
        <v>1624</v>
      </c>
      <c r="H510" s="62" t="s">
        <v>898</v>
      </c>
      <c r="I510" s="62" t="s">
        <v>899</v>
      </c>
      <c r="J510" s="62">
        <v>31355</v>
      </c>
      <c r="K510" s="62" t="s">
        <v>1738</v>
      </c>
    </row>
    <row r="511" spans="1:11">
      <c r="A511" s="62" t="s">
        <v>1739</v>
      </c>
      <c r="B511" s="165" t="s">
        <v>1740</v>
      </c>
      <c r="C511" s="62">
        <v>25431</v>
      </c>
      <c r="D511" s="106">
        <v>2.4702179402678201E-2</v>
      </c>
      <c r="E511" s="99" t="s">
        <v>895</v>
      </c>
      <c r="F511" s="62" t="s">
        <v>916</v>
      </c>
      <c r="G511" s="62" t="s">
        <v>1624</v>
      </c>
      <c r="H511" s="62" t="s">
        <v>898</v>
      </c>
      <c r="I511" s="62" t="s">
        <v>899</v>
      </c>
      <c r="J511" s="62">
        <v>31355</v>
      </c>
      <c r="K511" s="62" t="s">
        <v>1741</v>
      </c>
    </row>
    <row r="512" spans="1:11">
      <c r="A512" s="62" t="s">
        <v>1742</v>
      </c>
      <c r="B512" s="165" t="s">
        <v>1743</v>
      </c>
      <c r="C512" s="62">
        <v>25432</v>
      </c>
      <c r="D512" s="106">
        <v>1.59634459562676E-2</v>
      </c>
      <c r="E512" s="99" t="s">
        <v>895</v>
      </c>
      <c r="F512" s="62" t="s">
        <v>916</v>
      </c>
      <c r="G512" s="62" t="s">
        <v>1624</v>
      </c>
      <c r="H512" s="62" t="s">
        <v>898</v>
      </c>
      <c r="I512" s="62" t="s">
        <v>899</v>
      </c>
      <c r="J512" s="62">
        <v>31355</v>
      </c>
      <c r="K512" s="62" t="s">
        <v>1744</v>
      </c>
    </row>
    <row r="513" spans="1:11">
      <c r="A513" s="62" t="s">
        <v>1745</v>
      </c>
      <c r="B513" s="165" t="s">
        <v>1746</v>
      </c>
      <c r="C513" s="62">
        <v>25433</v>
      </c>
      <c r="D513" s="106">
        <v>1.6685874573098499E-2</v>
      </c>
      <c r="E513" s="99" t="s">
        <v>895</v>
      </c>
      <c r="F513" s="62" t="s">
        <v>916</v>
      </c>
      <c r="G513" s="62" t="s">
        <v>1624</v>
      </c>
      <c r="H513" s="62" t="s">
        <v>898</v>
      </c>
      <c r="I513" s="62" t="s">
        <v>899</v>
      </c>
      <c r="J513" s="62">
        <v>31355</v>
      </c>
      <c r="K513" s="62" t="s">
        <v>1747</v>
      </c>
    </row>
    <row r="514" spans="1:11">
      <c r="A514" s="62" t="s">
        <v>1748</v>
      </c>
      <c r="B514" s="165" t="s">
        <v>1749</v>
      </c>
      <c r="C514" s="62">
        <v>25434</v>
      </c>
      <c r="D514" s="106">
        <v>3.0871091906818301E-2</v>
      </c>
      <c r="E514" s="99" t="s">
        <v>895</v>
      </c>
      <c r="F514" s="62" t="s">
        <v>916</v>
      </c>
      <c r="G514" s="62" t="s">
        <v>1624</v>
      </c>
      <c r="H514" s="62" t="s">
        <v>898</v>
      </c>
      <c r="I514" s="62" t="s">
        <v>899</v>
      </c>
      <c r="J514" s="62">
        <v>31355</v>
      </c>
      <c r="K514" s="62" t="s">
        <v>1750</v>
      </c>
    </row>
    <row r="515" spans="1:11">
      <c r="A515" s="62" t="s">
        <v>1751</v>
      </c>
      <c r="B515" s="165" t="s">
        <v>1752</v>
      </c>
      <c r="C515" s="62">
        <v>25435</v>
      </c>
      <c r="D515" s="106">
        <v>3.0037905136750798E-2</v>
      </c>
      <c r="E515" s="99" t="s">
        <v>895</v>
      </c>
      <c r="F515" s="62" t="s">
        <v>916</v>
      </c>
      <c r="G515" s="62" t="s">
        <v>1624</v>
      </c>
      <c r="H515" s="62" t="s">
        <v>898</v>
      </c>
      <c r="I515" s="62" t="s">
        <v>899</v>
      </c>
      <c r="J515" s="62">
        <v>31355</v>
      </c>
      <c r="K515" s="62" t="s">
        <v>1753</v>
      </c>
    </row>
    <row r="516" spans="1:11">
      <c r="A516" s="62" t="s">
        <v>1754</v>
      </c>
      <c r="B516" s="165" t="s">
        <v>1755</v>
      </c>
      <c r="C516" s="62">
        <v>25436</v>
      </c>
      <c r="D516" s="106">
        <v>2.3294146134212899E-2</v>
      </c>
      <c r="E516" s="99" t="s">
        <v>895</v>
      </c>
      <c r="F516" s="62" t="s">
        <v>916</v>
      </c>
      <c r="G516" s="62" t="s">
        <v>1624</v>
      </c>
      <c r="H516" s="62" t="s">
        <v>898</v>
      </c>
      <c r="I516" s="62" t="s">
        <v>899</v>
      </c>
      <c r="J516" s="62">
        <v>31355</v>
      </c>
      <c r="K516" s="62" t="s">
        <v>1756</v>
      </c>
    </row>
    <row r="517" spans="1:11">
      <c r="A517" s="62" t="s">
        <v>1757</v>
      </c>
      <c r="B517" s="165" t="s">
        <v>1758</v>
      </c>
      <c r="C517" s="62">
        <v>25437</v>
      </c>
      <c r="D517" s="106">
        <v>2.38947685444807E-2</v>
      </c>
      <c r="E517" s="99" t="s">
        <v>895</v>
      </c>
      <c r="F517" s="62" t="s">
        <v>916</v>
      </c>
      <c r="G517" s="62" t="s">
        <v>1624</v>
      </c>
      <c r="H517" s="62" t="s">
        <v>898</v>
      </c>
      <c r="I517" s="62" t="s">
        <v>899</v>
      </c>
      <c r="J517" s="62">
        <v>31355</v>
      </c>
      <c r="K517" s="62" t="s">
        <v>1759</v>
      </c>
    </row>
    <row r="518" spans="1:11">
      <c r="A518" s="62" t="s">
        <v>1760</v>
      </c>
      <c r="B518" s="165" t="s">
        <v>1761</v>
      </c>
      <c r="C518" s="62">
        <v>25438</v>
      </c>
      <c r="D518" s="106">
        <v>2.05067691682056E-2</v>
      </c>
      <c r="E518" s="99" t="s">
        <v>895</v>
      </c>
      <c r="F518" s="62" t="s">
        <v>907</v>
      </c>
      <c r="G518" s="62" t="s">
        <v>1624</v>
      </c>
      <c r="H518" s="62" t="s">
        <v>898</v>
      </c>
      <c r="I518" s="62" t="s">
        <v>899</v>
      </c>
      <c r="J518" s="62">
        <v>31355</v>
      </c>
      <c r="K518" s="62" t="s">
        <v>1762</v>
      </c>
    </row>
    <row r="519" spans="1:11">
      <c r="A519" s="62" t="s">
        <v>1763</v>
      </c>
      <c r="B519" s="165" t="s">
        <v>1764</v>
      </c>
      <c r="C519" s="62">
        <v>25439</v>
      </c>
      <c r="D519" s="106">
        <v>2.3790666871209599E-2</v>
      </c>
      <c r="E519" s="99" t="s">
        <v>895</v>
      </c>
      <c r="F519" s="62" t="s">
        <v>907</v>
      </c>
      <c r="G519" s="62" t="s">
        <v>1624</v>
      </c>
      <c r="H519" s="62" t="s">
        <v>898</v>
      </c>
      <c r="I519" s="62" t="s">
        <v>899</v>
      </c>
      <c r="J519" s="62">
        <v>31355</v>
      </c>
      <c r="K519" s="62" t="s">
        <v>1765</v>
      </c>
    </row>
    <row r="520" spans="1:11">
      <c r="A520" s="62" t="s">
        <v>1766</v>
      </c>
      <c r="B520" s="165" t="s">
        <v>1767</v>
      </c>
      <c r="C520" s="62">
        <v>25677</v>
      </c>
      <c r="D520" s="106">
        <v>1.7758434550000899E-2</v>
      </c>
      <c r="E520" s="99" t="s">
        <v>895</v>
      </c>
      <c r="F520" s="62" t="s">
        <v>903</v>
      </c>
      <c r="G520" s="62" t="s">
        <v>1624</v>
      </c>
      <c r="H520" s="62" t="s">
        <v>898</v>
      </c>
      <c r="I520" s="62" t="s">
        <v>1047</v>
      </c>
      <c r="J520" s="62">
        <v>31354</v>
      </c>
      <c r="K520" s="62" t="s">
        <v>1768</v>
      </c>
    </row>
    <row r="521" spans="1:11">
      <c r="A521" s="62" t="s">
        <v>1769</v>
      </c>
      <c r="B521" s="165" t="s">
        <v>1770</v>
      </c>
      <c r="C521" s="62">
        <v>25678</v>
      </c>
      <c r="D521" s="106">
        <v>1.6896644040839001E-2</v>
      </c>
      <c r="E521" s="99" t="s">
        <v>895</v>
      </c>
      <c r="F521" s="62" t="s">
        <v>903</v>
      </c>
      <c r="G521" s="62" t="s">
        <v>1624</v>
      </c>
      <c r="H521" s="62" t="s">
        <v>898</v>
      </c>
      <c r="I521" s="62" t="s">
        <v>1047</v>
      </c>
      <c r="J521" s="62">
        <v>31354</v>
      </c>
      <c r="K521" s="62" t="s">
        <v>1771</v>
      </c>
    </row>
    <row r="522" spans="1:11">
      <c r="A522" s="62" t="s">
        <v>1772</v>
      </c>
      <c r="B522" s="165" t="s">
        <v>1773</v>
      </c>
      <c r="C522" s="62">
        <v>25679</v>
      </c>
      <c r="D522" s="106">
        <v>1.2328804154705801E-2</v>
      </c>
      <c r="E522" s="99" t="s">
        <v>895</v>
      </c>
      <c r="F522" s="62" t="s">
        <v>903</v>
      </c>
      <c r="G522" s="62" t="s">
        <v>1624</v>
      </c>
      <c r="H522" s="62" t="s">
        <v>898</v>
      </c>
      <c r="I522" s="62" t="s">
        <v>1047</v>
      </c>
      <c r="J522" s="62">
        <v>31354</v>
      </c>
      <c r="K522" s="62" t="s">
        <v>1774</v>
      </c>
    </row>
    <row r="523" spans="1:11">
      <c r="A523" s="62" t="s">
        <v>1775</v>
      </c>
      <c r="B523" s="165" t="s">
        <v>1776</v>
      </c>
      <c r="C523" s="62">
        <v>25680</v>
      </c>
      <c r="D523" s="106">
        <v>1.3218511303222999E-2</v>
      </c>
      <c r="E523" s="99" t="s">
        <v>895</v>
      </c>
      <c r="F523" s="62" t="s">
        <v>903</v>
      </c>
      <c r="G523" s="62" t="s">
        <v>1624</v>
      </c>
      <c r="H523" s="62" t="s">
        <v>898</v>
      </c>
      <c r="I523" s="62" t="s">
        <v>1047</v>
      </c>
      <c r="J523" s="62">
        <v>31354</v>
      </c>
      <c r="K523" s="62" t="s">
        <v>1777</v>
      </c>
    </row>
    <row r="524" spans="1:11">
      <c r="A524" s="62" t="s">
        <v>1778</v>
      </c>
      <c r="B524" s="165" t="s">
        <v>1779</v>
      </c>
      <c r="C524" s="62">
        <v>25687</v>
      </c>
      <c r="D524" s="106">
        <v>1.10989225432529E-2</v>
      </c>
      <c r="E524" s="99" t="s">
        <v>895</v>
      </c>
      <c r="F524" s="62" t="s">
        <v>907</v>
      </c>
      <c r="G524" s="62" t="s">
        <v>1624</v>
      </c>
      <c r="H524" s="62" t="s">
        <v>898</v>
      </c>
      <c r="I524" s="62" t="s">
        <v>1047</v>
      </c>
      <c r="J524" s="62">
        <v>31354</v>
      </c>
      <c r="K524" s="62" t="s">
        <v>1780</v>
      </c>
    </row>
    <row r="525" spans="1:11">
      <c r="A525" s="62" t="s">
        <v>1781</v>
      </c>
      <c r="B525" s="165" t="s">
        <v>1782</v>
      </c>
      <c r="C525" s="62">
        <v>25688</v>
      </c>
      <c r="D525" s="106">
        <v>1.0822423839749301E-2</v>
      </c>
      <c r="E525" s="99" t="s">
        <v>895</v>
      </c>
      <c r="F525" s="62" t="s">
        <v>907</v>
      </c>
      <c r="G525" s="62" t="s">
        <v>1624</v>
      </c>
      <c r="H525" s="62" t="s">
        <v>898</v>
      </c>
      <c r="I525" s="62" t="s">
        <v>1047</v>
      </c>
      <c r="J525" s="62">
        <v>31354</v>
      </c>
      <c r="K525" s="62" t="s">
        <v>1783</v>
      </c>
    </row>
    <row r="526" spans="1:11">
      <c r="A526" s="62" t="s">
        <v>1784</v>
      </c>
      <c r="B526" s="165" t="s">
        <v>1785</v>
      </c>
      <c r="C526" s="62">
        <v>25689</v>
      </c>
      <c r="D526" s="106">
        <v>1.12793770995285E-2</v>
      </c>
      <c r="E526" s="99" t="s">
        <v>895</v>
      </c>
      <c r="F526" s="62" t="s">
        <v>916</v>
      </c>
      <c r="G526" s="62" t="s">
        <v>1624</v>
      </c>
      <c r="H526" s="62" t="s">
        <v>898</v>
      </c>
      <c r="I526" s="62" t="s">
        <v>1047</v>
      </c>
      <c r="J526" s="62">
        <v>31354</v>
      </c>
      <c r="K526" s="62" t="s">
        <v>1786</v>
      </c>
    </row>
    <row r="527" spans="1:11">
      <c r="A527" s="62" t="s">
        <v>1787</v>
      </c>
      <c r="B527" s="165" t="s">
        <v>1788</v>
      </c>
      <c r="C527" s="62">
        <v>25690</v>
      </c>
      <c r="D527" s="106">
        <v>1.0918431603438E-2</v>
      </c>
      <c r="E527" s="99" t="s">
        <v>895</v>
      </c>
      <c r="F527" s="62" t="s">
        <v>916</v>
      </c>
      <c r="G527" s="62" t="s">
        <v>1624</v>
      </c>
      <c r="H527" s="62" t="s">
        <v>898</v>
      </c>
      <c r="I527" s="62" t="s">
        <v>1047</v>
      </c>
      <c r="J527" s="62">
        <v>31354</v>
      </c>
      <c r="K527" s="62" t="s">
        <v>1789</v>
      </c>
    </row>
    <row r="528" spans="1:11">
      <c r="A528" s="62" t="s">
        <v>1790</v>
      </c>
      <c r="B528" s="165" t="s">
        <v>1791</v>
      </c>
      <c r="C528" s="62">
        <v>25691</v>
      </c>
      <c r="D528" s="106">
        <v>9.5519862809742909E-3</v>
      </c>
      <c r="E528" s="99" t="s">
        <v>895</v>
      </c>
      <c r="F528" s="62" t="s">
        <v>916</v>
      </c>
      <c r="G528" s="62" t="s">
        <v>1624</v>
      </c>
      <c r="H528" s="62" t="s">
        <v>898</v>
      </c>
      <c r="I528" s="62" t="s">
        <v>1047</v>
      </c>
      <c r="J528" s="62">
        <v>31354</v>
      </c>
      <c r="K528" s="62" t="s">
        <v>1792</v>
      </c>
    </row>
    <row r="529" spans="1:11">
      <c r="A529" s="62" t="s">
        <v>1793</v>
      </c>
      <c r="B529" s="165" t="s">
        <v>1794</v>
      </c>
      <c r="C529" s="62">
        <v>25692</v>
      </c>
      <c r="D529" s="106">
        <v>9.1477983422497394E-3</v>
      </c>
      <c r="E529" s="99" t="s">
        <v>895</v>
      </c>
      <c r="F529" s="62" t="s">
        <v>916</v>
      </c>
      <c r="G529" s="62" t="s">
        <v>1624</v>
      </c>
      <c r="H529" s="62" t="s">
        <v>898</v>
      </c>
      <c r="I529" s="62" t="s">
        <v>1047</v>
      </c>
      <c r="J529" s="62">
        <v>31354</v>
      </c>
      <c r="K529" s="62" t="s">
        <v>1795</v>
      </c>
    </row>
    <row r="530" spans="1:11">
      <c r="A530" s="62" t="s">
        <v>1796</v>
      </c>
      <c r="B530" s="165" t="s">
        <v>1797</v>
      </c>
      <c r="C530" s="62">
        <v>25700</v>
      </c>
      <c r="D530" s="106">
        <v>1.66520329909354E-2</v>
      </c>
      <c r="E530" s="99" t="s">
        <v>895</v>
      </c>
      <c r="F530" s="62" t="s">
        <v>903</v>
      </c>
      <c r="G530" s="62" t="s">
        <v>1624</v>
      </c>
      <c r="H530" s="62" t="s">
        <v>898</v>
      </c>
      <c r="I530" s="62" t="s">
        <v>1047</v>
      </c>
      <c r="J530" s="62">
        <v>31354</v>
      </c>
      <c r="K530" s="62" t="s">
        <v>1798</v>
      </c>
    </row>
    <row r="531" spans="1:11">
      <c r="A531" s="62" t="s">
        <v>1799</v>
      </c>
      <c r="B531" s="165" t="s">
        <v>1800</v>
      </c>
      <c r="C531" s="62">
        <v>25701</v>
      </c>
      <c r="D531" s="106">
        <v>1.7092953143092102E-2</v>
      </c>
      <c r="E531" s="99" t="s">
        <v>895</v>
      </c>
      <c r="F531" s="62" t="s">
        <v>903</v>
      </c>
      <c r="G531" s="62" t="s">
        <v>1624</v>
      </c>
      <c r="H531" s="62" t="s">
        <v>898</v>
      </c>
      <c r="I531" s="62" t="s">
        <v>1047</v>
      </c>
      <c r="J531" s="62">
        <v>31354</v>
      </c>
      <c r="K531" s="62" t="s">
        <v>1801</v>
      </c>
    </row>
    <row r="532" spans="1:11">
      <c r="A532" s="62" t="s">
        <v>1802</v>
      </c>
      <c r="B532" s="165" t="s">
        <v>1803</v>
      </c>
      <c r="C532" s="62">
        <v>25440</v>
      </c>
      <c r="D532" s="106">
        <v>1.89133127821445E-2</v>
      </c>
      <c r="E532" s="99" t="s">
        <v>895</v>
      </c>
      <c r="F532" s="62" t="s">
        <v>896</v>
      </c>
      <c r="G532" s="62" t="s">
        <v>1804</v>
      </c>
      <c r="H532" s="62" t="s">
        <v>898</v>
      </c>
      <c r="I532" s="62" t="s">
        <v>899</v>
      </c>
      <c r="J532" s="62">
        <v>31355</v>
      </c>
      <c r="K532" s="62" t="s">
        <v>1805</v>
      </c>
    </row>
    <row r="533" spans="1:11">
      <c r="A533" s="62" t="s">
        <v>1806</v>
      </c>
      <c r="B533" s="165" t="s">
        <v>1807</v>
      </c>
      <c r="C533" s="62">
        <v>25441</v>
      </c>
      <c r="D533" s="106">
        <v>6.0919386594116297E-2</v>
      </c>
      <c r="E533" s="99" t="s">
        <v>895</v>
      </c>
      <c r="F533" s="62" t="s">
        <v>903</v>
      </c>
      <c r="G533" s="62" t="s">
        <v>1804</v>
      </c>
      <c r="H533" s="62" t="s">
        <v>898</v>
      </c>
      <c r="I533" s="62" t="s">
        <v>899</v>
      </c>
      <c r="J533" s="62">
        <v>31355</v>
      </c>
      <c r="K533" s="62" t="s">
        <v>1808</v>
      </c>
    </row>
    <row r="534" spans="1:11">
      <c r="A534" s="62" t="s">
        <v>1809</v>
      </c>
      <c r="B534" s="165" t="s">
        <v>1810</v>
      </c>
      <c r="C534" s="62">
        <v>25442</v>
      </c>
      <c r="D534" s="106">
        <v>2.4817513057556501E-2</v>
      </c>
      <c r="E534" s="99" t="s">
        <v>895</v>
      </c>
      <c r="F534" s="62" t="s">
        <v>907</v>
      </c>
      <c r="G534" s="62" t="s">
        <v>1804</v>
      </c>
      <c r="H534" s="62" t="s">
        <v>898</v>
      </c>
      <c r="I534" s="62" t="s">
        <v>899</v>
      </c>
      <c r="J534" s="62">
        <v>31355</v>
      </c>
      <c r="K534" s="62" t="s">
        <v>1811</v>
      </c>
    </row>
    <row r="535" spans="1:11">
      <c r="A535" s="62" t="s">
        <v>1812</v>
      </c>
      <c r="B535" s="165" t="s">
        <v>1813</v>
      </c>
      <c r="C535" s="62">
        <v>25443</v>
      </c>
      <c r="D535" s="106">
        <v>2.11102341379347E-2</v>
      </c>
      <c r="E535" s="99" t="s">
        <v>895</v>
      </c>
      <c r="F535" s="62" t="s">
        <v>907</v>
      </c>
      <c r="G535" s="62" t="s">
        <v>1804</v>
      </c>
      <c r="H535" s="62" t="s">
        <v>898</v>
      </c>
      <c r="I535" s="62" t="s">
        <v>899</v>
      </c>
      <c r="J535" s="62">
        <v>31355</v>
      </c>
      <c r="K535" s="62" t="s">
        <v>1814</v>
      </c>
    </row>
    <row r="536" spans="1:11">
      <c r="A536" s="62" t="s">
        <v>1815</v>
      </c>
      <c r="B536" s="165" t="s">
        <v>1816</v>
      </c>
      <c r="C536" s="62">
        <v>25444</v>
      </c>
      <c r="D536" s="106">
        <v>1.64025073316631E-2</v>
      </c>
      <c r="E536" s="99" t="s">
        <v>895</v>
      </c>
      <c r="F536" s="62" t="s">
        <v>907</v>
      </c>
      <c r="G536" s="62" t="s">
        <v>1804</v>
      </c>
      <c r="H536" s="62" t="s">
        <v>898</v>
      </c>
      <c r="I536" s="62" t="s">
        <v>899</v>
      </c>
      <c r="J536" s="62">
        <v>31355</v>
      </c>
      <c r="K536" s="62" t="s">
        <v>1817</v>
      </c>
    </row>
    <row r="537" spans="1:11">
      <c r="A537" s="62" t="s">
        <v>1815</v>
      </c>
      <c r="B537" s="165" t="s">
        <v>1818</v>
      </c>
      <c r="C537" s="62">
        <v>25445</v>
      </c>
      <c r="D537" s="106">
        <v>0.13963114534112001</v>
      </c>
      <c r="E537" s="99" t="s">
        <v>895</v>
      </c>
      <c r="F537" s="62" t="s">
        <v>916</v>
      </c>
      <c r="G537" s="62" t="s">
        <v>1804</v>
      </c>
      <c r="H537" s="62" t="s">
        <v>898</v>
      </c>
      <c r="I537" s="62" t="s">
        <v>899</v>
      </c>
      <c r="J537" s="62">
        <v>31355</v>
      </c>
      <c r="K537" s="62" t="s">
        <v>1819</v>
      </c>
    </row>
    <row r="538" spans="1:11">
      <c r="A538" s="62" t="s">
        <v>1820</v>
      </c>
      <c r="B538" s="165" t="s">
        <v>1821</v>
      </c>
      <c r="C538" s="62">
        <v>25446</v>
      </c>
      <c r="D538" s="106">
        <v>5.4232850709702601E-2</v>
      </c>
      <c r="E538" s="99" t="s">
        <v>895</v>
      </c>
      <c r="F538" s="62" t="s">
        <v>896</v>
      </c>
      <c r="G538" s="62" t="s">
        <v>1804</v>
      </c>
      <c r="H538" s="62" t="s">
        <v>898</v>
      </c>
      <c r="I538" s="62" t="s">
        <v>899</v>
      </c>
      <c r="J538" s="62">
        <v>31355</v>
      </c>
      <c r="K538" s="62" t="s">
        <v>1822</v>
      </c>
    </row>
    <row r="539" spans="1:11">
      <c r="A539" s="62" t="s">
        <v>1823</v>
      </c>
      <c r="B539" s="165" t="s">
        <v>1824</v>
      </c>
      <c r="C539" s="62">
        <v>25447</v>
      </c>
      <c r="D539" s="106">
        <v>4.9006934452466303E-2</v>
      </c>
      <c r="E539" s="99" t="s">
        <v>895</v>
      </c>
      <c r="F539" s="62" t="s">
        <v>896</v>
      </c>
      <c r="G539" s="62" t="s">
        <v>1804</v>
      </c>
      <c r="H539" s="62" t="s">
        <v>898</v>
      </c>
      <c r="I539" s="62" t="s">
        <v>899</v>
      </c>
      <c r="J539" s="62">
        <v>31355</v>
      </c>
      <c r="K539" s="62" t="s">
        <v>1825</v>
      </c>
    </row>
    <row r="540" spans="1:11">
      <c r="A540" s="62" t="s">
        <v>1826</v>
      </c>
      <c r="B540" s="165" t="s">
        <v>1827</v>
      </c>
      <c r="C540" s="62">
        <v>25448</v>
      </c>
      <c r="D540" s="106">
        <v>3.1974395080523701E-2</v>
      </c>
      <c r="E540" s="99" t="s">
        <v>895</v>
      </c>
      <c r="F540" s="62" t="s">
        <v>896</v>
      </c>
      <c r="G540" s="62" t="s">
        <v>1804</v>
      </c>
      <c r="H540" s="62" t="s">
        <v>898</v>
      </c>
      <c r="I540" s="62" t="s">
        <v>899</v>
      </c>
      <c r="J540" s="62">
        <v>31355</v>
      </c>
      <c r="K540" s="62" t="s">
        <v>1828</v>
      </c>
    </row>
    <row r="541" spans="1:11">
      <c r="A541" s="62" t="s">
        <v>1829</v>
      </c>
      <c r="B541" s="165" t="s">
        <v>1830</v>
      </c>
      <c r="C541" s="62">
        <v>25449</v>
      </c>
      <c r="D541" s="106">
        <v>3.54936980075235E-2</v>
      </c>
      <c r="E541" s="99" t="s">
        <v>895</v>
      </c>
      <c r="F541" s="62" t="s">
        <v>896</v>
      </c>
      <c r="G541" s="62" t="s">
        <v>1804</v>
      </c>
      <c r="H541" s="62" t="s">
        <v>898</v>
      </c>
      <c r="I541" s="62" t="s">
        <v>899</v>
      </c>
      <c r="J541" s="62">
        <v>31355</v>
      </c>
      <c r="K541" s="62" t="s">
        <v>1831</v>
      </c>
    </row>
    <row r="542" spans="1:11">
      <c r="A542" s="62" t="s">
        <v>1832</v>
      </c>
      <c r="B542" s="165" t="s">
        <v>1833</v>
      </c>
      <c r="C542" s="62">
        <v>25450</v>
      </c>
      <c r="D542" s="106">
        <v>1.97845608862449E-2</v>
      </c>
      <c r="E542" s="99" t="s">
        <v>895</v>
      </c>
      <c r="F542" s="62" t="s">
        <v>896</v>
      </c>
      <c r="G542" s="62" t="s">
        <v>1804</v>
      </c>
      <c r="H542" s="62" t="s">
        <v>898</v>
      </c>
      <c r="I542" s="62" t="s">
        <v>899</v>
      </c>
      <c r="J542" s="62">
        <v>31355</v>
      </c>
      <c r="K542" s="62" t="s">
        <v>1834</v>
      </c>
    </row>
    <row r="543" spans="1:11">
      <c r="A543" s="62" t="s">
        <v>1835</v>
      </c>
      <c r="B543" s="165" t="s">
        <v>1836</v>
      </c>
      <c r="C543" s="62">
        <v>25451</v>
      </c>
      <c r="D543" s="106">
        <v>2.30478098966291E-2</v>
      </c>
      <c r="E543" s="99" t="s">
        <v>895</v>
      </c>
      <c r="F543" s="62" t="s">
        <v>896</v>
      </c>
      <c r="G543" s="62" t="s">
        <v>1804</v>
      </c>
      <c r="H543" s="62" t="s">
        <v>898</v>
      </c>
      <c r="I543" s="62" t="s">
        <v>899</v>
      </c>
      <c r="J543" s="62">
        <v>31355</v>
      </c>
      <c r="K543" s="62" t="s">
        <v>1837</v>
      </c>
    </row>
    <row r="544" spans="1:11">
      <c r="A544" s="62" t="s">
        <v>1838</v>
      </c>
      <c r="B544" s="165" t="s">
        <v>1839</v>
      </c>
      <c r="C544" s="62">
        <v>25452</v>
      </c>
      <c r="D544" s="106">
        <v>2.3871076061366701E-2</v>
      </c>
      <c r="E544" s="99" t="s">
        <v>895</v>
      </c>
      <c r="F544" s="62" t="s">
        <v>896</v>
      </c>
      <c r="G544" s="62" t="s">
        <v>1804</v>
      </c>
      <c r="H544" s="62" t="s">
        <v>898</v>
      </c>
      <c r="I544" s="62" t="s">
        <v>899</v>
      </c>
      <c r="J544" s="62">
        <v>31355</v>
      </c>
      <c r="K544" s="62" t="s">
        <v>1840</v>
      </c>
    </row>
    <row r="545" spans="1:11">
      <c r="A545" s="62" t="s">
        <v>1841</v>
      </c>
      <c r="B545" s="165" t="s">
        <v>1842</v>
      </c>
      <c r="C545" s="62">
        <v>25453</v>
      </c>
      <c r="D545" s="106">
        <v>2.2954954505487901E-2</v>
      </c>
      <c r="E545" s="99" t="s">
        <v>895</v>
      </c>
      <c r="F545" s="62" t="s">
        <v>896</v>
      </c>
      <c r="G545" s="62" t="s">
        <v>1804</v>
      </c>
      <c r="H545" s="62" t="s">
        <v>898</v>
      </c>
      <c r="I545" s="62" t="s">
        <v>899</v>
      </c>
      <c r="J545" s="62">
        <v>31355</v>
      </c>
      <c r="K545" s="62" t="s">
        <v>1843</v>
      </c>
    </row>
    <row r="546" spans="1:11">
      <c r="A546" s="62" t="s">
        <v>1844</v>
      </c>
      <c r="B546" s="165" t="s">
        <v>1845</v>
      </c>
      <c r="C546" s="62">
        <v>25454</v>
      </c>
      <c r="D546" s="106">
        <v>2.0738171112133202E-2</v>
      </c>
      <c r="E546" s="99" t="s">
        <v>895</v>
      </c>
      <c r="F546" s="62" t="s">
        <v>896</v>
      </c>
      <c r="G546" s="62" t="s">
        <v>1804</v>
      </c>
      <c r="H546" s="62" t="s">
        <v>898</v>
      </c>
      <c r="I546" s="62" t="s">
        <v>899</v>
      </c>
      <c r="J546" s="62">
        <v>31355</v>
      </c>
      <c r="K546" s="62" t="s">
        <v>1846</v>
      </c>
    </row>
    <row r="547" spans="1:11">
      <c r="A547" s="62" t="s">
        <v>1847</v>
      </c>
      <c r="B547" s="165" t="s">
        <v>1848</v>
      </c>
      <c r="C547" s="62">
        <v>25455</v>
      </c>
      <c r="D547" s="106">
        <v>1.9456920190157E-2</v>
      </c>
      <c r="E547" s="99" t="s">
        <v>895</v>
      </c>
      <c r="F547" s="62" t="s">
        <v>896</v>
      </c>
      <c r="G547" s="62" t="s">
        <v>1804</v>
      </c>
      <c r="H547" s="62" t="s">
        <v>898</v>
      </c>
      <c r="I547" s="62" t="s">
        <v>899</v>
      </c>
      <c r="J547" s="62">
        <v>31355</v>
      </c>
      <c r="K547" s="62" t="s">
        <v>1849</v>
      </c>
    </row>
    <row r="548" spans="1:11">
      <c r="A548" s="62" t="s">
        <v>1850</v>
      </c>
      <c r="B548" s="165" t="s">
        <v>1851</v>
      </c>
      <c r="C548" s="62">
        <v>25456</v>
      </c>
      <c r="D548" s="106">
        <v>2.23615000589166E-2</v>
      </c>
      <c r="E548" s="99" t="s">
        <v>895</v>
      </c>
      <c r="F548" s="62" t="s">
        <v>903</v>
      </c>
      <c r="G548" s="62" t="s">
        <v>1804</v>
      </c>
      <c r="H548" s="62" t="s">
        <v>898</v>
      </c>
      <c r="I548" s="62" t="s">
        <v>899</v>
      </c>
      <c r="J548" s="62">
        <v>31355</v>
      </c>
      <c r="K548" s="62" t="s">
        <v>1852</v>
      </c>
    </row>
    <row r="549" spans="1:11">
      <c r="A549" s="62" t="s">
        <v>1853</v>
      </c>
      <c r="B549" s="165" t="s">
        <v>1854</v>
      </c>
      <c r="C549" s="62">
        <v>25457</v>
      </c>
      <c r="D549" s="106">
        <v>2.0680672615328102E-2</v>
      </c>
      <c r="E549" s="99" t="s">
        <v>895</v>
      </c>
      <c r="F549" s="62" t="s">
        <v>903</v>
      </c>
      <c r="G549" s="62" t="s">
        <v>1804</v>
      </c>
      <c r="H549" s="62" t="s">
        <v>898</v>
      </c>
      <c r="I549" s="62" t="s">
        <v>899</v>
      </c>
      <c r="J549" s="62">
        <v>31355</v>
      </c>
      <c r="K549" s="62" t="s">
        <v>1855</v>
      </c>
    </row>
    <row r="550" spans="1:11">
      <c r="A550" s="62" t="s">
        <v>1856</v>
      </c>
      <c r="B550" s="165" t="s">
        <v>1857</v>
      </c>
      <c r="C550" s="62">
        <v>25458</v>
      </c>
      <c r="D550" s="106">
        <v>1.8383446388441801E-2</v>
      </c>
      <c r="E550" s="99" t="s">
        <v>895</v>
      </c>
      <c r="F550" s="62" t="s">
        <v>903</v>
      </c>
      <c r="G550" s="62" t="s">
        <v>1804</v>
      </c>
      <c r="H550" s="62" t="s">
        <v>898</v>
      </c>
      <c r="I550" s="62" t="s">
        <v>899</v>
      </c>
      <c r="J550" s="62">
        <v>31355</v>
      </c>
      <c r="K550" s="62" t="s">
        <v>1858</v>
      </c>
    </row>
    <row r="551" spans="1:11">
      <c r="A551" s="62" t="s">
        <v>1859</v>
      </c>
      <c r="B551" s="165" t="s">
        <v>1860</v>
      </c>
      <c r="C551" s="62">
        <v>25459</v>
      </c>
      <c r="D551" s="106">
        <v>1.6058308531690602E-2</v>
      </c>
      <c r="E551" s="99" t="s">
        <v>895</v>
      </c>
      <c r="F551" s="62" t="s">
        <v>903</v>
      </c>
      <c r="G551" s="62" t="s">
        <v>1804</v>
      </c>
      <c r="H551" s="62" t="s">
        <v>898</v>
      </c>
      <c r="I551" s="62" t="s">
        <v>899</v>
      </c>
      <c r="J551" s="62">
        <v>31355</v>
      </c>
      <c r="K551" s="62" t="s">
        <v>1861</v>
      </c>
    </row>
    <row r="552" spans="1:11">
      <c r="A552" s="62" t="s">
        <v>1862</v>
      </c>
      <c r="B552" s="165" t="s">
        <v>1863</v>
      </c>
      <c r="C552" s="62">
        <v>25460</v>
      </c>
      <c r="D552" s="106">
        <v>2.0687345863449998E-2</v>
      </c>
      <c r="E552" s="99" t="s">
        <v>895</v>
      </c>
      <c r="F552" s="62" t="s">
        <v>903</v>
      </c>
      <c r="G552" s="62" t="s">
        <v>1804</v>
      </c>
      <c r="H552" s="62" t="s">
        <v>898</v>
      </c>
      <c r="I552" s="62" t="s">
        <v>899</v>
      </c>
      <c r="J552" s="62">
        <v>31355</v>
      </c>
      <c r="K552" s="62" t="s">
        <v>1864</v>
      </c>
    </row>
    <row r="553" spans="1:11">
      <c r="A553" s="62" t="s">
        <v>1865</v>
      </c>
      <c r="B553" s="165" t="s">
        <v>1866</v>
      </c>
      <c r="C553" s="62">
        <v>25461</v>
      </c>
      <c r="D553" s="106">
        <v>1.8150816218723401E-2</v>
      </c>
      <c r="E553" s="99" t="s">
        <v>895</v>
      </c>
      <c r="F553" s="62" t="s">
        <v>903</v>
      </c>
      <c r="G553" s="62" t="s">
        <v>1804</v>
      </c>
      <c r="H553" s="62" t="s">
        <v>898</v>
      </c>
      <c r="I553" s="62" t="s">
        <v>899</v>
      </c>
      <c r="J553" s="62">
        <v>31355</v>
      </c>
      <c r="K553" s="62" t="s">
        <v>1867</v>
      </c>
    </row>
    <row r="554" spans="1:11">
      <c r="A554" s="62" t="s">
        <v>1868</v>
      </c>
      <c r="B554" s="165" t="s">
        <v>1869</v>
      </c>
      <c r="C554" s="62">
        <v>25462</v>
      </c>
      <c r="D554" s="106">
        <v>1.4896889402351701E-2</v>
      </c>
      <c r="E554" s="99" t="s">
        <v>895</v>
      </c>
      <c r="F554" s="62" t="s">
        <v>903</v>
      </c>
      <c r="G554" s="62" t="s">
        <v>1804</v>
      </c>
      <c r="H554" s="62" t="s">
        <v>898</v>
      </c>
      <c r="I554" s="62" t="s">
        <v>899</v>
      </c>
      <c r="J554" s="62">
        <v>31355</v>
      </c>
      <c r="K554" s="62" t="s">
        <v>1870</v>
      </c>
    </row>
    <row r="555" spans="1:11">
      <c r="A555" s="62" t="s">
        <v>1871</v>
      </c>
      <c r="B555" s="165" t="s">
        <v>1872</v>
      </c>
      <c r="C555" s="62">
        <v>25463</v>
      </c>
      <c r="D555" s="106">
        <v>1.55165253647846E-2</v>
      </c>
      <c r="E555" s="99" t="s">
        <v>895</v>
      </c>
      <c r="F555" s="62" t="s">
        <v>903</v>
      </c>
      <c r="G555" s="62" t="s">
        <v>1804</v>
      </c>
      <c r="H555" s="62" t="s">
        <v>898</v>
      </c>
      <c r="I555" s="62" t="s">
        <v>899</v>
      </c>
      <c r="J555" s="62">
        <v>31355</v>
      </c>
      <c r="K555" s="62" t="s">
        <v>1873</v>
      </c>
    </row>
    <row r="556" spans="1:11">
      <c r="A556" s="62" t="s">
        <v>1874</v>
      </c>
      <c r="B556" s="165" t="s">
        <v>1875</v>
      </c>
      <c r="C556" s="62">
        <v>25464</v>
      </c>
      <c r="D556" s="106">
        <v>1.64255791849507E-2</v>
      </c>
      <c r="E556" s="99" t="s">
        <v>895</v>
      </c>
      <c r="F556" s="62" t="s">
        <v>903</v>
      </c>
      <c r="G556" s="62" t="s">
        <v>1804</v>
      </c>
      <c r="H556" s="62" t="s">
        <v>898</v>
      </c>
      <c r="I556" s="62" t="s">
        <v>899</v>
      </c>
      <c r="J556" s="62">
        <v>31355</v>
      </c>
      <c r="K556" s="62" t="s">
        <v>1876</v>
      </c>
    </row>
    <row r="557" spans="1:11">
      <c r="A557" s="62" t="s">
        <v>1877</v>
      </c>
      <c r="B557" s="165" t="s">
        <v>1878</v>
      </c>
      <c r="C557" s="62">
        <v>25465</v>
      </c>
      <c r="D557" s="106">
        <v>1.56901057784084E-2</v>
      </c>
      <c r="E557" s="99" t="s">
        <v>895</v>
      </c>
      <c r="F557" s="62" t="s">
        <v>903</v>
      </c>
      <c r="G557" s="62" t="s">
        <v>1804</v>
      </c>
      <c r="H557" s="62" t="s">
        <v>898</v>
      </c>
      <c r="I557" s="62" t="s">
        <v>899</v>
      </c>
      <c r="J557" s="62">
        <v>31355</v>
      </c>
      <c r="K557" s="62" t="s">
        <v>1879</v>
      </c>
    </row>
    <row r="558" spans="1:11">
      <c r="A558" s="62" t="s">
        <v>1880</v>
      </c>
      <c r="B558" s="165" t="s">
        <v>1881</v>
      </c>
      <c r="C558" s="62">
        <v>25466</v>
      </c>
      <c r="D558" s="106">
        <v>2.1658185568314201E-2</v>
      </c>
      <c r="E558" s="99" t="s">
        <v>895</v>
      </c>
      <c r="F558" s="62" t="s">
        <v>903</v>
      </c>
      <c r="G558" s="62" t="s">
        <v>1804</v>
      </c>
      <c r="H558" s="62" t="s">
        <v>898</v>
      </c>
      <c r="I558" s="62" t="s">
        <v>899</v>
      </c>
      <c r="J558" s="62">
        <v>31355</v>
      </c>
      <c r="K558" s="62" t="s">
        <v>1882</v>
      </c>
    </row>
    <row r="559" spans="1:11">
      <c r="A559" s="62" t="s">
        <v>1883</v>
      </c>
      <c r="B559" s="165" t="s">
        <v>1884</v>
      </c>
      <c r="C559" s="62">
        <v>25467</v>
      </c>
      <c r="D559" s="106">
        <v>1.9091524714965499E-2</v>
      </c>
      <c r="E559" s="99" t="s">
        <v>895</v>
      </c>
      <c r="F559" s="62" t="s">
        <v>903</v>
      </c>
      <c r="G559" s="62" t="s">
        <v>1804</v>
      </c>
      <c r="H559" s="62" t="s">
        <v>898</v>
      </c>
      <c r="I559" s="62" t="s">
        <v>899</v>
      </c>
      <c r="J559" s="62">
        <v>31355</v>
      </c>
      <c r="K559" s="62" t="s">
        <v>1885</v>
      </c>
    </row>
    <row r="560" spans="1:11" ht="14.25" customHeight="1">
      <c r="A560" s="62" t="s">
        <v>1886</v>
      </c>
      <c r="B560" s="165" t="s">
        <v>1887</v>
      </c>
      <c r="C560" s="62">
        <v>25468</v>
      </c>
      <c r="D560" s="106">
        <v>1.86153018432276E-2</v>
      </c>
      <c r="E560" s="99" t="s">
        <v>895</v>
      </c>
      <c r="F560" s="62" t="s">
        <v>903</v>
      </c>
      <c r="G560" s="62" t="s">
        <v>1804</v>
      </c>
      <c r="H560" s="62" t="s">
        <v>898</v>
      </c>
      <c r="I560" s="62" t="s">
        <v>899</v>
      </c>
      <c r="J560" s="62">
        <v>31355</v>
      </c>
      <c r="K560" s="62" t="s">
        <v>1888</v>
      </c>
    </row>
    <row r="561" spans="1:11">
      <c r="A561" s="62" t="s">
        <v>1889</v>
      </c>
      <c r="B561" s="165" t="s">
        <v>1890</v>
      </c>
      <c r="C561" s="62">
        <v>25469</v>
      </c>
      <c r="D561" s="106">
        <v>1.8821738427827701E-2</v>
      </c>
      <c r="E561" s="99" t="s">
        <v>895</v>
      </c>
      <c r="F561" s="62" t="s">
        <v>903</v>
      </c>
      <c r="G561" s="62" t="s">
        <v>1804</v>
      </c>
      <c r="H561" s="62" t="s">
        <v>898</v>
      </c>
      <c r="I561" s="62" t="s">
        <v>899</v>
      </c>
      <c r="J561" s="62">
        <v>31355</v>
      </c>
      <c r="K561" s="62" t="s">
        <v>1891</v>
      </c>
    </row>
    <row r="562" spans="1:11">
      <c r="A562" s="62" t="s">
        <v>1892</v>
      </c>
      <c r="B562" s="165" t="s">
        <v>1893</v>
      </c>
      <c r="C562" s="62">
        <v>25470</v>
      </c>
      <c r="D562" s="106">
        <v>1.75026545914767E-2</v>
      </c>
      <c r="E562" s="99" t="s">
        <v>895</v>
      </c>
      <c r="F562" s="62" t="s">
        <v>916</v>
      </c>
      <c r="G562" s="62" t="s">
        <v>1804</v>
      </c>
      <c r="H562" s="62" t="s">
        <v>898</v>
      </c>
      <c r="I562" s="62" t="s">
        <v>899</v>
      </c>
      <c r="J562" s="62">
        <v>31355</v>
      </c>
      <c r="K562" s="62" t="s">
        <v>1894</v>
      </c>
    </row>
    <row r="563" spans="1:11">
      <c r="A563" s="62" t="s">
        <v>1895</v>
      </c>
      <c r="B563" s="165" t="s">
        <v>1896</v>
      </c>
      <c r="C563" s="62">
        <v>25471</v>
      </c>
      <c r="D563" s="106">
        <v>1.64399486669074E-2</v>
      </c>
      <c r="E563" s="99" t="s">
        <v>895</v>
      </c>
      <c r="F563" s="62" t="s">
        <v>916</v>
      </c>
      <c r="G563" s="62" t="s">
        <v>1804</v>
      </c>
      <c r="H563" s="62" t="s">
        <v>898</v>
      </c>
      <c r="I563" s="62" t="s">
        <v>899</v>
      </c>
      <c r="J563" s="62">
        <v>31355</v>
      </c>
      <c r="K563" s="62" t="s">
        <v>1897</v>
      </c>
    </row>
    <row r="564" spans="1:11">
      <c r="A564" s="62" t="s">
        <v>1898</v>
      </c>
      <c r="B564" s="165" t="s">
        <v>1899</v>
      </c>
      <c r="C564" s="62">
        <v>25472</v>
      </c>
      <c r="D564" s="106">
        <v>1.55377847079772E-2</v>
      </c>
      <c r="E564" s="99" t="s">
        <v>895</v>
      </c>
      <c r="F564" s="62" t="s">
        <v>916</v>
      </c>
      <c r="G564" s="62" t="s">
        <v>1804</v>
      </c>
      <c r="H564" s="62" t="s">
        <v>898</v>
      </c>
      <c r="I564" s="62" t="s">
        <v>899</v>
      </c>
      <c r="J564" s="62">
        <v>31355</v>
      </c>
      <c r="K564" s="62" t="s">
        <v>1900</v>
      </c>
    </row>
    <row r="565" spans="1:11">
      <c r="A565" s="62" t="s">
        <v>1901</v>
      </c>
      <c r="B565" s="165" t="s">
        <v>1902</v>
      </c>
      <c r="C565" s="62">
        <v>25473</v>
      </c>
      <c r="D565" s="106">
        <v>1.44418531855698E-2</v>
      </c>
      <c r="E565" s="99" t="s">
        <v>895</v>
      </c>
      <c r="F565" s="62" t="s">
        <v>916</v>
      </c>
      <c r="G565" s="62" t="s">
        <v>1804</v>
      </c>
      <c r="H565" s="62" t="s">
        <v>898</v>
      </c>
      <c r="I565" s="62" t="s">
        <v>899</v>
      </c>
      <c r="J565" s="62">
        <v>31355</v>
      </c>
      <c r="K565" s="62" t="s">
        <v>1903</v>
      </c>
    </row>
    <row r="566" spans="1:11">
      <c r="A566" s="62" t="s">
        <v>1904</v>
      </c>
      <c r="B566" s="165" t="s">
        <v>1905</v>
      </c>
      <c r="C566" s="62">
        <v>25474</v>
      </c>
      <c r="D566" s="106">
        <v>1.7630066885417899E-2</v>
      </c>
      <c r="E566" s="99" t="s">
        <v>895</v>
      </c>
      <c r="F566" s="62" t="s">
        <v>1004</v>
      </c>
      <c r="G566" s="62" t="s">
        <v>1804</v>
      </c>
      <c r="H566" s="62" t="s">
        <v>898</v>
      </c>
      <c r="I566" s="62" t="s">
        <v>899</v>
      </c>
      <c r="J566" s="62">
        <v>31355</v>
      </c>
      <c r="K566" s="62" t="s">
        <v>1906</v>
      </c>
    </row>
    <row r="567" spans="1:11">
      <c r="A567" s="62" t="s">
        <v>1907</v>
      </c>
      <c r="B567" s="165" t="s">
        <v>1908</v>
      </c>
      <c r="C567" s="62">
        <v>25475</v>
      </c>
      <c r="D567" s="106">
        <v>1.8626870085638701E-2</v>
      </c>
      <c r="E567" s="99" t="s">
        <v>895</v>
      </c>
      <c r="F567" s="62" t="s">
        <v>1004</v>
      </c>
      <c r="G567" s="62" t="s">
        <v>1804</v>
      </c>
      <c r="H567" s="62" t="s">
        <v>898</v>
      </c>
      <c r="I567" s="62" t="s">
        <v>899</v>
      </c>
      <c r="J567" s="62">
        <v>31355</v>
      </c>
      <c r="K567" s="62" t="s">
        <v>1909</v>
      </c>
    </row>
    <row r="568" spans="1:11">
      <c r="A568" s="62" t="s">
        <v>1910</v>
      </c>
      <c r="B568" s="165" t="s">
        <v>1911</v>
      </c>
      <c r="C568" s="62">
        <v>25476</v>
      </c>
      <c r="D568" s="106">
        <v>1.4870019457760701E-2</v>
      </c>
      <c r="E568" s="99" t="s">
        <v>895</v>
      </c>
      <c r="F568" s="62" t="s">
        <v>1004</v>
      </c>
      <c r="G568" s="62" t="s">
        <v>1804</v>
      </c>
      <c r="H568" s="62" t="s">
        <v>898</v>
      </c>
      <c r="I568" s="62" t="s">
        <v>899</v>
      </c>
      <c r="J568" s="62">
        <v>31355</v>
      </c>
      <c r="K568" s="62" t="s">
        <v>1912</v>
      </c>
    </row>
    <row r="569" spans="1:11">
      <c r="A569" s="62" t="s">
        <v>1913</v>
      </c>
      <c r="B569" s="165" t="s">
        <v>1914</v>
      </c>
      <c r="C569" s="62">
        <v>25477</v>
      </c>
      <c r="D569" s="106">
        <v>1.6294456549411199E-2</v>
      </c>
      <c r="E569" s="99" t="s">
        <v>895</v>
      </c>
      <c r="F569" s="62" t="s">
        <v>1004</v>
      </c>
      <c r="G569" s="62" t="s">
        <v>1804</v>
      </c>
      <c r="H569" s="62" t="s">
        <v>898</v>
      </c>
      <c r="I569" s="62" t="s">
        <v>899</v>
      </c>
      <c r="J569" s="62">
        <v>31355</v>
      </c>
      <c r="K569" s="62" t="s">
        <v>1915</v>
      </c>
    </row>
    <row r="570" spans="1:11">
      <c r="A570" s="62" t="s">
        <v>1916</v>
      </c>
      <c r="B570" s="165" t="s">
        <v>1917</v>
      </c>
      <c r="C570" s="62">
        <v>25478</v>
      </c>
      <c r="D570" s="106">
        <v>4.3017835484564199E-2</v>
      </c>
      <c r="E570" s="99" t="s">
        <v>895</v>
      </c>
      <c r="F570" s="62" t="s">
        <v>916</v>
      </c>
      <c r="G570" s="62" t="s">
        <v>1804</v>
      </c>
      <c r="H570" s="62" t="s">
        <v>898</v>
      </c>
      <c r="I570" s="62" t="s">
        <v>899</v>
      </c>
      <c r="J570" s="62">
        <v>31355</v>
      </c>
      <c r="K570" s="62" t="s">
        <v>1918</v>
      </c>
    </row>
    <row r="571" spans="1:11">
      <c r="A571" s="62" t="s">
        <v>1919</v>
      </c>
      <c r="B571" s="165" t="s">
        <v>1920</v>
      </c>
      <c r="C571" s="62">
        <v>25479</v>
      </c>
      <c r="D571" s="106">
        <v>4.2210582223494303E-2</v>
      </c>
      <c r="E571" s="99" t="s">
        <v>895</v>
      </c>
      <c r="F571" s="62" t="s">
        <v>916</v>
      </c>
      <c r="G571" s="62" t="s">
        <v>1804</v>
      </c>
      <c r="H571" s="62" t="s">
        <v>898</v>
      </c>
      <c r="I571" s="62" t="s">
        <v>899</v>
      </c>
      <c r="J571" s="62">
        <v>31355</v>
      </c>
      <c r="K571" s="62" t="s">
        <v>1921</v>
      </c>
    </row>
    <row r="572" spans="1:11">
      <c r="A572" s="62" t="s">
        <v>1922</v>
      </c>
      <c r="B572" s="165" t="s">
        <v>1923</v>
      </c>
      <c r="C572" s="62">
        <v>25480</v>
      </c>
      <c r="D572" s="106">
        <v>1.5884072070223999E-2</v>
      </c>
      <c r="E572" s="99" t="s">
        <v>895</v>
      </c>
      <c r="F572" s="62" t="s">
        <v>916</v>
      </c>
      <c r="G572" s="62" t="s">
        <v>1804</v>
      </c>
      <c r="H572" s="62" t="s">
        <v>898</v>
      </c>
      <c r="I572" s="62" t="s">
        <v>899</v>
      </c>
      <c r="J572" s="62">
        <v>31355</v>
      </c>
      <c r="K572" s="62" t="s">
        <v>1924</v>
      </c>
    </row>
    <row r="573" spans="1:11">
      <c r="A573" s="62" t="s">
        <v>1925</v>
      </c>
      <c r="B573" s="165" t="s">
        <v>1926</v>
      </c>
      <c r="C573" s="62">
        <v>25481</v>
      </c>
      <c r="D573" s="106">
        <v>1.37059292564293E-2</v>
      </c>
      <c r="E573" s="99" t="s">
        <v>895</v>
      </c>
      <c r="F573" s="62" t="s">
        <v>916</v>
      </c>
      <c r="G573" s="62" t="s">
        <v>1804</v>
      </c>
      <c r="H573" s="62" t="s">
        <v>898</v>
      </c>
      <c r="I573" s="62" t="s">
        <v>899</v>
      </c>
      <c r="J573" s="62">
        <v>31355</v>
      </c>
      <c r="K573" s="62" t="s">
        <v>1927</v>
      </c>
    </row>
    <row r="574" spans="1:11">
      <c r="A574" s="62" t="s">
        <v>1928</v>
      </c>
      <c r="B574" s="165" t="s">
        <v>1929</v>
      </c>
      <c r="C574" s="62">
        <v>25482</v>
      </c>
      <c r="D574" s="106">
        <v>3.1553035613382401E-2</v>
      </c>
      <c r="E574" s="99" t="s">
        <v>895</v>
      </c>
      <c r="F574" s="62" t="s">
        <v>916</v>
      </c>
      <c r="G574" s="62" t="s">
        <v>1804</v>
      </c>
      <c r="H574" s="62" t="s">
        <v>898</v>
      </c>
      <c r="I574" s="62" t="s">
        <v>899</v>
      </c>
      <c r="J574" s="62">
        <v>31355</v>
      </c>
      <c r="K574" s="62" t="s">
        <v>1930</v>
      </c>
    </row>
    <row r="575" spans="1:11">
      <c r="A575" s="62" t="s">
        <v>1931</v>
      </c>
      <c r="B575" s="165" t="s">
        <v>1932</v>
      </c>
      <c r="C575" s="62">
        <v>25483</v>
      </c>
      <c r="D575" s="106">
        <v>3.6917660299285199E-2</v>
      </c>
      <c r="E575" s="99" t="s">
        <v>895</v>
      </c>
      <c r="F575" s="62" t="s">
        <v>916</v>
      </c>
      <c r="G575" s="62" t="s">
        <v>1804</v>
      </c>
      <c r="H575" s="62" t="s">
        <v>898</v>
      </c>
      <c r="I575" s="62" t="s">
        <v>899</v>
      </c>
      <c r="J575" s="62">
        <v>31355</v>
      </c>
      <c r="K575" s="62" t="s">
        <v>1933</v>
      </c>
    </row>
    <row r="576" spans="1:11">
      <c r="A576" s="62" t="s">
        <v>1934</v>
      </c>
      <c r="B576" s="165" t="s">
        <v>1935</v>
      </c>
      <c r="C576" s="62">
        <v>25484</v>
      </c>
      <c r="D576" s="106">
        <v>1.3828248964064101E-2</v>
      </c>
      <c r="E576" s="99" t="s">
        <v>895</v>
      </c>
      <c r="F576" s="62" t="s">
        <v>916</v>
      </c>
      <c r="G576" s="62" t="s">
        <v>1804</v>
      </c>
      <c r="H576" s="62" t="s">
        <v>898</v>
      </c>
      <c r="I576" s="62" t="s">
        <v>899</v>
      </c>
      <c r="J576" s="62">
        <v>31355</v>
      </c>
      <c r="K576" s="62" t="s">
        <v>1936</v>
      </c>
    </row>
    <row r="577" spans="1:11">
      <c r="A577" s="62" t="s">
        <v>1937</v>
      </c>
      <c r="B577" s="165" t="s">
        <v>1938</v>
      </c>
      <c r="C577" s="62">
        <v>25485</v>
      </c>
      <c r="D577" s="106">
        <v>1.47987217256795E-2</v>
      </c>
      <c r="E577" s="99" t="s">
        <v>895</v>
      </c>
      <c r="F577" s="62" t="s">
        <v>916</v>
      </c>
      <c r="G577" s="62" t="s">
        <v>1804</v>
      </c>
      <c r="H577" s="62" t="s">
        <v>898</v>
      </c>
      <c r="I577" s="62" t="s">
        <v>899</v>
      </c>
      <c r="J577" s="62">
        <v>31355</v>
      </c>
      <c r="K577" s="62" t="s">
        <v>1939</v>
      </c>
    </row>
    <row r="578" spans="1:11">
      <c r="A578" s="62" t="s">
        <v>1940</v>
      </c>
      <c r="B578" s="165" t="s">
        <v>1941</v>
      </c>
      <c r="C578" s="62">
        <v>25486</v>
      </c>
      <c r="D578" s="106">
        <v>7.79385704747175E-2</v>
      </c>
      <c r="E578" s="99" t="s">
        <v>895</v>
      </c>
      <c r="F578" s="62" t="s">
        <v>907</v>
      </c>
      <c r="G578" s="62" t="s">
        <v>1804</v>
      </c>
      <c r="H578" s="62" t="s">
        <v>898</v>
      </c>
      <c r="I578" s="62" t="s">
        <v>899</v>
      </c>
      <c r="J578" s="62">
        <v>31355</v>
      </c>
      <c r="K578" s="62" t="s">
        <v>1942</v>
      </c>
    </row>
    <row r="579" spans="1:11">
      <c r="A579" s="62" t="s">
        <v>1943</v>
      </c>
      <c r="B579" s="165" t="s">
        <v>1944</v>
      </c>
      <c r="C579" s="62">
        <v>25487</v>
      </c>
      <c r="D579" s="106">
        <v>8.2103120144224301E-2</v>
      </c>
      <c r="E579" s="99" t="s">
        <v>895</v>
      </c>
      <c r="F579" s="62" t="s">
        <v>907</v>
      </c>
      <c r="G579" s="62" t="s">
        <v>1804</v>
      </c>
      <c r="H579" s="62" t="s">
        <v>898</v>
      </c>
      <c r="I579" s="62" t="s">
        <v>899</v>
      </c>
      <c r="J579" s="62">
        <v>31355</v>
      </c>
      <c r="K579" s="62" t="s">
        <v>1945</v>
      </c>
    </row>
    <row r="580" spans="1:11">
      <c r="A580" s="62" t="s">
        <v>1946</v>
      </c>
      <c r="B580" s="165" t="s">
        <v>1947</v>
      </c>
      <c r="C580" s="62">
        <v>25704</v>
      </c>
      <c r="D580" s="106">
        <v>2.03850525045625E-2</v>
      </c>
      <c r="E580" s="99" t="s">
        <v>895</v>
      </c>
      <c r="F580" s="62" t="s">
        <v>903</v>
      </c>
      <c r="G580" s="62" t="s">
        <v>1804</v>
      </c>
      <c r="H580" s="62" t="s">
        <v>898</v>
      </c>
      <c r="I580" s="62" t="s">
        <v>1047</v>
      </c>
      <c r="J580" s="62">
        <v>31354</v>
      </c>
      <c r="K580" s="62" t="s">
        <v>1948</v>
      </c>
    </row>
    <row r="581" spans="1:11">
      <c r="A581" s="62" t="s">
        <v>1949</v>
      </c>
      <c r="B581" s="165" t="s">
        <v>1950</v>
      </c>
      <c r="C581" s="62">
        <v>25705</v>
      </c>
      <c r="D581" s="106">
        <v>2.0243021972831E-2</v>
      </c>
      <c r="E581" s="99" t="s">
        <v>895</v>
      </c>
      <c r="F581" s="62" t="s">
        <v>903</v>
      </c>
      <c r="G581" s="62" t="s">
        <v>1804</v>
      </c>
      <c r="H581" s="62" t="s">
        <v>898</v>
      </c>
      <c r="I581" s="62" t="s">
        <v>1047</v>
      </c>
      <c r="J581" s="62">
        <v>31354</v>
      </c>
      <c r="K581" s="62" t="s">
        <v>1951</v>
      </c>
    </row>
    <row r="582" spans="1:11" ht="14.25" customHeight="1">
      <c r="A582" s="62" t="s">
        <v>1952</v>
      </c>
      <c r="B582" s="165" t="s">
        <v>1953</v>
      </c>
      <c r="C582" s="62">
        <v>25706</v>
      </c>
      <c r="D582" s="106">
        <v>1.6350186644694401E-2</v>
      </c>
      <c r="E582" s="99" t="s">
        <v>895</v>
      </c>
      <c r="F582" s="62" t="s">
        <v>903</v>
      </c>
      <c r="G582" s="62" t="s">
        <v>1804</v>
      </c>
      <c r="H582" s="62" t="s">
        <v>898</v>
      </c>
      <c r="I582" s="62" t="s">
        <v>1047</v>
      </c>
      <c r="J582" s="62">
        <v>31354</v>
      </c>
      <c r="K582" s="62" t="s">
        <v>1954</v>
      </c>
    </row>
    <row r="583" spans="1:11" ht="14.25" customHeight="1">
      <c r="A583" s="62" t="s">
        <v>1955</v>
      </c>
      <c r="B583" s="165" t="s">
        <v>1956</v>
      </c>
      <c r="C583" s="62">
        <v>25707</v>
      </c>
      <c r="D583" s="106">
        <v>1.5522589346904E-2</v>
      </c>
      <c r="E583" s="99" t="s">
        <v>895</v>
      </c>
      <c r="F583" s="62" t="s">
        <v>903</v>
      </c>
      <c r="G583" s="62" t="s">
        <v>1804</v>
      </c>
      <c r="H583" s="62" t="s">
        <v>898</v>
      </c>
      <c r="I583" s="62" t="s">
        <v>1047</v>
      </c>
      <c r="J583" s="62">
        <v>31354</v>
      </c>
      <c r="K583" s="62" t="s">
        <v>1957</v>
      </c>
    </row>
    <row r="584" spans="1:11" ht="14.25" customHeight="1">
      <c r="A584" s="62" t="s">
        <v>1958</v>
      </c>
      <c r="B584" s="165" t="s">
        <v>1959</v>
      </c>
      <c r="C584" s="62">
        <v>25714</v>
      </c>
      <c r="D584" s="106">
        <v>2.82910009322348E-2</v>
      </c>
      <c r="E584" s="99" t="s">
        <v>895</v>
      </c>
      <c r="F584" s="62" t="s">
        <v>907</v>
      </c>
      <c r="G584" s="62" t="s">
        <v>1804</v>
      </c>
      <c r="H584" s="62" t="s">
        <v>898</v>
      </c>
      <c r="I584" s="62" t="s">
        <v>1047</v>
      </c>
      <c r="J584" s="62">
        <v>31354</v>
      </c>
      <c r="K584" s="62" t="s">
        <v>1960</v>
      </c>
    </row>
    <row r="585" spans="1:11" ht="14.25" customHeight="1">
      <c r="A585" s="62" t="s">
        <v>1961</v>
      </c>
      <c r="B585" s="165" t="s">
        <v>1962</v>
      </c>
      <c r="C585" s="62">
        <v>25715</v>
      </c>
      <c r="D585" s="106">
        <v>1.57093747302182E-2</v>
      </c>
      <c r="E585" s="99" t="s">
        <v>895</v>
      </c>
      <c r="F585" s="62" t="s">
        <v>907</v>
      </c>
      <c r="G585" s="62" t="s">
        <v>1804</v>
      </c>
      <c r="H585" s="62" t="s">
        <v>898</v>
      </c>
      <c r="I585" s="62" t="s">
        <v>1047</v>
      </c>
      <c r="J585" s="62">
        <v>31354</v>
      </c>
      <c r="K585" s="62" t="s">
        <v>1963</v>
      </c>
    </row>
    <row r="586" spans="1:11" ht="14.25" customHeight="1">
      <c r="A586" s="62" t="s">
        <v>1964</v>
      </c>
      <c r="B586" s="165" t="s">
        <v>1965</v>
      </c>
      <c r="C586" s="62">
        <v>25716</v>
      </c>
      <c r="D586" s="106">
        <v>1.34455016194401E-2</v>
      </c>
      <c r="E586" s="99" t="s">
        <v>895</v>
      </c>
      <c r="F586" s="62" t="s">
        <v>916</v>
      </c>
      <c r="G586" s="62" t="s">
        <v>1804</v>
      </c>
      <c r="H586" s="62" t="s">
        <v>898</v>
      </c>
      <c r="I586" s="62" t="s">
        <v>1047</v>
      </c>
      <c r="J586" s="62">
        <v>31354</v>
      </c>
      <c r="K586" s="62" t="s">
        <v>1966</v>
      </c>
    </row>
    <row r="587" spans="1:11" ht="14.25" customHeight="1">
      <c r="A587" s="62" t="s">
        <v>1967</v>
      </c>
      <c r="B587" s="165" t="s">
        <v>1968</v>
      </c>
      <c r="C587" s="62">
        <v>25717</v>
      </c>
      <c r="D587" s="106">
        <v>1.4487709265328301E-2</v>
      </c>
      <c r="E587" s="99" t="s">
        <v>895</v>
      </c>
      <c r="F587" s="62" t="s">
        <v>916</v>
      </c>
      <c r="G587" s="62" t="s">
        <v>1804</v>
      </c>
      <c r="H587" s="62" t="s">
        <v>898</v>
      </c>
      <c r="I587" s="62" t="s">
        <v>1047</v>
      </c>
      <c r="J587" s="62">
        <v>31354</v>
      </c>
      <c r="K587" s="62" t="s">
        <v>1969</v>
      </c>
    </row>
    <row r="588" spans="1:11" ht="14.25" customHeight="1">
      <c r="A588" s="62" t="s">
        <v>1970</v>
      </c>
      <c r="B588" s="165" t="s">
        <v>1971</v>
      </c>
      <c r="C588" s="62">
        <v>25718</v>
      </c>
      <c r="D588" s="106">
        <v>1.39696678003037E-2</v>
      </c>
      <c r="E588" s="99" t="s">
        <v>895</v>
      </c>
      <c r="F588" s="62" t="s">
        <v>916</v>
      </c>
      <c r="G588" s="62" t="s">
        <v>1804</v>
      </c>
      <c r="H588" s="62" t="s">
        <v>898</v>
      </c>
      <c r="I588" s="62" t="s">
        <v>1047</v>
      </c>
      <c r="J588" s="62">
        <v>31354</v>
      </c>
      <c r="K588" s="62" t="s">
        <v>1972</v>
      </c>
    </row>
    <row r="589" spans="1:11" ht="14.25" customHeight="1">
      <c r="A589" s="62" t="s">
        <v>1973</v>
      </c>
      <c r="B589" s="165" t="s">
        <v>1974</v>
      </c>
      <c r="C589" s="62">
        <v>25719</v>
      </c>
      <c r="D589" s="106">
        <v>1.4961839005803701E-2</v>
      </c>
      <c r="E589" s="99" t="s">
        <v>895</v>
      </c>
      <c r="F589" s="62" t="s">
        <v>916</v>
      </c>
      <c r="G589" s="62" t="s">
        <v>1804</v>
      </c>
      <c r="H589" s="62" t="s">
        <v>898</v>
      </c>
      <c r="I589" s="62" t="s">
        <v>1047</v>
      </c>
      <c r="J589" s="62">
        <v>31354</v>
      </c>
      <c r="K589" s="62" t="s">
        <v>1975</v>
      </c>
    </row>
    <row r="590" spans="1:11" ht="14.25" customHeight="1">
      <c r="A590" s="62" t="s">
        <v>1976</v>
      </c>
      <c r="B590" s="165" t="s">
        <v>1977</v>
      </c>
      <c r="C590" s="62">
        <v>25727</v>
      </c>
      <c r="D590" s="106">
        <v>1.4085986540943301E-2</v>
      </c>
      <c r="E590" s="99" t="s">
        <v>895</v>
      </c>
      <c r="F590" s="62" t="s">
        <v>903</v>
      </c>
      <c r="G590" s="62" t="s">
        <v>1804</v>
      </c>
      <c r="H590" s="62" t="s">
        <v>898</v>
      </c>
      <c r="I590" s="62" t="s">
        <v>1047</v>
      </c>
      <c r="J590" s="62">
        <v>31354</v>
      </c>
      <c r="K590" s="62" t="s">
        <v>1978</v>
      </c>
    </row>
    <row r="591" spans="1:11" ht="14.25" customHeight="1">
      <c r="A591" s="62" t="s">
        <v>1979</v>
      </c>
      <c r="B591" s="165" t="s">
        <v>1980</v>
      </c>
      <c r="C591" s="62">
        <v>25728</v>
      </c>
      <c r="D591" s="106">
        <v>1.4783938967807801E-2</v>
      </c>
      <c r="E591" s="99" t="s">
        <v>895</v>
      </c>
      <c r="F591" s="62" t="s">
        <v>903</v>
      </c>
      <c r="G591" s="62" t="s">
        <v>1804</v>
      </c>
      <c r="H591" s="62" t="s">
        <v>898</v>
      </c>
      <c r="I591" s="62" t="s">
        <v>1047</v>
      </c>
      <c r="J591" s="62">
        <v>31354</v>
      </c>
      <c r="K591" s="62" t="s">
        <v>1981</v>
      </c>
    </row>
    <row r="593" spans="1:3">
      <c r="A593" s="62"/>
    </row>
    <row r="594" spans="1:3">
      <c r="A594" s="108"/>
      <c r="B594" s="108"/>
      <c r="C594" s="108"/>
    </row>
    <row r="595" spans="1:3" ht="15">
      <c r="C595" s="109"/>
    </row>
  </sheetData>
  <phoneticPr fontId="33" type="noConversion"/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1048576"/>
  <sheetViews>
    <sheetView zoomScale="85" zoomScaleNormal="85" workbookViewId="0">
      <selection activeCell="G6" sqref="G6"/>
    </sheetView>
  </sheetViews>
  <sheetFormatPr baseColWidth="10" defaultColWidth="8.6640625" defaultRowHeight="14"/>
  <cols>
    <col min="1" max="2" width="15.6640625" style="16" customWidth="1"/>
    <col min="3" max="6" width="15.6640625" style="36" customWidth="1"/>
  </cols>
  <sheetData>
    <row r="1" spans="1:6" s="1" customFormat="1" ht="30" customHeight="1">
      <c r="A1" s="17" t="s">
        <v>1982</v>
      </c>
    </row>
    <row r="2" spans="1:6" s="93" customFormat="1">
      <c r="A2" s="95" t="s">
        <v>1983</v>
      </c>
      <c r="B2" s="95" t="s">
        <v>1984</v>
      </c>
      <c r="C2" s="96" t="s">
        <v>1985</v>
      </c>
      <c r="D2" s="96" t="s">
        <v>1986</v>
      </c>
      <c r="E2" s="96" t="s">
        <v>1987</v>
      </c>
      <c r="F2" s="96" t="s">
        <v>1988</v>
      </c>
    </row>
    <row r="3" spans="1:6">
      <c r="A3" s="16" t="s">
        <v>1668</v>
      </c>
      <c r="B3" s="16" t="s">
        <v>77</v>
      </c>
      <c r="C3" s="36">
        <v>-0.2074</v>
      </c>
      <c r="D3" s="36">
        <v>5.2699999999999997E-2</v>
      </c>
      <c r="E3" s="36">
        <v>-3.9321000000000002</v>
      </c>
      <c r="F3" s="36">
        <v>8.4223999999999999E-5</v>
      </c>
    </row>
    <row r="4" spans="1:6">
      <c r="A4" s="16" t="s">
        <v>1665</v>
      </c>
      <c r="B4" s="16" t="s">
        <v>77</v>
      </c>
      <c r="C4" s="36">
        <v>-0.18129999999999999</v>
      </c>
      <c r="D4" s="36">
        <v>5.7099999999999998E-2</v>
      </c>
      <c r="E4" s="36">
        <v>-3.1728999999999998</v>
      </c>
      <c r="F4" s="36">
        <v>1.5E-3</v>
      </c>
    </row>
    <row r="5" spans="1:6">
      <c r="A5" s="16" t="s">
        <v>1749</v>
      </c>
      <c r="B5" s="16" t="s">
        <v>77</v>
      </c>
      <c r="C5" s="36">
        <v>-0.18479999999999999</v>
      </c>
      <c r="D5" s="36">
        <v>5.8799999999999998E-2</v>
      </c>
      <c r="E5" s="36">
        <v>-3.1432000000000002</v>
      </c>
      <c r="F5" s="36">
        <v>1.6999999999999999E-3</v>
      </c>
    </row>
    <row r="6" spans="1:6">
      <c r="A6" s="16" t="s">
        <v>1818</v>
      </c>
      <c r="B6" s="16" t="s">
        <v>77</v>
      </c>
      <c r="C6" s="36">
        <v>-0.1956</v>
      </c>
      <c r="D6" s="36">
        <v>6.2199999999999998E-2</v>
      </c>
      <c r="E6" s="36">
        <v>-3.1465999999999998</v>
      </c>
      <c r="F6" s="36">
        <v>1.6999999999999999E-3</v>
      </c>
    </row>
    <row r="7" spans="1:6">
      <c r="A7" s="16" t="s">
        <v>1031</v>
      </c>
      <c r="B7" s="16" t="s">
        <v>77</v>
      </c>
      <c r="C7" s="36">
        <v>0.17480000000000001</v>
      </c>
      <c r="D7" s="36">
        <v>5.6599999999999998E-2</v>
      </c>
      <c r="E7" s="36">
        <v>3.0861999999999998</v>
      </c>
      <c r="F7" s="36">
        <v>2E-3</v>
      </c>
    </row>
    <row r="8" spans="1:6">
      <c r="A8" s="16" t="s">
        <v>245</v>
      </c>
      <c r="B8" s="16" t="s">
        <v>77</v>
      </c>
      <c r="C8" s="36">
        <v>-0.16719999999999999</v>
      </c>
      <c r="D8" s="36">
        <v>5.45E-2</v>
      </c>
      <c r="E8" s="36">
        <v>-3.0661999999999998</v>
      </c>
      <c r="F8" s="36">
        <v>2.2000000000000001E-3</v>
      </c>
    </row>
    <row r="9" spans="1:6">
      <c r="A9" s="16" t="s">
        <v>1278</v>
      </c>
      <c r="B9" s="16" t="s">
        <v>77</v>
      </c>
      <c r="C9" s="36">
        <v>-0.19739999999999999</v>
      </c>
      <c r="D9" s="36">
        <v>6.5799999999999997E-2</v>
      </c>
      <c r="E9" s="36">
        <v>-3.0011999999999999</v>
      </c>
      <c r="F9" s="36">
        <v>2.7000000000000001E-3</v>
      </c>
    </row>
    <row r="10" spans="1:6">
      <c r="A10" s="16" t="s">
        <v>1128</v>
      </c>
      <c r="B10" s="16" t="s">
        <v>77</v>
      </c>
      <c r="C10" s="36">
        <v>0.1749</v>
      </c>
      <c r="D10" s="36">
        <v>6.0600000000000001E-2</v>
      </c>
      <c r="E10" s="36">
        <v>2.8879999999999999</v>
      </c>
      <c r="F10" s="36">
        <v>3.8999999999999998E-3</v>
      </c>
    </row>
    <row r="11" spans="1:6">
      <c r="A11" s="16" t="s">
        <v>259</v>
      </c>
      <c r="B11" s="16" t="s">
        <v>77</v>
      </c>
      <c r="C11" s="36">
        <v>-0.24410000000000001</v>
      </c>
      <c r="D11" s="36">
        <v>8.6999999999999994E-2</v>
      </c>
      <c r="E11" s="36">
        <v>-2.8050999999999999</v>
      </c>
      <c r="F11" s="36">
        <v>5.0000000000000001E-3</v>
      </c>
    </row>
    <row r="12" spans="1:6">
      <c r="A12" s="16" t="s">
        <v>1296</v>
      </c>
      <c r="B12" s="16" t="s">
        <v>77</v>
      </c>
      <c r="C12" s="36">
        <v>-0.25559999999999999</v>
      </c>
      <c r="D12" s="36">
        <v>9.1499999999999998E-2</v>
      </c>
      <c r="E12" s="36">
        <v>-2.7936999999999999</v>
      </c>
      <c r="F12" s="36">
        <v>5.1999999999999998E-3</v>
      </c>
    </row>
    <row r="13" spans="1:6">
      <c r="A13" s="16" t="s">
        <v>262</v>
      </c>
      <c r="B13" s="16" t="s">
        <v>77</v>
      </c>
      <c r="C13" s="36">
        <v>0.16589999999999999</v>
      </c>
      <c r="D13" s="36">
        <v>6.0199999999999997E-2</v>
      </c>
      <c r="E13" s="36">
        <v>2.7543000000000002</v>
      </c>
      <c r="F13" s="36">
        <v>5.8999999999999999E-3</v>
      </c>
    </row>
    <row r="14" spans="1:6">
      <c r="A14" s="16" t="s">
        <v>532</v>
      </c>
      <c r="B14" s="16" t="s">
        <v>77</v>
      </c>
      <c r="C14" s="36">
        <v>-0.19</v>
      </c>
      <c r="D14" s="36">
        <v>6.93E-2</v>
      </c>
      <c r="E14" s="36">
        <v>-2.7397</v>
      </c>
      <c r="F14" s="36">
        <v>6.1000000000000004E-3</v>
      </c>
    </row>
    <row r="15" spans="1:6">
      <c r="A15" s="16" t="s">
        <v>1752</v>
      </c>
      <c r="B15" s="16" t="s">
        <v>77</v>
      </c>
      <c r="C15" s="36">
        <v>-0.1759</v>
      </c>
      <c r="D15" s="36">
        <v>6.4399999999999999E-2</v>
      </c>
      <c r="E15" s="36">
        <v>-2.7307999999999999</v>
      </c>
      <c r="F15" s="36">
        <v>6.3E-3</v>
      </c>
    </row>
    <row r="16" spans="1:6">
      <c r="A16" s="16" t="s">
        <v>915</v>
      </c>
      <c r="B16" s="16" t="s">
        <v>77</v>
      </c>
      <c r="C16" s="36">
        <v>0.1784</v>
      </c>
      <c r="D16" s="36">
        <v>6.54E-2</v>
      </c>
      <c r="E16" s="36">
        <v>2.7262</v>
      </c>
      <c r="F16" s="36">
        <v>6.4000000000000003E-3</v>
      </c>
    </row>
    <row r="17" spans="1:6">
      <c r="A17" s="16" t="s">
        <v>265</v>
      </c>
      <c r="B17" s="16" t="s">
        <v>77</v>
      </c>
      <c r="C17" s="36">
        <v>0.13039999999999999</v>
      </c>
      <c r="D17" s="36">
        <v>4.87E-2</v>
      </c>
      <c r="E17" s="36">
        <v>2.6762999999999999</v>
      </c>
      <c r="F17" s="36">
        <v>7.4000000000000003E-3</v>
      </c>
    </row>
    <row r="18" spans="1:6">
      <c r="A18" s="16" t="s">
        <v>667</v>
      </c>
      <c r="B18" s="16" t="s">
        <v>77</v>
      </c>
      <c r="C18" s="36">
        <v>-0.1729</v>
      </c>
      <c r="D18" s="36">
        <v>6.54E-2</v>
      </c>
      <c r="E18" s="36">
        <v>-2.6450999999999998</v>
      </c>
      <c r="F18" s="36">
        <v>8.2000000000000007E-3</v>
      </c>
    </row>
    <row r="19" spans="1:6">
      <c r="A19" s="16" t="s">
        <v>1028</v>
      </c>
      <c r="B19" s="16" t="s">
        <v>77</v>
      </c>
      <c r="C19" s="36">
        <v>0.15629999999999999</v>
      </c>
      <c r="D19" s="36">
        <v>5.9799999999999999E-2</v>
      </c>
      <c r="E19" s="36">
        <v>2.6135999999999999</v>
      </c>
      <c r="F19" s="36">
        <v>8.9999999999999993E-3</v>
      </c>
    </row>
    <row r="20" spans="1:6">
      <c r="A20" s="16" t="s">
        <v>268</v>
      </c>
      <c r="B20" s="16" t="s">
        <v>77</v>
      </c>
      <c r="C20" s="36">
        <v>-0.183</v>
      </c>
      <c r="D20" s="36">
        <v>7.17E-2</v>
      </c>
      <c r="E20" s="36">
        <v>-2.5522999999999998</v>
      </c>
      <c r="F20" s="36">
        <v>1.0699999999999999E-2</v>
      </c>
    </row>
    <row r="21" spans="1:6">
      <c r="A21" s="16" t="s">
        <v>271</v>
      </c>
      <c r="B21" s="16" t="s">
        <v>77</v>
      </c>
      <c r="C21" s="36">
        <v>0.14910000000000001</v>
      </c>
      <c r="D21" s="36">
        <v>5.8799999999999998E-2</v>
      </c>
      <c r="E21" s="36">
        <v>2.5358000000000001</v>
      </c>
      <c r="F21" s="36">
        <v>1.12E-2</v>
      </c>
    </row>
    <row r="22" spans="1:6">
      <c r="A22" s="16" t="s">
        <v>461</v>
      </c>
      <c r="B22" s="16" t="s">
        <v>77</v>
      </c>
      <c r="C22" s="36">
        <v>-0.18459999999999999</v>
      </c>
      <c r="D22" s="36">
        <v>7.3099999999999998E-2</v>
      </c>
      <c r="E22" s="36">
        <v>-2.5236000000000001</v>
      </c>
      <c r="F22" s="36">
        <v>1.1599999999999999E-2</v>
      </c>
    </row>
    <row r="23" spans="1:6">
      <c r="A23" s="16" t="s">
        <v>274</v>
      </c>
      <c r="B23" s="16" t="s">
        <v>77</v>
      </c>
      <c r="C23" s="36">
        <v>0.12479999999999999</v>
      </c>
      <c r="D23" s="36">
        <v>4.9799999999999997E-2</v>
      </c>
      <c r="E23" s="36">
        <v>2.5049000000000001</v>
      </c>
      <c r="F23" s="36">
        <v>1.2200000000000001E-2</v>
      </c>
    </row>
    <row r="24" spans="1:6">
      <c r="A24" s="16" t="s">
        <v>1140</v>
      </c>
      <c r="B24" s="16" t="s">
        <v>77</v>
      </c>
      <c r="C24" s="36">
        <v>-0.1174</v>
      </c>
      <c r="D24" s="36">
        <v>4.7500000000000001E-2</v>
      </c>
      <c r="E24" s="36">
        <v>-2.4710000000000001</v>
      </c>
      <c r="F24" s="36">
        <v>1.35E-2</v>
      </c>
    </row>
    <row r="25" spans="1:6">
      <c r="A25" s="16" t="s">
        <v>493</v>
      </c>
      <c r="B25" s="16" t="s">
        <v>77</v>
      </c>
      <c r="C25" s="36">
        <v>-0.22439999999999999</v>
      </c>
      <c r="D25" s="36">
        <v>9.1200000000000003E-2</v>
      </c>
      <c r="E25" s="36">
        <v>-2.4619</v>
      </c>
      <c r="F25" s="36">
        <v>1.38E-2</v>
      </c>
    </row>
    <row r="26" spans="1:6">
      <c r="A26" s="16" t="s">
        <v>1125</v>
      </c>
      <c r="B26" s="16" t="s">
        <v>77</v>
      </c>
      <c r="C26" s="36">
        <v>0.14940000000000001</v>
      </c>
      <c r="D26" s="36">
        <v>6.08E-2</v>
      </c>
      <c r="E26" s="36">
        <v>2.4563999999999999</v>
      </c>
      <c r="F26" s="36">
        <v>1.4E-2</v>
      </c>
    </row>
    <row r="27" spans="1:6">
      <c r="A27" s="16" t="s">
        <v>946</v>
      </c>
      <c r="B27" s="16" t="s">
        <v>77</v>
      </c>
      <c r="C27" s="36">
        <v>0.14480000000000001</v>
      </c>
      <c r="D27" s="36">
        <v>6.2899999999999998E-2</v>
      </c>
      <c r="E27" s="36">
        <v>2.3024</v>
      </c>
      <c r="F27" s="36">
        <v>2.1299999999999999E-2</v>
      </c>
    </row>
    <row r="28" spans="1:6">
      <c r="A28" s="16" t="s">
        <v>1671</v>
      </c>
      <c r="B28" s="16" t="s">
        <v>77</v>
      </c>
      <c r="C28" s="36">
        <v>-0.13009999999999999</v>
      </c>
      <c r="D28" s="36">
        <v>5.6800000000000003E-2</v>
      </c>
      <c r="E28" s="36">
        <v>-2.2898999999999998</v>
      </c>
      <c r="F28" s="36">
        <v>2.1999999999999999E-2</v>
      </c>
    </row>
    <row r="29" spans="1:6">
      <c r="A29" s="16" t="s">
        <v>1689</v>
      </c>
      <c r="B29" s="16" t="s">
        <v>77</v>
      </c>
      <c r="C29" s="36">
        <v>-0.12920000000000001</v>
      </c>
      <c r="D29" s="36">
        <v>5.7000000000000002E-2</v>
      </c>
      <c r="E29" s="36">
        <v>-2.2684000000000002</v>
      </c>
      <c r="F29" s="36">
        <v>2.3300000000000001E-2</v>
      </c>
    </row>
    <row r="30" spans="1:6">
      <c r="A30" s="16" t="s">
        <v>1638</v>
      </c>
      <c r="B30" s="16" t="s">
        <v>77</v>
      </c>
      <c r="C30" s="36">
        <v>-0.18029999999999999</v>
      </c>
      <c r="D30" s="36">
        <v>7.9600000000000004E-2</v>
      </c>
      <c r="E30" s="36">
        <v>-2.2656000000000001</v>
      </c>
      <c r="F30" s="36">
        <v>2.35E-2</v>
      </c>
    </row>
    <row r="31" spans="1:6">
      <c r="A31" s="16" t="s">
        <v>212</v>
      </c>
      <c r="B31" s="16" t="s">
        <v>77</v>
      </c>
      <c r="C31" s="36">
        <v>0.14510000000000001</v>
      </c>
      <c r="D31" s="36">
        <v>6.4199999999999993E-2</v>
      </c>
      <c r="E31" s="36">
        <v>2.2622</v>
      </c>
      <c r="F31" s="36">
        <v>2.3699999999999999E-2</v>
      </c>
    </row>
    <row r="32" spans="1:6">
      <c r="A32" s="16" t="s">
        <v>640</v>
      </c>
      <c r="B32" s="16" t="s">
        <v>77</v>
      </c>
      <c r="C32" s="36">
        <v>-0.1845</v>
      </c>
      <c r="D32" s="36">
        <v>8.1900000000000001E-2</v>
      </c>
      <c r="E32" s="36">
        <v>-2.2541000000000002</v>
      </c>
      <c r="F32" s="36">
        <v>2.4199999999999999E-2</v>
      </c>
    </row>
    <row r="33" spans="1:6">
      <c r="A33" s="16" t="s">
        <v>1377</v>
      </c>
      <c r="B33" s="16" t="s">
        <v>77</v>
      </c>
      <c r="C33" s="36">
        <v>-0.17019999999999999</v>
      </c>
      <c r="D33" s="36">
        <v>7.8100000000000003E-2</v>
      </c>
      <c r="E33" s="36">
        <v>-2.1789000000000001</v>
      </c>
      <c r="F33" s="36">
        <v>2.93E-2</v>
      </c>
    </row>
    <row r="34" spans="1:6">
      <c r="A34" s="16" t="s">
        <v>1293</v>
      </c>
      <c r="B34" s="16" t="s">
        <v>77</v>
      </c>
      <c r="C34" s="36">
        <v>-0.16170000000000001</v>
      </c>
      <c r="D34" s="36">
        <v>7.4200000000000002E-2</v>
      </c>
      <c r="E34" s="36">
        <v>-2.1779999999999999</v>
      </c>
      <c r="F34" s="36">
        <v>2.9399999999999999E-2</v>
      </c>
    </row>
    <row r="35" spans="1:6">
      <c r="A35" s="16" t="s">
        <v>1692</v>
      </c>
      <c r="B35" s="16" t="s">
        <v>77</v>
      </c>
      <c r="C35" s="36">
        <v>-0.13789999999999999</v>
      </c>
      <c r="D35" s="36">
        <v>6.3600000000000004E-2</v>
      </c>
      <c r="E35" s="36">
        <v>-2.1684000000000001</v>
      </c>
      <c r="F35" s="36">
        <v>3.0099999999999998E-2</v>
      </c>
    </row>
    <row r="36" spans="1:6">
      <c r="A36" s="16" t="s">
        <v>1905</v>
      </c>
      <c r="B36" s="16" t="s">
        <v>77</v>
      </c>
      <c r="C36" s="36">
        <v>0.2288</v>
      </c>
      <c r="D36" s="36">
        <v>0.10639999999999999</v>
      </c>
      <c r="E36" s="36">
        <v>2.15</v>
      </c>
      <c r="F36" s="36">
        <v>3.1600000000000003E-2</v>
      </c>
    </row>
    <row r="37" spans="1:6">
      <c r="A37" s="16" t="s">
        <v>286</v>
      </c>
      <c r="B37" s="16" t="s">
        <v>77</v>
      </c>
      <c r="C37" s="36">
        <v>-0.29830000000000001</v>
      </c>
      <c r="D37" s="36">
        <v>0.13980000000000001</v>
      </c>
      <c r="E37" s="36">
        <v>-2.1337999999999999</v>
      </c>
      <c r="F37" s="36">
        <v>3.2899999999999999E-2</v>
      </c>
    </row>
    <row r="38" spans="1:6">
      <c r="A38" s="16" t="s">
        <v>239</v>
      </c>
      <c r="B38" s="16" t="s">
        <v>77</v>
      </c>
      <c r="C38" s="36">
        <v>0.2001</v>
      </c>
      <c r="D38" s="36">
        <v>9.4399999999999998E-2</v>
      </c>
      <c r="E38" s="36">
        <v>2.1204000000000001</v>
      </c>
      <c r="F38" s="36">
        <v>3.4000000000000002E-2</v>
      </c>
    </row>
    <row r="39" spans="1:6">
      <c r="A39" s="16" t="s">
        <v>1677</v>
      </c>
      <c r="B39" s="16" t="s">
        <v>77</v>
      </c>
      <c r="C39" s="36">
        <v>0.10199999999999999</v>
      </c>
      <c r="D39" s="36">
        <v>4.82E-2</v>
      </c>
      <c r="E39" s="36">
        <v>2.1156999999999999</v>
      </c>
      <c r="F39" s="36">
        <v>3.44E-2</v>
      </c>
    </row>
    <row r="40" spans="1:6">
      <c r="A40" s="16" t="s">
        <v>349</v>
      </c>
      <c r="B40" s="16" t="s">
        <v>77</v>
      </c>
      <c r="C40" s="36">
        <v>-0.19139999999999999</v>
      </c>
      <c r="D40" s="36">
        <v>9.0999999999999998E-2</v>
      </c>
      <c r="E40" s="36">
        <v>-2.1046</v>
      </c>
      <c r="F40" s="36">
        <v>3.5299999999999998E-2</v>
      </c>
    </row>
    <row r="41" spans="1:6">
      <c r="A41" s="16" t="s">
        <v>1305</v>
      </c>
      <c r="B41" s="16" t="s">
        <v>77</v>
      </c>
      <c r="C41" s="36">
        <v>0.12870000000000001</v>
      </c>
      <c r="D41" s="36">
        <v>6.1199999999999997E-2</v>
      </c>
      <c r="E41" s="36">
        <v>2.1036000000000001</v>
      </c>
      <c r="F41" s="36">
        <v>3.5400000000000001E-2</v>
      </c>
    </row>
    <row r="42" spans="1:6">
      <c r="A42" s="16" t="s">
        <v>203</v>
      </c>
      <c r="B42" s="16" t="s">
        <v>77</v>
      </c>
      <c r="C42" s="36">
        <v>0.1522</v>
      </c>
      <c r="D42" s="36">
        <v>7.3099999999999998E-2</v>
      </c>
      <c r="E42" s="36">
        <v>2.0811999999999999</v>
      </c>
      <c r="F42" s="36">
        <v>3.7400000000000003E-2</v>
      </c>
    </row>
    <row r="43" spans="1:6">
      <c r="A43" s="16" t="s">
        <v>565</v>
      </c>
      <c r="B43" s="16" t="s">
        <v>77</v>
      </c>
      <c r="C43" s="36">
        <v>-0.1074</v>
      </c>
      <c r="D43" s="36">
        <v>5.16E-2</v>
      </c>
      <c r="E43" s="36">
        <v>-2.0813999999999999</v>
      </c>
      <c r="F43" s="36">
        <v>3.7400000000000003E-2</v>
      </c>
    </row>
    <row r="44" spans="1:6">
      <c r="A44" s="16" t="s">
        <v>1633</v>
      </c>
      <c r="B44" s="16" t="s">
        <v>77</v>
      </c>
      <c r="C44" s="36">
        <v>-0.15590000000000001</v>
      </c>
      <c r="D44" s="36">
        <v>7.4999999999999997E-2</v>
      </c>
      <c r="E44" s="36">
        <v>-2.0790000000000002</v>
      </c>
      <c r="F44" s="36">
        <v>3.7600000000000001E-2</v>
      </c>
    </row>
    <row r="45" spans="1:6">
      <c r="A45" s="16" t="s">
        <v>1788</v>
      </c>
      <c r="B45" s="16" t="s">
        <v>77</v>
      </c>
      <c r="C45" s="36">
        <v>-0.1318</v>
      </c>
      <c r="D45" s="36">
        <v>6.4500000000000002E-2</v>
      </c>
      <c r="E45" s="36">
        <v>-2.0445000000000002</v>
      </c>
      <c r="F45" s="36">
        <v>4.0899999999999999E-2</v>
      </c>
    </row>
    <row r="46" spans="1:6">
      <c r="A46" s="16" t="s">
        <v>1917</v>
      </c>
      <c r="B46" s="16" t="s">
        <v>77</v>
      </c>
      <c r="C46" s="36">
        <v>-0.27410000000000001</v>
      </c>
      <c r="D46" s="36">
        <v>0.1341</v>
      </c>
      <c r="E46" s="36">
        <v>-2.0440999999999998</v>
      </c>
      <c r="F46" s="36">
        <v>4.0899999999999999E-2</v>
      </c>
    </row>
    <row r="47" spans="1:6">
      <c r="A47" s="16" t="s">
        <v>328</v>
      </c>
      <c r="B47" s="16" t="s">
        <v>77</v>
      </c>
      <c r="C47" s="36">
        <v>-0.20150000000000001</v>
      </c>
      <c r="D47" s="36">
        <v>0.10059999999999999</v>
      </c>
      <c r="E47" s="36">
        <v>-2.0032000000000001</v>
      </c>
      <c r="F47" s="36">
        <v>4.5199999999999997E-2</v>
      </c>
    </row>
    <row r="48" spans="1:6">
      <c r="A48" s="16" t="s">
        <v>747</v>
      </c>
      <c r="B48" s="16" t="s">
        <v>77</v>
      </c>
      <c r="C48" s="36">
        <v>0.129</v>
      </c>
      <c r="D48" s="36">
        <v>6.5100000000000005E-2</v>
      </c>
      <c r="E48" s="36">
        <v>1.9815</v>
      </c>
      <c r="F48" s="36">
        <v>4.7500000000000001E-2</v>
      </c>
    </row>
    <row r="49" spans="1:6">
      <c r="A49" s="16" t="s">
        <v>1093</v>
      </c>
      <c r="B49" s="16" t="s">
        <v>77</v>
      </c>
      <c r="C49" s="36">
        <v>0.13730000000000001</v>
      </c>
      <c r="D49" s="36">
        <v>6.9400000000000003E-2</v>
      </c>
      <c r="E49" s="36">
        <v>1.9773000000000001</v>
      </c>
      <c r="F49" s="36">
        <v>4.8000000000000001E-2</v>
      </c>
    </row>
    <row r="50" spans="1:6">
      <c r="A50" s="16" t="s">
        <v>1725</v>
      </c>
      <c r="B50" s="16" t="s">
        <v>77</v>
      </c>
      <c r="C50" s="36">
        <v>-0.14549999999999999</v>
      </c>
      <c r="D50" s="36">
        <v>7.3800000000000004E-2</v>
      </c>
      <c r="E50" s="36">
        <v>-1.9701</v>
      </c>
      <c r="F50" s="36">
        <v>4.8800000000000003E-2</v>
      </c>
    </row>
    <row r="51" spans="1:6" s="94" customFormat="1">
      <c r="A51" s="83" t="s">
        <v>343</v>
      </c>
      <c r="B51" s="83" t="s">
        <v>77</v>
      </c>
      <c r="C51" s="89">
        <v>-0.1575</v>
      </c>
      <c r="D51" s="89">
        <v>7.9899999999999999E-2</v>
      </c>
      <c r="E51" s="89">
        <v>-1.9696</v>
      </c>
      <c r="F51" s="89">
        <v>4.8899999999999999E-2</v>
      </c>
    </row>
    <row r="52" spans="1:6">
      <c r="A52" s="16" t="s">
        <v>1134</v>
      </c>
      <c r="B52" s="16" t="s">
        <v>77</v>
      </c>
      <c r="C52" s="36">
        <v>-0.1019</v>
      </c>
      <c r="D52" s="36">
        <v>5.28E-2</v>
      </c>
      <c r="E52" s="36">
        <v>-1.9314</v>
      </c>
      <c r="F52" s="36">
        <v>5.3400000000000003E-2</v>
      </c>
    </row>
    <row r="53" spans="1:6">
      <c r="A53" s="16" t="s">
        <v>547</v>
      </c>
      <c r="B53" s="16" t="s">
        <v>77</v>
      </c>
      <c r="C53" s="36">
        <v>-0.17319999999999999</v>
      </c>
      <c r="D53" s="36">
        <v>8.9700000000000002E-2</v>
      </c>
      <c r="E53" s="36">
        <v>-1.9297</v>
      </c>
      <c r="F53" s="36">
        <v>5.3600000000000002E-2</v>
      </c>
    </row>
    <row r="54" spans="1:6">
      <c r="A54" s="16" t="s">
        <v>1131</v>
      </c>
      <c r="B54" s="16" t="s">
        <v>77</v>
      </c>
      <c r="C54" s="36">
        <v>-0.1004</v>
      </c>
      <c r="D54" s="36">
        <v>5.2999999999999999E-2</v>
      </c>
      <c r="E54" s="36">
        <v>-1.8956</v>
      </c>
      <c r="F54" s="36">
        <v>5.8000000000000003E-2</v>
      </c>
    </row>
    <row r="55" spans="1:6">
      <c r="A55" s="16" t="s">
        <v>1770</v>
      </c>
      <c r="B55" s="16" t="s">
        <v>77</v>
      </c>
      <c r="C55" s="36">
        <v>0.1946</v>
      </c>
      <c r="D55" s="36">
        <v>0.1027</v>
      </c>
      <c r="E55" s="36">
        <v>1.8954</v>
      </c>
      <c r="F55" s="36">
        <v>5.8000000000000003E-2</v>
      </c>
    </row>
    <row r="56" spans="1:6">
      <c r="A56" s="16" t="s">
        <v>416</v>
      </c>
      <c r="B56" s="16" t="s">
        <v>77</v>
      </c>
      <c r="C56" s="36">
        <v>-0.1263</v>
      </c>
      <c r="D56" s="36">
        <v>6.7000000000000004E-2</v>
      </c>
      <c r="E56" s="36">
        <v>-1.8849</v>
      </c>
      <c r="F56" s="36">
        <v>5.9400000000000001E-2</v>
      </c>
    </row>
    <row r="57" spans="1:6">
      <c r="A57" s="16" t="s">
        <v>664</v>
      </c>
      <c r="B57" s="16" t="s">
        <v>77</v>
      </c>
      <c r="C57" s="36">
        <v>-0.1031</v>
      </c>
      <c r="D57" s="36">
        <v>5.5199999999999999E-2</v>
      </c>
      <c r="E57" s="36">
        <v>-1.8696999999999999</v>
      </c>
      <c r="F57" s="36">
        <v>6.1499999999999999E-2</v>
      </c>
    </row>
    <row r="58" spans="1:6">
      <c r="A58" s="16" t="s">
        <v>499</v>
      </c>
      <c r="B58" s="16" t="s">
        <v>77</v>
      </c>
      <c r="C58" s="36">
        <v>-0.13769999999999999</v>
      </c>
      <c r="D58" s="36">
        <v>7.3800000000000004E-2</v>
      </c>
      <c r="E58" s="36">
        <v>-1.8648</v>
      </c>
      <c r="F58" s="36">
        <v>6.2199999999999998E-2</v>
      </c>
    </row>
    <row r="59" spans="1:6">
      <c r="A59" s="16" t="s">
        <v>559</v>
      </c>
      <c r="B59" s="16" t="s">
        <v>77</v>
      </c>
      <c r="C59" s="36">
        <v>-0.1295</v>
      </c>
      <c r="D59" s="36">
        <v>7.0000000000000007E-2</v>
      </c>
      <c r="E59" s="36">
        <v>-1.8492999999999999</v>
      </c>
      <c r="F59" s="36">
        <v>6.4399999999999999E-2</v>
      </c>
    </row>
    <row r="60" spans="1:6">
      <c r="A60" s="16" t="s">
        <v>1209</v>
      </c>
      <c r="B60" s="16" t="s">
        <v>77</v>
      </c>
      <c r="C60" s="36">
        <v>0.24110000000000001</v>
      </c>
      <c r="D60" s="36">
        <v>0.13039999999999999</v>
      </c>
      <c r="E60" s="36">
        <v>1.849</v>
      </c>
      <c r="F60" s="36">
        <v>6.4500000000000002E-2</v>
      </c>
    </row>
    <row r="61" spans="1:6">
      <c r="A61" s="16" t="s">
        <v>1890</v>
      </c>
      <c r="B61" s="16" t="s">
        <v>77</v>
      </c>
      <c r="C61" s="36">
        <v>0.14199999999999999</v>
      </c>
      <c r="D61" s="36">
        <v>7.8E-2</v>
      </c>
      <c r="E61" s="36">
        <v>1.8217000000000001</v>
      </c>
      <c r="F61" s="36">
        <v>6.8500000000000005E-2</v>
      </c>
    </row>
    <row r="62" spans="1:6">
      <c r="A62" s="16" t="s">
        <v>553</v>
      </c>
      <c r="B62" s="16" t="s">
        <v>77</v>
      </c>
      <c r="C62" s="36">
        <v>-0.14230000000000001</v>
      </c>
      <c r="D62" s="36">
        <v>7.8299999999999995E-2</v>
      </c>
      <c r="E62" s="36">
        <v>-1.8165</v>
      </c>
      <c r="F62" s="36">
        <v>6.93E-2</v>
      </c>
    </row>
    <row r="63" spans="1:6">
      <c r="A63" s="16" t="s">
        <v>221</v>
      </c>
      <c r="B63" s="16" t="s">
        <v>77</v>
      </c>
      <c r="C63" s="36">
        <v>0.106</v>
      </c>
      <c r="D63" s="36">
        <v>5.8500000000000003E-2</v>
      </c>
      <c r="E63" s="36">
        <v>1.8123</v>
      </c>
      <c r="F63" s="36">
        <v>6.9900000000000004E-2</v>
      </c>
    </row>
    <row r="64" spans="1:6">
      <c r="A64" s="16" t="s">
        <v>236</v>
      </c>
      <c r="B64" s="16" t="s">
        <v>77</v>
      </c>
      <c r="C64" s="36">
        <v>0.16200000000000001</v>
      </c>
      <c r="D64" s="36">
        <v>8.9800000000000005E-2</v>
      </c>
      <c r="E64" s="36">
        <v>1.8048</v>
      </c>
      <c r="F64" s="36">
        <v>7.1099999999999997E-2</v>
      </c>
    </row>
    <row r="65" spans="1:6">
      <c r="A65" s="16" t="s">
        <v>970</v>
      </c>
      <c r="B65" s="16" t="s">
        <v>77</v>
      </c>
      <c r="C65" s="36">
        <v>0.1118</v>
      </c>
      <c r="D65" s="36">
        <v>6.2E-2</v>
      </c>
      <c r="E65" s="36">
        <v>1.8050999999999999</v>
      </c>
      <c r="F65" s="36">
        <v>7.1099999999999997E-2</v>
      </c>
    </row>
    <row r="66" spans="1:6">
      <c r="A66" s="16" t="s">
        <v>1488</v>
      </c>
      <c r="B66" s="16" t="s">
        <v>77</v>
      </c>
      <c r="C66" s="36">
        <v>-0.1135</v>
      </c>
      <c r="D66" s="36">
        <v>6.3200000000000006E-2</v>
      </c>
      <c r="E66" s="36">
        <v>-1.7956000000000001</v>
      </c>
      <c r="F66" s="36">
        <v>7.2599999999999998E-2</v>
      </c>
    </row>
    <row r="67" spans="1:6">
      <c r="A67" s="16" t="s">
        <v>1254</v>
      </c>
      <c r="B67" s="16" t="s">
        <v>77</v>
      </c>
      <c r="C67" s="36">
        <v>-0.1139</v>
      </c>
      <c r="D67" s="36">
        <v>6.3500000000000001E-2</v>
      </c>
      <c r="E67" s="36">
        <v>-1.7930999999999999</v>
      </c>
      <c r="F67" s="36">
        <v>7.2999999999999995E-2</v>
      </c>
    </row>
    <row r="68" spans="1:6">
      <c r="A68" s="16" t="s">
        <v>1137</v>
      </c>
      <c r="B68" s="16" t="s">
        <v>77</v>
      </c>
      <c r="C68" s="36">
        <v>-9.1700000000000004E-2</v>
      </c>
      <c r="D68" s="36">
        <v>5.1400000000000001E-2</v>
      </c>
      <c r="E68" s="36">
        <v>-1.7853000000000001</v>
      </c>
      <c r="F68" s="36">
        <v>7.4200000000000002E-2</v>
      </c>
    </row>
    <row r="69" spans="1:6">
      <c r="A69" s="16" t="s">
        <v>619</v>
      </c>
      <c r="B69" s="16" t="s">
        <v>77</v>
      </c>
      <c r="C69" s="36">
        <v>-0.14480000000000001</v>
      </c>
      <c r="D69" s="36">
        <v>8.14E-2</v>
      </c>
      <c r="E69" s="36">
        <v>-1.7781</v>
      </c>
      <c r="F69" s="36">
        <v>7.5399999999999995E-2</v>
      </c>
    </row>
    <row r="70" spans="1:6">
      <c r="A70" s="16" t="s">
        <v>496</v>
      </c>
      <c r="B70" s="16" t="s">
        <v>77</v>
      </c>
      <c r="C70" s="36">
        <v>-9.9900000000000003E-2</v>
      </c>
      <c r="D70" s="36">
        <v>5.6599999999999998E-2</v>
      </c>
      <c r="E70" s="36">
        <v>-1.7643</v>
      </c>
      <c r="F70" s="36">
        <v>7.7700000000000005E-2</v>
      </c>
    </row>
    <row r="71" spans="1:6">
      <c r="A71" s="16" t="s">
        <v>1782</v>
      </c>
      <c r="B71" s="16" t="s">
        <v>77</v>
      </c>
      <c r="C71" s="36">
        <v>-0.1241</v>
      </c>
      <c r="D71" s="36">
        <v>7.1199999999999999E-2</v>
      </c>
      <c r="E71" s="36">
        <v>-1.7423999999999999</v>
      </c>
      <c r="F71" s="36">
        <v>8.14E-2</v>
      </c>
    </row>
    <row r="72" spans="1:6">
      <c r="A72" s="16" t="s">
        <v>337</v>
      </c>
      <c r="B72" s="16" t="s">
        <v>77</v>
      </c>
      <c r="C72" s="36">
        <v>0.26419999999999999</v>
      </c>
      <c r="D72" s="36">
        <v>0.15210000000000001</v>
      </c>
      <c r="E72" s="36">
        <v>1.7373000000000001</v>
      </c>
      <c r="F72" s="36">
        <v>8.2299999999999998E-2</v>
      </c>
    </row>
    <row r="73" spans="1:6">
      <c r="A73" s="16" t="s">
        <v>967</v>
      </c>
      <c r="B73" s="16" t="s">
        <v>77</v>
      </c>
      <c r="C73" s="36">
        <v>0.1071</v>
      </c>
      <c r="D73" s="36">
        <v>6.2300000000000001E-2</v>
      </c>
      <c r="E73" s="36">
        <v>1.7190000000000001</v>
      </c>
      <c r="F73" s="36">
        <v>8.5599999999999996E-2</v>
      </c>
    </row>
    <row r="74" spans="1:6">
      <c r="A74" s="16" t="s">
        <v>1485</v>
      </c>
      <c r="B74" s="16" t="s">
        <v>77</v>
      </c>
      <c r="C74" s="36">
        <v>-0.1026</v>
      </c>
      <c r="D74" s="36">
        <v>6.0299999999999999E-2</v>
      </c>
      <c r="E74" s="36">
        <v>-1.7031000000000001</v>
      </c>
      <c r="F74" s="36">
        <v>8.8599999999999998E-2</v>
      </c>
    </row>
    <row r="75" spans="1:6">
      <c r="A75" s="16" t="s">
        <v>355</v>
      </c>
      <c r="B75" s="16" t="s">
        <v>77</v>
      </c>
      <c r="C75" s="36">
        <v>-0.11700000000000001</v>
      </c>
      <c r="D75" s="36">
        <v>6.9000000000000006E-2</v>
      </c>
      <c r="E75" s="36">
        <v>-1.6974</v>
      </c>
      <c r="F75" s="36">
        <v>8.9599999999999999E-2</v>
      </c>
    </row>
    <row r="76" spans="1:6">
      <c r="A76" s="16" t="s">
        <v>195</v>
      </c>
      <c r="B76" s="16" t="s">
        <v>77</v>
      </c>
      <c r="C76" s="36">
        <v>0.12239999999999999</v>
      </c>
      <c r="D76" s="36">
        <v>7.2300000000000003E-2</v>
      </c>
      <c r="E76" s="36">
        <v>1.6933</v>
      </c>
      <c r="F76" s="36">
        <v>9.0399999999999994E-2</v>
      </c>
    </row>
    <row r="77" spans="1:6">
      <c r="A77" s="16" t="s">
        <v>649</v>
      </c>
      <c r="B77" s="16" t="s">
        <v>77</v>
      </c>
      <c r="C77" s="36">
        <v>-0.12529999999999999</v>
      </c>
      <c r="D77" s="36">
        <v>7.4200000000000002E-2</v>
      </c>
      <c r="E77" s="36">
        <v>-1.6884999999999999</v>
      </c>
      <c r="F77" s="36">
        <v>9.1300000000000006E-2</v>
      </c>
    </row>
    <row r="78" spans="1:6">
      <c r="A78" s="16" t="s">
        <v>744</v>
      </c>
      <c r="B78" s="16" t="s">
        <v>77</v>
      </c>
      <c r="C78" s="36">
        <v>0.1469</v>
      </c>
      <c r="D78" s="36">
        <v>8.7099999999999997E-2</v>
      </c>
      <c r="E78" s="36">
        <v>1.6867000000000001</v>
      </c>
      <c r="F78" s="36">
        <v>9.1700000000000004E-2</v>
      </c>
    </row>
    <row r="79" spans="1:6">
      <c r="A79" s="16" t="s">
        <v>209</v>
      </c>
      <c r="B79" s="16" t="s">
        <v>77</v>
      </c>
      <c r="C79" s="36">
        <v>0.11700000000000001</v>
      </c>
      <c r="D79" s="36">
        <v>6.9900000000000004E-2</v>
      </c>
      <c r="E79" s="36">
        <v>1.6740999999999999</v>
      </c>
      <c r="F79" s="36">
        <v>9.4100000000000003E-2</v>
      </c>
    </row>
    <row r="80" spans="1:6">
      <c r="A80" s="16" t="s">
        <v>846</v>
      </c>
      <c r="B80" s="16" t="s">
        <v>77</v>
      </c>
      <c r="C80" s="36">
        <v>0.14099999999999999</v>
      </c>
      <c r="D80" s="36">
        <v>8.4900000000000003E-2</v>
      </c>
      <c r="E80" s="36">
        <v>1.6600999999999999</v>
      </c>
      <c r="F80" s="36">
        <v>9.69E-2</v>
      </c>
    </row>
    <row r="81" spans="1:6">
      <c r="A81" s="16" t="s">
        <v>482</v>
      </c>
      <c r="B81" s="16" t="s">
        <v>77</v>
      </c>
      <c r="C81" s="36">
        <v>-8.7999999999999995E-2</v>
      </c>
      <c r="D81" s="36">
        <v>5.33E-2</v>
      </c>
      <c r="E81" s="36">
        <v>-1.6513</v>
      </c>
      <c r="F81" s="36">
        <v>9.8699999999999996E-2</v>
      </c>
    </row>
    <row r="82" spans="1:6">
      <c r="A82" s="16" t="s">
        <v>1807</v>
      </c>
      <c r="B82" s="16" t="s">
        <v>77</v>
      </c>
      <c r="C82" s="36">
        <v>0.14530000000000001</v>
      </c>
      <c r="D82" s="36">
        <v>8.7999999999999995E-2</v>
      </c>
      <c r="E82" s="36">
        <v>1.6506000000000001</v>
      </c>
      <c r="F82" s="36">
        <v>9.8799999999999999E-2</v>
      </c>
    </row>
    <row r="83" spans="1:6">
      <c r="A83" s="16" t="s">
        <v>502</v>
      </c>
      <c r="B83" s="16" t="s">
        <v>77</v>
      </c>
      <c r="C83" s="36">
        <v>-0.1147</v>
      </c>
      <c r="D83" s="36">
        <v>7.0000000000000007E-2</v>
      </c>
      <c r="E83" s="36">
        <v>-1.6382000000000001</v>
      </c>
      <c r="F83" s="36">
        <v>0.1014</v>
      </c>
    </row>
    <row r="84" spans="1:6">
      <c r="A84" s="16" t="s">
        <v>1932</v>
      </c>
      <c r="B84" s="16" t="s">
        <v>77</v>
      </c>
      <c r="C84" s="36">
        <v>-0.15509999999999999</v>
      </c>
      <c r="D84" s="36">
        <v>9.5000000000000001E-2</v>
      </c>
      <c r="E84" s="36">
        <v>-1.6335999999999999</v>
      </c>
      <c r="F84" s="36">
        <v>0.1024</v>
      </c>
    </row>
    <row r="85" spans="1:6">
      <c r="A85" s="16" t="s">
        <v>1404</v>
      </c>
      <c r="B85" s="16" t="s">
        <v>77</v>
      </c>
      <c r="C85" s="36">
        <v>-9.8699999999999996E-2</v>
      </c>
      <c r="D85" s="36">
        <v>6.0699999999999997E-2</v>
      </c>
      <c r="E85" s="36">
        <v>-1.6257999999999999</v>
      </c>
      <c r="F85" s="36">
        <v>0.104</v>
      </c>
    </row>
    <row r="86" spans="1:6">
      <c r="A86" s="16" t="s">
        <v>361</v>
      </c>
      <c r="B86" s="16" t="s">
        <v>77</v>
      </c>
      <c r="C86" s="36">
        <v>-0.1</v>
      </c>
      <c r="D86" s="36">
        <v>6.1699999999999998E-2</v>
      </c>
      <c r="E86" s="36">
        <v>-1.6205000000000001</v>
      </c>
      <c r="F86" s="36">
        <v>0.1051</v>
      </c>
    </row>
    <row r="87" spans="1:6">
      <c r="A87" s="16" t="s">
        <v>458</v>
      </c>
      <c r="B87" s="16" t="s">
        <v>77</v>
      </c>
      <c r="C87" s="36">
        <v>-8.3000000000000004E-2</v>
      </c>
      <c r="D87" s="36">
        <v>5.16E-2</v>
      </c>
      <c r="E87" s="36">
        <v>-1.609</v>
      </c>
      <c r="F87" s="36">
        <v>0.1076</v>
      </c>
    </row>
    <row r="88" spans="1:6">
      <c r="A88" s="16" t="s">
        <v>1722</v>
      </c>
      <c r="B88" s="16" t="s">
        <v>77</v>
      </c>
      <c r="C88" s="36">
        <v>-8.1100000000000005E-2</v>
      </c>
      <c r="D88" s="36">
        <v>5.0900000000000001E-2</v>
      </c>
      <c r="E88" s="36">
        <v>-1.5934999999999999</v>
      </c>
      <c r="F88" s="36">
        <v>0.111</v>
      </c>
    </row>
    <row r="89" spans="1:6">
      <c r="A89" s="16" t="s">
        <v>215</v>
      </c>
      <c r="B89" s="16" t="s">
        <v>77</v>
      </c>
      <c r="C89" s="36">
        <v>9.2600000000000002E-2</v>
      </c>
      <c r="D89" s="36">
        <v>5.8299999999999998E-2</v>
      </c>
      <c r="E89" s="36">
        <v>1.5881000000000001</v>
      </c>
      <c r="F89" s="36">
        <v>0.1123</v>
      </c>
    </row>
    <row r="90" spans="1:6">
      <c r="A90" s="16" t="s">
        <v>964</v>
      </c>
      <c r="B90" s="16" t="s">
        <v>77</v>
      </c>
      <c r="C90" s="36">
        <v>-0.1105</v>
      </c>
      <c r="D90" s="36">
        <v>6.9599999999999995E-2</v>
      </c>
      <c r="E90" s="36">
        <v>-1.5881000000000001</v>
      </c>
      <c r="F90" s="36">
        <v>0.1123</v>
      </c>
    </row>
    <row r="91" spans="1:6">
      <c r="A91" s="16" t="s">
        <v>849</v>
      </c>
      <c r="B91" s="16" t="s">
        <v>77</v>
      </c>
      <c r="C91" s="36">
        <v>9.7699999999999995E-2</v>
      </c>
      <c r="D91" s="36">
        <v>6.1899999999999997E-2</v>
      </c>
      <c r="E91" s="36">
        <v>1.5786</v>
      </c>
      <c r="F91" s="36">
        <v>0.1144</v>
      </c>
    </row>
    <row r="92" spans="1:6">
      <c r="A92" s="16" t="s">
        <v>1019</v>
      </c>
      <c r="B92" s="16" t="s">
        <v>77</v>
      </c>
      <c r="C92" s="36">
        <v>0.1163</v>
      </c>
      <c r="D92" s="36">
        <v>7.4300000000000005E-2</v>
      </c>
      <c r="E92" s="36">
        <v>1.5653999999999999</v>
      </c>
      <c r="F92" s="36">
        <v>0.11749999999999999</v>
      </c>
    </row>
    <row r="93" spans="1:6">
      <c r="A93" s="16" t="s">
        <v>1887</v>
      </c>
      <c r="B93" s="16" t="s">
        <v>77</v>
      </c>
      <c r="C93" s="36">
        <v>0.15509999999999999</v>
      </c>
      <c r="D93" s="36">
        <v>9.9099999999999994E-2</v>
      </c>
      <c r="E93" s="36">
        <v>1.5646</v>
      </c>
      <c r="F93" s="36">
        <v>0.1177</v>
      </c>
    </row>
    <row r="94" spans="1:6">
      <c r="A94" s="16" t="s">
        <v>1122</v>
      </c>
      <c r="B94" s="16" t="s">
        <v>77</v>
      </c>
      <c r="C94" s="36">
        <v>0.14360000000000001</v>
      </c>
      <c r="D94" s="36">
        <v>9.2399999999999996E-2</v>
      </c>
      <c r="E94" s="36">
        <v>1.5535000000000001</v>
      </c>
      <c r="F94" s="36">
        <v>0.1203</v>
      </c>
    </row>
    <row r="95" spans="1:6">
      <c r="A95" s="16" t="s">
        <v>255</v>
      </c>
      <c r="B95" s="16" t="s">
        <v>77</v>
      </c>
      <c r="C95" s="36">
        <v>-0.11609999999999999</v>
      </c>
      <c r="D95" s="36">
        <v>7.5800000000000006E-2</v>
      </c>
      <c r="E95" s="36">
        <v>-1.5316000000000001</v>
      </c>
      <c r="F95" s="36">
        <v>0.12559999999999999</v>
      </c>
    </row>
    <row r="96" spans="1:6">
      <c r="A96" s="16" t="s">
        <v>1926</v>
      </c>
      <c r="B96" s="16" t="s">
        <v>77</v>
      </c>
      <c r="C96" s="36">
        <v>0.14560000000000001</v>
      </c>
      <c r="D96" s="36">
        <v>9.5000000000000001E-2</v>
      </c>
      <c r="E96" s="36">
        <v>1.5319</v>
      </c>
      <c r="F96" s="36">
        <v>0.12559999999999999</v>
      </c>
    </row>
    <row r="97" spans="1:6">
      <c r="A97" s="16" t="s">
        <v>831</v>
      </c>
      <c r="B97" s="16" t="s">
        <v>77</v>
      </c>
      <c r="C97" s="36">
        <v>0.12640000000000001</v>
      </c>
      <c r="D97" s="36">
        <v>8.2900000000000001E-2</v>
      </c>
      <c r="E97" s="36">
        <v>1.524</v>
      </c>
      <c r="F97" s="36">
        <v>0.1275</v>
      </c>
    </row>
    <row r="98" spans="1:6">
      <c r="A98" s="16" t="s">
        <v>1170</v>
      </c>
      <c r="B98" s="16" t="s">
        <v>77</v>
      </c>
      <c r="C98" s="36">
        <v>0.10249999999999999</v>
      </c>
      <c r="D98" s="36">
        <v>6.7299999999999999E-2</v>
      </c>
      <c r="E98" s="36">
        <v>1.524</v>
      </c>
      <c r="F98" s="36">
        <v>0.1275</v>
      </c>
    </row>
    <row r="99" spans="1:6">
      <c r="A99" s="16" t="s">
        <v>1010</v>
      </c>
      <c r="B99" s="16" t="s">
        <v>77</v>
      </c>
      <c r="C99" s="36">
        <v>-0.1181</v>
      </c>
      <c r="D99" s="36">
        <v>7.7799999999999994E-2</v>
      </c>
      <c r="E99" s="36">
        <v>-1.5185999999999999</v>
      </c>
      <c r="F99" s="36">
        <v>0.12889999999999999</v>
      </c>
    </row>
    <row r="100" spans="1:6">
      <c r="A100" s="16" t="s">
        <v>367</v>
      </c>
      <c r="B100" s="16" t="s">
        <v>77</v>
      </c>
      <c r="C100" s="36">
        <v>8.8900000000000007E-2</v>
      </c>
      <c r="D100" s="36">
        <v>5.9400000000000001E-2</v>
      </c>
      <c r="E100" s="36">
        <v>1.4971000000000001</v>
      </c>
      <c r="F100" s="36">
        <v>0.13439999999999999</v>
      </c>
    </row>
    <row r="101" spans="1:6">
      <c r="A101" s="16" t="s">
        <v>1680</v>
      </c>
      <c r="B101" s="16" t="s">
        <v>77</v>
      </c>
      <c r="C101" s="36">
        <v>7.1300000000000002E-2</v>
      </c>
      <c r="D101" s="36">
        <v>4.8000000000000001E-2</v>
      </c>
      <c r="E101" s="36">
        <v>1.4861</v>
      </c>
      <c r="F101" s="36">
        <v>0.13730000000000001</v>
      </c>
    </row>
    <row r="102" spans="1:6">
      <c r="A102" s="16" t="s">
        <v>1248</v>
      </c>
      <c r="B102" s="16" t="s">
        <v>77</v>
      </c>
      <c r="C102" s="36">
        <v>9.0300000000000005E-2</v>
      </c>
      <c r="D102" s="36">
        <v>6.0900000000000003E-2</v>
      </c>
      <c r="E102" s="36">
        <v>1.4825999999999999</v>
      </c>
      <c r="F102" s="36">
        <v>0.13819999999999999</v>
      </c>
    </row>
    <row r="103" spans="1:6">
      <c r="A103" s="16" t="s">
        <v>1167</v>
      </c>
      <c r="B103" s="16" t="s">
        <v>77</v>
      </c>
      <c r="C103" s="36">
        <v>0.10539999999999999</v>
      </c>
      <c r="D103" s="36">
        <v>7.1199999999999999E-2</v>
      </c>
      <c r="E103" s="36">
        <v>1.4803999999999999</v>
      </c>
      <c r="F103" s="36">
        <v>0.13880000000000001</v>
      </c>
    </row>
    <row r="104" spans="1:6">
      <c r="A104" s="16" t="s">
        <v>1185</v>
      </c>
      <c r="B104" s="16" t="s">
        <v>77</v>
      </c>
      <c r="C104" s="36">
        <v>0.1069</v>
      </c>
      <c r="D104" s="36">
        <v>7.2800000000000004E-2</v>
      </c>
      <c r="E104" s="36">
        <v>1.4683999999999999</v>
      </c>
      <c r="F104" s="36">
        <v>0.14199999999999999</v>
      </c>
    </row>
    <row r="105" spans="1:6">
      <c r="A105" s="16" t="s">
        <v>1050</v>
      </c>
      <c r="B105" s="16" t="s">
        <v>77</v>
      </c>
      <c r="C105" s="36">
        <v>-9.4700000000000006E-2</v>
      </c>
      <c r="D105" s="36">
        <v>6.4699999999999994E-2</v>
      </c>
      <c r="E105" s="36">
        <v>-1.4643999999999999</v>
      </c>
      <c r="F105" s="36">
        <v>0.1431</v>
      </c>
    </row>
    <row r="106" spans="1:6">
      <c r="A106" s="16" t="s">
        <v>1731</v>
      </c>
      <c r="B106" s="16" t="s">
        <v>77</v>
      </c>
      <c r="C106" s="36">
        <v>0.1176</v>
      </c>
      <c r="D106" s="36">
        <v>8.0399999999999999E-2</v>
      </c>
      <c r="E106" s="36">
        <v>1.4628000000000001</v>
      </c>
      <c r="F106" s="36">
        <v>0.14349999999999999</v>
      </c>
    </row>
    <row r="107" spans="1:6">
      <c r="A107" s="16" t="s">
        <v>310</v>
      </c>
      <c r="B107" s="16" t="s">
        <v>77</v>
      </c>
      <c r="C107" s="36">
        <v>-0.1004</v>
      </c>
      <c r="D107" s="36">
        <v>6.9000000000000006E-2</v>
      </c>
      <c r="E107" s="36">
        <v>-1.4537</v>
      </c>
      <c r="F107" s="36">
        <v>0.14599999999999999</v>
      </c>
    </row>
    <row r="108" spans="1:6">
      <c r="A108" s="16" t="s">
        <v>294</v>
      </c>
      <c r="B108" s="16" t="s">
        <v>77</v>
      </c>
      <c r="C108" s="36">
        <v>-0.1129</v>
      </c>
      <c r="D108" s="36">
        <v>7.7799999999999994E-2</v>
      </c>
      <c r="E108" s="36">
        <v>-1.4510000000000001</v>
      </c>
      <c r="F108" s="36">
        <v>0.14680000000000001</v>
      </c>
    </row>
    <row r="109" spans="1:6">
      <c r="A109" s="16" t="s">
        <v>928</v>
      </c>
      <c r="B109" s="16" t="s">
        <v>77</v>
      </c>
      <c r="C109" s="36">
        <v>9.69E-2</v>
      </c>
      <c r="D109" s="36">
        <v>6.6799999999999998E-2</v>
      </c>
      <c r="E109" s="36">
        <v>1.45</v>
      </c>
      <c r="F109" s="36">
        <v>0.14710000000000001</v>
      </c>
    </row>
    <row r="110" spans="1:6">
      <c r="A110" s="16" t="s">
        <v>316</v>
      </c>
      <c r="B110" s="16" t="s">
        <v>77</v>
      </c>
      <c r="C110" s="36">
        <v>-0.1158</v>
      </c>
      <c r="D110" s="36">
        <v>8.0100000000000005E-2</v>
      </c>
      <c r="E110" s="36">
        <v>-1.4453</v>
      </c>
      <c r="F110" s="36">
        <v>0.1484</v>
      </c>
    </row>
    <row r="111" spans="1:6">
      <c r="A111" s="16" t="s">
        <v>1016</v>
      </c>
      <c r="B111" s="16" t="s">
        <v>77</v>
      </c>
      <c r="C111" s="36">
        <v>0.1</v>
      </c>
      <c r="D111" s="36">
        <v>6.9500000000000006E-2</v>
      </c>
      <c r="E111" s="36">
        <v>1.4386000000000001</v>
      </c>
      <c r="F111" s="36">
        <v>0.15029999999999999</v>
      </c>
    </row>
    <row r="112" spans="1:6">
      <c r="A112" s="16" t="s">
        <v>297</v>
      </c>
      <c r="B112" s="16" t="s">
        <v>77</v>
      </c>
      <c r="C112" s="36">
        <v>-0.1104</v>
      </c>
      <c r="D112" s="36">
        <v>7.7299999999999994E-2</v>
      </c>
      <c r="E112" s="36">
        <v>-1.4273</v>
      </c>
      <c r="F112" s="36">
        <v>0.1535</v>
      </c>
    </row>
    <row r="113" spans="1:6">
      <c r="A113" s="16" t="s">
        <v>1267</v>
      </c>
      <c r="B113" s="16" t="s">
        <v>77</v>
      </c>
      <c r="C113" s="36">
        <v>0.1193</v>
      </c>
      <c r="D113" s="36">
        <v>8.4000000000000005E-2</v>
      </c>
      <c r="E113" s="36">
        <v>1.4201999999999999</v>
      </c>
      <c r="F113" s="36">
        <v>0.1555</v>
      </c>
    </row>
    <row r="114" spans="1:6">
      <c r="A114" s="16" t="s">
        <v>1959</v>
      </c>
      <c r="B114" s="16" t="s">
        <v>77</v>
      </c>
      <c r="C114" s="36">
        <v>0.1</v>
      </c>
      <c r="D114" s="36">
        <v>7.0499999999999993E-2</v>
      </c>
      <c r="E114" s="36">
        <v>1.4180999999999999</v>
      </c>
      <c r="F114" s="36">
        <v>0.15620000000000001</v>
      </c>
    </row>
    <row r="115" spans="1:6">
      <c r="A115" s="16" t="s">
        <v>290</v>
      </c>
      <c r="B115" s="16" t="s">
        <v>77</v>
      </c>
      <c r="C115" s="36">
        <v>-8.72E-2</v>
      </c>
      <c r="D115" s="36">
        <v>6.1600000000000002E-2</v>
      </c>
      <c r="E115" s="36">
        <v>-1.4137</v>
      </c>
      <c r="F115" s="36">
        <v>0.15740000000000001</v>
      </c>
    </row>
    <row r="116" spans="1:6">
      <c r="A116" s="16" t="s">
        <v>625</v>
      </c>
      <c r="B116" s="16" t="s">
        <v>77</v>
      </c>
      <c r="C116" s="36">
        <v>-8.3000000000000004E-2</v>
      </c>
      <c r="D116" s="36">
        <v>5.8700000000000002E-2</v>
      </c>
      <c r="E116" s="36">
        <v>-1.4131</v>
      </c>
      <c r="F116" s="36">
        <v>0.15759999999999999</v>
      </c>
    </row>
    <row r="117" spans="1:6">
      <c r="A117" s="16" t="s">
        <v>544</v>
      </c>
      <c r="B117" s="16" t="s">
        <v>77</v>
      </c>
      <c r="C117" s="36">
        <v>-6.7599999999999993E-2</v>
      </c>
      <c r="D117" s="36">
        <v>4.82E-2</v>
      </c>
      <c r="E117" s="36">
        <v>-1.4035</v>
      </c>
      <c r="F117" s="36">
        <v>0.1605</v>
      </c>
    </row>
    <row r="118" spans="1:6">
      <c r="A118" s="16" t="s">
        <v>413</v>
      </c>
      <c r="B118" s="16" t="s">
        <v>77</v>
      </c>
      <c r="C118" s="36">
        <v>-0.1116</v>
      </c>
      <c r="D118" s="36">
        <v>7.9699999999999993E-2</v>
      </c>
      <c r="E118" s="36">
        <v>-1.3994</v>
      </c>
      <c r="F118" s="36">
        <v>0.16170000000000001</v>
      </c>
    </row>
    <row r="119" spans="1:6">
      <c r="A119" s="16" t="s">
        <v>443</v>
      </c>
      <c r="B119" s="16" t="s">
        <v>77</v>
      </c>
      <c r="C119" s="36">
        <v>-8.9200000000000002E-2</v>
      </c>
      <c r="D119" s="36">
        <v>6.4100000000000004E-2</v>
      </c>
      <c r="E119" s="36">
        <v>-1.3917999999999999</v>
      </c>
      <c r="F119" s="36">
        <v>0.16400000000000001</v>
      </c>
    </row>
    <row r="120" spans="1:6">
      <c r="A120" s="16" t="s">
        <v>1003</v>
      </c>
      <c r="B120" s="16" t="s">
        <v>77</v>
      </c>
      <c r="C120" s="36">
        <v>0.1004</v>
      </c>
      <c r="D120" s="36">
        <v>7.2499999999999995E-2</v>
      </c>
      <c r="E120" s="36">
        <v>1.3855</v>
      </c>
      <c r="F120" s="36">
        <v>0.16589999999999999</v>
      </c>
    </row>
    <row r="121" spans="1:6">
      <c r="A121" s="16" t="s">
        <v>1200</v>
      </c>
      <c r="B121" s="16" t="s">
        <v>77</v>
      </c>
      <c r="C121" s="36">
        <v>9.98E-2</v>
      </c>
      <c r="D121" s="36">
        <v>7.2300000000000003E-2</v>
      </c>
      <c r="E121" s="36">
        <v>1.3815</v>
      </c>
      <c r="F121" s="36">
        <v>0.1671</v>
      </c>
    </row>
    <row r="122" spans="1:6">
      <c r="A122" s="16" t="s">
        <v>631</v>
      </c>
      <c r="B122" s="16" t="s">
        <v>77</v>
      </c>
      <c r="C122" s="36">
        <v>0.13250000000000001</v>
      </c>
      <c r="D122" s="36">
        <v>9.5899999999999999E-2</v>
      </c>
      <c r="E122" s="36">
        <v>1.3812</v>
      </c>
      <c r="F122" s="36">
        <v>0.16719999999999999</v>
      </c>
    </row>
    <row r="123" spans="1:6">
      <c r="A123" s="16" t="s">
        <v>622</v>
      </c>
      <c r="B123" s="16" t="s">
        <v>77</v>
      </c>
      <c r="C123" s="36">
        <v>-7.8E-2</v>
      </c>
      <c r="D123" s="36">
        <v>5.6500000000000002E-2</v>
      </c>
      <c r="E123" s="36">
        <v>-1.3801000000000001</v>
      </c>
      <c r="F123" s="36">
        <v>0.1676</v>
      </c>
    </row>
    <row r="124" spans="1:6">
      <c r="A124" s="16" t="s">
        <v>206</v>
      </c>
      <c r="B124" s="16" t="s">
        <v>77</v>
      </c>
      <c r="C124" s="36">
        <v>9.4399999999999998E-2</v>
      </c>
      <c r="D124" s="36">
        <v>6.8599999999999994E-2</v>
      </c>
      <c r="E124" s="36">
        <v>1.3757999999999999</v>
      </c>
      <c r="F124" s="36">
        <v>0.16889999999999999</v>
      </c>
    </row>
    <row r="125" spans="1:6">
      <c r="A125" s="16" t="s">
        <v>925</v>
      </c>
      <c r="B125" s="16" t="s">
        <v>77</v>
      </c>
      <c r="C125" s="36">
        <v>0.1071</v>
      </c>
      <c r="D125" s="36">
        <v>7.8100000000000003E-2</v>
      </c>
      <c r="E125" s="36">
        <v>1.37</v>
      </c>
      <c r="F125" s="36">
        <v>0.17069999999999999</v>
      </c>
    </row>
    <row r="126" spans="1:6">
      <c r="A126" s="16" t="s">
        <v>937</v>
      </c>
      <c r="B126" s="16" t="s">
        <v>77</v>
      </c>
      <c r="C126" s="36">
        <v>8.8700000000000001E-2</v>
      </c>
      <c r="D126" s="36">
        <v>6.5199999999999994E-2</v>
      </c>
      <c r="E126" s="36">
        <v>1.3619000000000001</v>
      </c>
      <c r="F126" s="36">
        <v>0.17319999999999999</v>
      </c>
    </row>
    <row r="127" spans="1:6">
      <c r="A127" s="16" t="s">
        <v>1191</v>
      </c>
      <c r="B127" s="16" t="s">
        <v>77</v>
      </c>
      <c r="C127" s="36">
        <v>-0.1195</v>
      </c>
      <c r="D127" s="36">
        <v>8.8200000000000001E-2</v>
      </c>
      <c r="E127" s="36">
        <v>-1.3544</v>
      </c>
      <c r="F127" s="36">
        <v>0.17560000000000001</v>
      </c>
    </row>
    <row r="128" spans="1:6">
      <c r="A128" s="16" t="s">
        <v>392</v>
      </c>
      <c r="B128" s="16" t="s">
        <v>77</v>
      </c>
      <c r="C128" s="36">
        <v>-7.8700000000000006E-2</v>
      </c>
      <c r="D128" s="36">
        <v>5.8099999999999999E-2</v>
      </c>
      <c r="E128" s="36">
        <v>-1.3537999999999999</v>
      </c>
      <c r="F128" s="36">
        <v>0.17580000000000001</v>
      </c>
    </row>
    <row r="129" spans="1:6">
      <c r="A129" s="16" t="s">
        <v>586</v>
      </c>
      <c r="B129" s="16" t="s">
        <v>77</v>
      </c>
      <c r="C129" s="36">
        <v>-6.8599999999999994E-2</v>
      </c>
      <c r="D129" s="36">
        <v>5.11E-2</v>
      </c>
      <c r="E129" s="36">
        <v>-1.3426</v>
      </c>
      <c r="F129" s="36">
        <v>0.1794</v>
      </c>
    </row>
    <row r="130" spans="1:6">
      <c r="A130" s="16" t="s">
        <v>313</v>
      </c>
      <c r="B130" s="16" t="s">
        <v>77</v>
      </c>
      <c r="C130" s="36">
        <v>-8.0199999999999994E-2</v>
      </c>
      <c r="D130" s="36">
        <v>5.9799999999999999E-2</v>
      </c>
      <c r="E130" s="36">
        <v>-1.3414999999999999</v>
      </c>
      <c r="F130" s="36">
        <v>0.17979999999999999</v>
      </c>
    </row>
    <row r="131" spans="1:6">
      <c r="A131" s="16" t="s">
        <v>595</v>
      </c>
      <c r="B131" s="16" t="s">
        <v>77</v>
      </c>
      <c r="C131" s="36">
        <v>-7.9600000000000004E-2</v>
      </c>
      <c r="D131" s="36">
        <v>5.9700000000000003E-2</v>
      </c>
      <c r="E131" s="36">
        <v>-1.3349</v>
      </c>
      <c r="F131" s="36">
        <v>0.18190000000000001</v>
      </c>
    </row>
    <row r="132" spans="1:6">
      <c r="A132" s="16" t="s">
        <v>1380</v>
      </c>
      <c r="B132" s="16" t="s">
        <v>77</v>
      </c>
      <c r="C132" s="36">
        <v>-0.1709</v>
      </c>
      <c r="D132" s="36">
        <v>0.1288</v>
      </c>
      <c r="E132" s="36">
        <v>-1.327</v>
      </c>
      <c r="F132" s="36">
        <v>0.1845</v>
      </c>
    </row>
    <row r="133" spans="1:6">
      <c r="A133" s="16" t="s">
        <v>1022</v>
      </c>
      <c r="B133" s="16" t="s">
        <v>77</v>
      </c>
      <c r="C133" s="36">
        <v>0.1057</v>
      </c>
      <c r="D133" s="36">
        <v>8.0600000000000005E-2</v>
      </c>
      <c r="E133" s="36">
        <v>1.3119000000000001</v>
      </c>
      <c r="F133" s="36">
        <v>0.18959999999999999</v>
      </c>
    </row>
    <row r="134" spans="1:6">
      <c r="A134" s="16" t="s">
        <v>1944</v>
      </c>
      <c r="B134" s="16" t="s">
        <v>77</v>
      </c>
      <c r="C134" s="36">
        <v>-8.2199999999999995E-2</v>
      </c>
      <c r="D134" s="36">
        <v>6.2700000000000006E-2</v>
      </c>
      <c r="E134" s="36">
        <v>-1.3113999999999999</v>
      </c>
      <c r="F134" s="36">
        <v>0.18970000000000001</v>
      </c>
    </row>
    <row r="135" spans="1:6">
      <c r="A135" s="16" t="s">
        <v>1197</v>
      </c>
      <c r="B135" s="16" t="s">
        <v>77</v>
      </c>
      <c r="C135" s="36">
        <v>0.1011</v>
      </c>
      <c r="D135" s="36">
        <v>7.7299999999999994E-2</v>
      </c>
      <c r="E135" s="36">
        <v>1.3084</v>
      </c>
      <c r="F135" s="36">
        <v>0.19070000000000001</v>
      </c>
    </row>
    <row r="136" spans="1:6">
      <c r="A136" s="16" t="s">
        <v>1839</v>
      </c>
      <c r="B136" s="16" t="s">
        <v>77</v>
      </c>
      <c r="C136" s="36">
        <v>-7.0800000000000002E-2</v>
      </c>
      <c r="D136" s="36">
        <v>5.4100000000000002E-2</v>
      </c>
      <c r="E136" s="36">
        <v>-1.3067</v>
      </c>
      <c r="F136" s="36">
        <v>0.1913</v>
      </c>
    </row>
    <row r="137" spans="1:6">
      <c r="A137" s="16" t="s">
        <v>1143</v>
      </c>
      <c r="B137" s="16" t="s">
        <v>77</v>
      </c>
      <c r="C137" s="36">
        <v>-0.10440000000000001</v>
      </c>
      <c r="D137" s="36">
        <v>8.0399999999999999E-2</v>
      </c>
      <c r="E137" s="36">
        <v>-1.2985</v>
      </c>
      <c r="F137" s="36">
        <v>0.19409999999999999</v>
      </c>
    </row>
    <row r="138" spans="1:6">
      <c r="A138" s="16" t="s">
        <v>1962</v>
      </c>
      <c r="B138" s="16" t="s">
        <v>77</v>
      </c>
      <c r="C138" s="36">
        <v>0.11509999999999999</v>
      </c>
      <c r="D138" s="36">
        <v>8.8700000000000001E-2</v>
      </c>
      <c r="E138" s="36">
        <v>1.2981</v>
      </c>
      <c r="F138" s="36">
        <v>0.19420000000000001</v>
      </c>
    </row>
    <row r="139" spans="1:6">
      <c r="A139" s="16" t="s">
        <v>1710</v>
      </c>
      <c r="B139" s="16" t="s">
        <v>77</v>
      </c>
      <c r="C139" s="36">
        <v>-8.3099999999999993E-2</v>
      </c>
      <c r="D139" s="36">
        <v>6.4399999999999999E-2</v>
      </c>
      <c r="E139" s="36">
        <v>-1.2888999999999999</v>
      </c>
      <c r="F139" s="36">
        <v>0.19739999999999999</v>
      </c>
    </row>
    <row r="140" spans="1:6">
      <c r="A140" s="16" t="s">
        <v>514</v>
      </c>
      <c r="B140" s="16" t="s">
        <v>77</v>
      </c>
      <c r="C140" s="36">
        <v>-9.5799999999999996E-2</v>
      </c>
      <c r="D140" s="36">
        <v>7.46E-2</v>
      </c>
      <c r="E140" s="36">
        <v>-1.2851999999999999</v>
      </c>
      <c r="F140" s="36">
        <v>0.19869999999999999</v>
      </c>
    </row>
    <row r="141" spans="1:6">
      <c r="A141" s="16" t="s">
        <v>1239</v>
      </c>
      <c r="B141" s="16" t="s">
        <v>77</v>
      </c>
      <c r="C141" s="36">
        <v>0.10050000000000001</v>
      </c>
      <c r="D141" s="36">
        <v>7.8200000000000006E-2</v>
      </c>
      <c r="E141" s="36">
        <v>1.2847999999999999</v>
      </c>
      <c r="F141" s="36">
        <v>0.19889999999999999</v>
      </c>
    </row>
    <row r="142" spans="1:6">
      <c r="A142" s="16" t="s">
        <v>541</v>
      </c>
      <c r="B142" s="16" t="s">
        <v>77</v>
      </c>
      <c r="C142" s="36">
        <v>0.11260000000000001</v>
      </c>
      <c r="D142" s="36">
        <v>8.7999999999999995E-2</v>
      </c>
      <c r="E142" s="36">
        <v>1.2794000000000001</v>
      </c>
      <c r="F142" s="36">
        <v>0.20069999999999999</v>
      </c>
    </row>
    <row r="143" spans="1:6">
      <c r="A143" s="16" t="s">
        <v>1152</v>
      </c>
      <c r="B143" s="16" t="s">
        <v>77</v>
      </c>
      <c r="C143" s="36">
        <v>9.0200000000000002E-2</v>
      </c>
      <c r="D143" s="36">
        <v>7.0800000000000002E-2</v>
      </c>
      <c r="E143" s="36">
        <v>1.2736000000000001</v>
      </c>
      <c r="F143" s="36">
        <v>0.20280000000000001</v>
      </c>
    </row>
    <row r="144" spans="1:6">
      <c r="A144" s="16" t="s">
        <v>1000</v>
      </c>
      <c r="B144" s="16" t="s">
        <v>77</v>
      </c>
      <c r="C144" s="36">
        <v>8.5099999999999995E-2</v>
      </c>
      <c r="D144" s="36">
        <v>6.7100000000000007E-2</v>
      </c>
      <c r="E144" s="36">
        <v>1.2685</v>
      </c>
      <c r="F144" s="36">
        <v>0.2046</v>
      </c>
    </row>
    <row r="145" spans="1:6">
      <c r="A145" s="16" t="s">
        <v>389</v>
      </c>
      <c r="B145" s="16" t="s">
        <v>77</v>
      </c>
      <c r="C145" s="36">
        <v>-8.7099999999999997E-2</v>
      </c>
      <c r="D145" s="36">
        <v>6.8699999999999997E-2</v>
      </c>
      <c r="E145" s="36">
        <v>-1.2668999999999999</v>
      </c>
      <c r="F145" s="36">
        <v>0.20519999999999999</v>
      </c>
    </row>
    <row r="146" spans="1:6">
      <c r="A146" s="16" t="s">
        <v>934</v>
      </c>
      <c r="B146" s="16" t="s">
        <v>77</v>
      </c>
      <c r="C146" s="36">
        <v>8.9599999999999999E-2</v>
      </c>
      <c r="D146" s="36">
        <v>7.0800000000000002E-2</v>
      </c>
      <c r="E146" s="36">
        <v>1.2655000000000001</v>
      </c>
      <c r="F146" s="36">
        <v>0.20569999999999999</v>
      </c>
    </row>
    <row r="147" spans="1:6">
      <c r="A147" s="16" t="s">
        <v>931</v>
      </c>
      <c r="B147" s="16" t="s">
        <v>77</v>
      </c>
      <c r="C147" s="36">
        <v>7.46E-2</v>
      </c>
      <c r="D147" s="36">
        <v>5.91E-2</v>
      </c>
      <c r="E147" s="36">
        <v>1.2633000000000001</v>
      </c>
      <c r="F147" s="36">
        <v>0.20649999999999999</v>
      </c>
    </row>
    <row r="148" spans="1:6">
      <c r="A148" s="16" t="s">
        <v>1335</v>
      </c>
      <c r="B148" s="16" t="s">
        <v>77</v>
      </c>
      <c r="C148" s="36">
        <v>-0.10349999999999999</v>
      </c>
      <c r="D148" s="36">
        <v>8.2100000000000006E-2</v>
      </c>
      <c r="E148" s="36">
        <v>-1.26</v>
      </c>
      <c r="F148" s="36">
        <v>0.2077</v>
      </c>
    </row>
    <row r="149" spans="1:6">
      <c r="A149" s="16" t="s">
        <v>1977</v>
      </c>
      <c r="B149" s="16" t="s">
        <v>77</v>
      </c>
      <c r="C149" s="36">
        <v>9.64E-2</v>
      </c>
      <c r="D149" s="36">
        <v>7.6799999999999993E-2</v>
      </c>
      <c r="E149" s="36">
        <v>1.256</v>
      </c>
      <c r="F149" s="36">
        <v>0.20910000000000001</v>
      </c>
    </row>
    <row r="150" spans="1:6">
      <c r="A150" s="16" t="s">
        <v>1087</v>
      </c>
      <c r="B150" s="16" t="s">
        <v>77</v>
      </c>
      <c r="C150" s="36">
        <v>-7.6799999999999993E-2</v>
      </c>
      <c r="D150" s="36">
        <v>6.13E-2</v>
      </c>
      <c r="E150" s="36">
        <v>-1.2522</v>
      </c>
      <c r="F150" s="36">
        <v>0.21049999999999999</v>
      </c>
    </row>
    <row r="151" spans="1:6">
      <c r="A151" s="16" t="s">
        <v>1545</v>
      </c>
      <c r="B151" s="16" t="s">
        <v>77</v>
      </c>
      <c r="C151" s="36">
        <v>6.6699999999999995E-2</v>
      </c>
      <c r="D151" s="36">
        <v>5.3600000000000002E-2</v>
      </c>
      <c r="E151" s="36">
        <v>1.2437</v>
      </c>
      <c r="F151" s="36">
        <v>0.21360000000000001</v>
      </c>
    </row>
    <row r="152" spans="1:6">
      <c r="A152" s="16" t="s">
        <v>1734</v>
      </c>
      <c r="B152" s="16" t="s">
        <v>77</v>
      </c>
      <c r="C152" s="36">
        <v>-9.3100000000000002E-2</v>
      </c>
      <c r="D152" s="36">
        <v>7.4999999999999997E-2</v>
      </c>
      <c r="E152" s="36">
        <v>-1.2407999999999999</v>
      </c>
      <c r="F152" s="36">
        <v>0.2147</v>
      </c>
    </row>
    <row r="153" spans="1:6">
      <c r="A153" s="16" t="s">
        <v>1007</v>
      </c>
      <c r="B153" s="16" t="s">
        <v>77</v>
      </c>
      <c r="C153" s="36">
        <v>7.9699999999999993E-2</v>
      </c>
      <c r="D153" s="36">
        <v>6.4399999999999999E-2</v>
      </c>
      <c r="E153" s="36">
        <v>1.2378</v>
      </c>
      <c r="F153" s="36">
        <v>0.21579999999999999</v>
      </c>
    </row>
    <row r="154" spans="1:6">
      <c r="A154" s="16" t="s">
        <v>1707</v>
      </c>
      <c r="B154" s="16" t="s">
        <v>77</v>
      </c>
      <c r="C154" s="36">
        <v>-9.11E-2</v>
      </c>
      <c r="D154" s="36">
        <v>7.3700000000000002E-2</v>
      </c>
      <c r="E154" s="36">
        <v>-1.2353000000000001</v>
      </c>
      <c r="F154" s="36">
        <v>0.2167</v>
      </c>
    </row>
    <row r="155" spans="1:6">
      <c r="A155" s="16" t="s">
        <v>252</v>
      </c>
      <c r="B155" s="16" t="s">
        <v>77</v>
      </c>
      <c r="C155" s="36">
        <v>-8.6300000000000002E-2</v>
      </c>
      <c r="D155" s="36">
        <v>7.0099999999999996E-2</v>
      </c>
      <c r="E155" s="36">
        <v>-1.2317</v>
      </c>
      <c r="F155" s="36">
        <v>0.21809999999999999</v>
      </c>
    </row>
    <row r="156" spans="1:6">
      <c r="A156" s="16" t="s">
        <v>1542</v>
      </c>
      <c r="B156" s="16" t="s">
        <v>77</v>
      </c>
      <c r="C156" s="36">
        <v>7.46E-2</v>
      </c>
      <c r="D156" s="36">
        <v>6.0600000000000001E-2</v>
      </c>
      <c r="E156" s="36">
        <v>1.2302999999999999</v>
      </c>
      <c r="F156" s="36">
        <v>0.21859999999999999</v>
      </c>
    </row>
    <row r="157" spans="1:6">
      <c r="A157" s="16" t="s">
        <v>1743</v>
      </c>
      <c r="B157" s="16" t="s">
        <v>77</v>
      </c>
      <c r="C157" s="36">
        <v>-6.6500000000000004E-2</v>
      </c>
      <c r="D157" s="36">
        <v>5.4100000000000002E-2</v>
      </c>
      <c r="E157" s="36">
        <v>-1.2284999999999999</v>
      </c>
      <c r="F157" s="36">
        <v>0.21929999999999999</v>
      </c>
    </row>
    <row r="158" spans="1:6">
      <c r="A158" s="16" t="s">
        <v>331</v>
      </c>
      <c r="B158" s="16" t="s">
        <v>77</v>
      </c>
      <c r="C158" s="36">
        <v>0.18049999999999999</v>
      </c>
      <c r="D158" s="36">
        <v>0.14699999999999999</v>
      </c>
      <c r="E158" s="36">
        <v>1.2279</v>
      </c>
      <c r="F158" s="36">
        <v>0.2195</v>
      </c>
    </row>
    <row r="159" spans="1:6">
      <c r="A159" s="16" t="s">
        <v>1098</v>
      </c>
      <c r="B159" s="16" t="s">
        <v>77</v>
      </c>
      <c r="C159" s="36">
        <v>9.4100000000000003E-2</v>
      </c>
      <c r="D159" s="36">
        <v>7.7100000000000002E-2</v>
      </c>
      <c r="E159" s="36">
        <v>1.2208000000000001</v>
      </c>
      <c r="F159" s="36">
        <v>0.22220000000000001</v>
      </c>
    </row>
    <row r="160" spans="1:6">
      <c r="A160" s="16" t="s">
        <v>1764</v>
      </c>
      <c r="B160" s="16" t="s">
        <v>77</v>
      </c>
      <c r="C160" s="36">
        <v>0.13139999999999999</v>
      </c>
      <c r="D160" s="36">
        <v>0.1079</v>
      </c>
      <c r="E160" s="36">
        <v>1.218</v>
      </c>
      <c r="F160" s="36">
        <v>0.22320000000000001</v>
      </c>
    </row>
    <row r="161" spans="1:6">
      <c r="A161" s="16" t="s">
        <v>376</v>
      </c>
      <c r="B161" s="16" t="s">
        <v>77</v>
      </c>
      <c r="C161" s="36">
        <v>-8.4000000000000005E-2</v>
      </c>
      <c r="D161" s="36">
        <v>6.9800000000000001E-2</v>
      </c>
      <c r="E161" s="36">
        <v>-1.2038</v>
      </c>
      <c r="F161" s="36">
        <v>0.22869999999999999</v>
      </c>
    </row>
    <row r="162" spans="1:6">
      <c r="A162" s="16" t="s">
        <v>431</v>
      </c>
      <c r="B162" s="16" t="s">
        <v>77</v>
      </c>
      <c r="C162" s="36">
        <v>-0.1222</v>
      </c>
      <c r="D162" s="36">
        <v>0.1023</v>
      </c>
      <c r="E162" s="36">
        <v>-1.1953</v>
      </c>
      <c r="F162" s="36">
        <v>0.23200000000000001</v>
      </c>
    </row>
    <row r="163" spans="1:6">
      <c r="A163" s="16" t="s">
        <v>741</v>
      </c>
      <c r="B163" s="16" t="s">
        <v>77</v>
      </c>
      <c r="C163" s="36">
        <v>8.4000000000000005E-2</v>
      </c>
      <c r="D163" s="36">
        <v>7.0800000000000002E-2</v>
      </c>
      <c r="E163" s="36">
        <v>1.1862999999999999</v>
      </c>
      <c r="F163" s="36">
        <v>0.23549999999999999</v>
      </c>
    </row>
    <row r="164" spans="1:6">
      <c r="A164" s="16" t="s">
        <v>1572</v>
      </c>
      <c r="B164" s="16" t="s">
        <v>77</v>
      </c>
      <c r="C164" s="36">
        <v>6.7500000000000004E-2</v>
      </c>
      <c r="D164" s="36">
        <v>5.7200000000000001E-2</v>
      </c>
      <c r="E164" s="36">
        <v>1.1800999999999999</v>
      </c>
      <c r="F164" s="36">
        <v>0.2379</v>
      </c>
    </row>
    <row r="165" spans="1:6">
      <c r="A165" s="16" t="s">
        <v>428</v>
      </c>
      <c r="B165" s="16" t="s">
        <v>77</v>
      </c>
      <c r="C165" s="36">
        <v>-9.0200000000000002E-2</v>
      </c>
      <c r="D165" s="36">
        <v>7.6600000000000001E-2</v>
      </c>
      <c r="E165" s="36">
        <v>-1.1782999999999999</v>
      </c>
      <c r="F165" s="36">
        <v>0.2387</v>
      </c>
    </row>
    <row r="166" spans="1:6">
      <c r="A166" s="16" t="s">
        <v>1224</v>
      </c>
      <c r="B166" s="16" t="s">
        <v>77</v>
      </c>
      <c r="C166" s="36">
        <v>-9.0499999999999997E-2</v>
      </c>
      <c r="D166" s="36">
        <v>7.6899999999999996E-2</v>
      </c>
      <c r="E166" s="36">
        <v>-1.1772</v>
      </c>
      <c r="F166" s="36">
        <v>0.23910000000000001</v>
      </c>
    </row>
    <row r="167" spans="1:6">
      <c r="A167" s="16" t="s">
        <v>1674</v>
      </c>
      <c r="B167" s="16" t="s">
        <v>77</v>
      </c>
      <c r="C167" s="36">
        <v>-7.2599999999999998E-2</v>
      </c>
      <c r="D167" s="36">
        <v>6.2799999999999995E-2</v>
      </c>
      <c r="E167" s="36">
        <v>-1.1560999999999999</v>
      </c>
      <c r="F167" s="36">
        <v>0.24759999999999999</v>
      </c>
    </row>
    <row r="168" spans="1:6">
      <c r="A168" s="16" t="s">
        <v>1650</v>
      </c>
      <c r="B168" s="16" t="s">
        <v>77</v>
      </c>
      <c r="C168" s="36">
        <v>-9.6500000000000002E-2</v>
      </c>
      <c r="D168" s="36">
        <v>8.3699999999999997E-2</v>
      </c>
      <c r="E168" s="36">
        <v>-1.153</v>
      </c>
      <c r="F168" s="36">
        <v>0.24890000000000001</v>
      </c>
    </row>
    <row r="169" spans="1:6">
      <c r="A169" s="16" t="s">
        <v>1456</v>
      </c>
      <c r="B169" s="16" t="s">
        <v>77</v>
      </c>
      <c r="C169" s="36">
        <v>6.8000000000000005E-2</v>
      </c>
      <c r="D169" s="36">
        <v>5.9200000000000003E-2</v>
      </c>
      <c r="E169" s="36">
        <v>1.149</v>
      </c>
      <c r="F169" s="36">
        <v>0.2505</v>
      </c>
    </row>
    <row r="170" spans="1:6">
      <c r="A170" s="16" t="s">
        <v>1587</v>
      </c>
      <c r="B170" s="16" t="s">
        <v>77</v>
      </c>
      <c r="C170" s="36">
        <v>6.4199999999999993E-2</v>
      </c>
      <c r="D170" s="36">
        <v>5.62E-2</v>
      </c>
      <c r="E170" s="36">
        <v>1.1432</v>
      </c>
      <c r="F170" s="36">
        <v>0.253</v>
      </c>
    </row>
    <row r="171" spans="1:6">
      <c r="A171" s="16" t="s">
        <v>455</v>
      </c>
      <c r="B171" s="16" t="s">
        <v>77</v>
      </c>
      <c r="C171" s="36">
        <v>0.1021</v>
      </c>
      <c r="D171" s="36">
        <v>8.9499999999999996E-2</v>
      </c>
      <c r="E171" s="36">
        <v>1.1405000000000001</v>
      </c>
      <c r="F171" s="36">
        <v>0.25409999999999999</v>
      </c>
    </row>
    <row r="172" spans="1:6">
      <c r="A172" s="16" t="s">
        <v>1302</v>
      </c>
      <c r="B172" s="16" t="s">
        <v>77</v>
      </c>
      <c r="C172" s="36">
        <v>-5.9700000000000003E-2</v>
      </c>
      <c r="D172" s="36">
        <v>5.2699999999999997E-2</v>
      </c>
      <c r="E172" s="36">
        <v>-1.1335999999999999</v>
      </c>
      <c r="F172" s="36">
        <v>0.25700000000000001</v>
      </c>
    </row>
    <row r="173" spans="1:6">
      <c r="A173" s="16" t="s">
        <v>637</v>
      </c>
      <c r="B173" s="16" t="s">
        <v>77</v>
      </c>
      <c r="C173" s="36">
        <v>-0.21199999999999999</v>
      </c>
      <c r="D173" s="36">
        <v>0.18720000000000001</v>
      </c>
      <c r="E173" s="36">
        <v>-1.1329</v>
      </c>
      <c r="F173" s="36">
        <v>0.25729999999999997</v>
      </c>
    </row>
    <row r="174" spans="1:6">
      <c r="A174" s="16" t="s">
        <v>449</v>
      </c>
      <c r="B174" s="16" t="s">
        <v>77</v>
      </c>
      <c r="C174" s="36">
        <v>-8.1199999999999994E-2</v>
      </c>
      <c r="D174" s="36">
        <v>7.1800000000000003E-2</v>
      </c>
      <c r="E174" s="36">
        <v>-1.1315999999999999</v>
      </c>
      <c r="F174" s="36">
        <v>0.25779999999999997</v>
      </c>
    </row>
    <row r="175" spans="1:6">
      <c r="A175" s="16" t="s">
        <v>1146</v>
      </c>
      <c r="B175" s="16" t="s">
        <v>77</v>
      </c>
      <c r="C175" s="36">
        <v>-7.4999999999999997E-2</v>
      </c>
      <c r="D175" s="36">
        <v>6.6699999999999995E-2</v>
      </c>
      <c r="E175" s="36">
        <v>-1.125</v>
      </c>
      <c r="F175" s="36">
        <v>0.2606</v>
      </c>
    </row>
    <row r="176" spans="1:6">
      <c r="A176" s="16" t="s">
        <v>383</v>
      </c>
      <c r="B176" s="16" t="s">
        <v>77</v>
      </c>
      <c r="C176" s="36">
        <v>0.1129</v>
      </c>
      <c r="D176" s="36">
        <v>0.10050000000000001</v>
      </c>
      <c r="E176" s="36">
        <v>1.1238999999999999</v>
      </c>
      <c r="F176" s="36">
        <v>0.26100000000000001</v>
      </c>
    </row>
    <row r="177" spans="1:6">
      <c r="A177" s="16" t="s">
        <v>395</v>
      </c>
      <c r="B177" s="16" t="s">
        <v>77</v>
      </c>
      <c r="C177" s="36">
        <v>-7.5899999999999995E-2</v>
      </c>
      <c r="D177" s="36">
        <v>6.7500000000000004E-2</v>
      </c>
      <c r="E177" s="36">
        <v>-1.1241000000000001</v>
      </c>
      <c r="F177" s="36">
        <v>0.26100000000000001</v>
      </c>
    </row>
    <row r="178" spans="1:6">
      <c r="A178" s="16" t="s">
        <v>1257</v>
      </c>
      <c r="B178" s="16" t="s">
        <v>77</v>
      </c>
      <c r="C178" s="36">
        <v>-7.0499999999999993E-2</v>
      </c>
      <c r="D178" s="36">
        <v>6.3600000000000004E-2</v>
      </c>
      <c r="E178" s="36">
        <v>-1.1086</v>
      </c>
      <c r="F178" s="36">
        <v>0.2676</v>
      </c>
    </row>
    <row r="179" spans="1:6">
      <c r="A179" s="16" t="s">
        <v>562</v>
      </c>
      <c r="B179" s="16" t="s">
        <v>77</v>
      </c>
      <c r="C179" s="36">
        <v>-6.8900000000000003E-2</v>
      </c>
      <c r="D179" s="36">
        <v>6.2199999999999998E-2</v>
      </c>
      <c r="E179" s="36">
        <v>-1.1080000000000001</v>
      </c>
      <c r="F179" s="36">
        <v>0.26790000000000003</v>
      </c>
    </row>
    <row r="180" spans="1:6">
      <c r="A180" s="16" t="s">
        <v>358</v>
      </c>
      <c r="B180" s="16" t="s">
        <v>77</v>
      </c>
      <c r="C180" s="36">
        <v>-7.5800000000000006E-2</v>
      </c>
      <c r="D180" s="36">
        <v>6.8500000000000005E-2</v>
      </c>
      <c r="E180" s="36">
        <v>-1.1051</v>
      </c>
      <c r="F180" s="36">
        <v>0.26910000000000001</v>
      </c>
    </row>
    <row r="181" spans="1:6">
      <c r="A181" s="16" t="s">
        <v>940</v>
      </c>
      <c r="B181" s="16" t="s">
        <v>77</v>
      </c>
      <c r="C181" s="36">
        <v>6.8599999999999994E-2</v>
      </c>
      <c r="D181" s="36">
        <v>6.2E-2</v>
      </c>
      <c r="E181" s="36">
        <v>1.1052</v>
      </c>
      <c r="F181" s="36">
        <v>0.26910000000000001</v>
      </c>
    </row>
    <row r="182" spans="1:6">
      <c r="A182" s="16" t="s">
        <v>1242</v>
      </c>
      <c r="B182" s="16" t="s">
        <v>77</v>
      </c>
      <c r="C182" s="36">
        <v>8.2299999999999998E-2</v>
      </c>
      <c r="D182" s="36">
        <v>7.4700000000000003E-2</v>
      </c>
      <c r="E182" s="36">
        <v>1.1017999999999999</v>
      </c>
      <c r="F182" s="36">
        <v>0.27050000000000002</v>
      </c>
    </row>
    <row r="183" spans="1:6">
      <c r="A183" s="16" t="s">
        <v>1630</v>
      </c>
      <c r="B183" s="16" t="s">
        <v>77</v>
      </c>
      <c r="C183" s="36">
        <v>-7.4999999999999997E-2</v>
      </c>
      <c r="D183" s="36">
        <v>6.8500000000000005E-2</v>
      </c>
      <c r="E183" s="36">
        <v>-1.0948</v>
      </c>
      <c r="F183" s="36">
        <v>0.27360000000000001</v>
      </c>
    </row>
    <row r="184" spans="1:6">
      <c r="A184" s="16" t="s">
        <v>1636</v>
      </c>
      <c r="B184" s="16" t="s">
        <v>77</v>
      </c>
      <c r="C184" s="36">
        <v>5.8999999999999997E-2</v>
      </c>
      <c r="D184" s="36">
        <v>5.4399999999999997E-2</v>
      </c>
      <c r="E184" s="36">
        <v>1.0843</v>
      </c>
      <c r="F184" s="36">
        <v>0.2782</v>
      </c>
    </row>
    <row r="185" spans="1:6">
      <c r="A185" s="16" t="s">
        <v>1515</v>
      </c>
      <c r="B185" s="16" t="s">
        <v>77</v>
      </c>
      <c r="C185" s="36">
        <v>6.7299999999999999E-2</v>
      </c>
      <c r="D185" s="36">
        <v>6.2100000000000002E-2</v>
      </c>
      <c r="E185" s="36">
        <v>1.0842000000000001</v>
      </c>
      <c r="F185" s="36">
        <v>0.27829999999999999</v>
      </c>
    </row>
    <row r="186" spans="1:6">
      <c r="A186" s="16" t="s">
        <v>1161</v>
      </c>
      <c r="B186" s="16" t="s">
        <v>77</v>
      </c>
      <c r="C186" s="36">
        <v>-7.1199999999999999E-2</v>
      </c>
      <c r="D186" s="36">
        <v>6.59E-2</v>
      </c>
      <c r="E186" s="36">
        <v>-1.0803</v>
      </c>
      <c r="F186" s="36">
        <v>0.28000000000000003</v>
      </c>
    </row>
    <row r="187" spans="1:6">
      <c r="A187" s="16" t="s">
        <v>517</v>
      </c>
      <c r="B187" s="16" t="s">
        <v>77</v>
      </c>
      <c r="C187" s="36">
        <v>-6.1199999999999997E-2</v>
      </c>
      <c r="D187" s="36">
        <v>5.67E-2</v>
      </c>
      <c r="E187" s="36">
        <v>-1.0786</v>
      </c>
      <c r="F187" s="36">
        <v>0.28079999999999999</v>
      </c>
    </row>
    <row r="188" spans="1:6">
      <c r="A188" s="16" t="s">
        <v>1299</v>
      </c>
      <c r="B188" s="16" t="s">
        <v>77</v>
      </c>
      <c r="C188" s="36">
        <v>-5.2699999999999997E-2</v>
      </c>
      <c r="D188" s="36">
        <v>4.9099999999999998E-2</v>
      </c>
      <c r="E188" s="36">
        <v>-1.0723</v>
      </c>
      <c r="F188" s="36">
        <v>0.28360000000000002</v>
      </c>
    </row>
    <row r="189" spans="1:6">
      <c r="A189" s="16" t="s">
        <v>1920</v>
      </c>
      <c r="B189" s="16" t="s">
        <v>77</v>
      </c>
      <c r="C189" s="36">
        <v>-0.13439999999999999</v>
      </c>
      <c r="D189" s="36">
        <v>0.1258</v>
      </c>
      <c r="E189" s="36">
        <v>-1.0683</v>
      </c>
      <c r="F189" s="36">
        <v>0.28539999999999999</v>
      </c>
    </row>
    <row r="190" spans="1:6">
      <c r="A190" s="16" t="s">
        <v>242</v>
      </c>
      <c r="B190" s="16" t="s">
        <v>77</v>
      </c>
      <c r="C190" s="36">
        <v>5.9400000000000001E-2</v>
      </c>
      <c r="D190" s="36">
        <v>5.5800000000000002E-2</v>
      </c>
      <c r="E190" s="36">
        <v>1.0649</v>
      </c>
      <c r="F190" s="36">
        <v>0.28689999999999999</v>
      </c>
    </row>
    <row r="191" spans="1:6">
      <c r="A191" s="16" t="s">
        <v>340</v>
      </c>
      <c r="B191" s="16" t="s">
        <v>77</v>
      </c>
      <c r="C191" s="36">
        <v>-5.4899999999999997E-2</v>
      </c>
      <c r="D191" s="36">
        <v>5.16E-2</v>
      </c>
      <c r="E191" s="36">
        <v>-1.0637000000000001</v>
      </c>
      <c r="F191" s="36">
        <v>0.28749999999999998</v>
      </c>
    </row>
    <row r="192" spans="1:6">
      <c r="A192" s="16" t="s">
        <v>1392</v>
      </c>
      <c r="B192" s="16" t="s">
        <v>77</v>
      </c>
      <c r="C192" s="36">
        <v>-0.10290000000000001</v>
      </c>
      <c r="D192" s="36">
        <v>9.7900000000000001E-2</v>
      </c>
      <c r="E192" s="36">
        <v>-1.0512999999999999</v>
      </c>
      <c r="F192" s="36">
        <v>0.29310000000000003</v>
      </c>
    </row>
    <row r="193" spans="1:6">
      <c r="A193" s="16" t="s">
        <v>1797</v>
      </c>
      <c r="B193" s="16" t="s">
        <v>77</v>
      </c>
      <c r="C193" s="36">
        <v>7.2800000000000004E-2</v>
      </c>
      <c r="D193" s="36">
        <v>6.9500000000000006E-2</v>
      </c>
      <c r="E193" s="36">
        <v>1.0470999999999999</v>
      </c>
      <c r="F193" s="36">
        <v>0.29509999999999997</v>
      </c>
    </row>
    <row r="194" spans="1:6">
      <c r="A194" s="16" t="s">
        <v>1929</v>
      </c>
      <c r="B194" s="16" t="s">
        <v>77</v>
      </c>
      <c r="C194" s="36">
        <v>-7.8E-2</v>
      </c>
      <c r="D194" s="36">
        <v>7.4899999999999994E-2</v>
      </c>
      <c r="E194" s="36">
        <v>-1.0407999999999999</v>
      </c>
      <c r="F194" s="36">
        <v>0.29799999999999999</v>
      </c>
    </row>
    <row r="195" spans="1:6">
      <c r="A195" s="16" t="s">
        <v>1182</v>
      </c>
      <c r="B195" s="16" t="s">
        <v>77</v>
      </c>
      <c r="C195" s="36">
        <v>5.2699999999999997E-2</v>
      </c>
      <c r="D195" s="36">
        <v>5.0799999999999998E-2</v>
      </c>
      <c r="E195" s="36">
        <v>1.0382</v>
      </c>
      <c r="F195" s="36">
        <v>0.29920000000000002</v>
      </c>
    </row>
    <row r="196" spans="1:6">
      <c r="A196" s="16" t="s">
        <v>922</v>
      </c>
      <c r="B196" s="16" t="s">
        <v>77</v>
      </c>
      <c r="C196" s="36">
        <v>0.13869999999999999</v>
      </c>
      <c r="D196" s="36">
        <v>0.1338</v>
      </c>
      <c r="E196" s="36">
        <v>1.0365</v>
      </c>
      <c r="F196" s="36">
        <v>0.3</v>
      </c>
    </row>
    <row r="197" spans="1:6">
      <c r="A197" s="16" t="s">
        <v>1584</v>
      </c>
      <c r="B197" s="16" t="s">
        <v>77</v>
      </c>
      <c r="C197" s="36">
        <v>7.51E-2</v>
      </c>
      <c r="D197" s="36">
        <v>7.3200000000000001E-2</v>
      </c>
      <c r="E197" s="36">
        <v>1.0247999999999999</v>
      </c>
      <c r="F197" s="36">
        <v>0.3054</v>
      </c>
    </row>
    <row r="198" spans="1:6">
      <c r="A198" s="16" t="s">
        <v>490</v>
      </c>
      <c r="B198" s="16" t="s">
        <v>77</v>
      </c>
      <c r="C198" s="36">
        <v>-7.5300000000000006E-2</v>
      </c>
      <c r="D198" s="36">
        <v>7.3700000000000002E-2</v>
      </c>
      <c r="E198" s="36">
        <v>-1.022</v>
      </c>
      <c r="F198" s="36">
        <v>0.30680000000000002</v>
      </c>
    </row>
    <row r="199" spans="1:6">
      <c r="A199" s="16" t="s">
        <v>583</v>
      </c>
      <c r="B199" s="16" t="s">
        <v>77</v>
      </c>
      <c r="C199" s="36">
        <v>-6.6000000000000003E-2</v>
      </c>
      <c r="D199" s="36">
        <v>6.4799999999999996E-2</v>
      </c>
      <c r="E199" s="36">
        <v>-1.0197000000000001</v>
      </c>
      <c r="F199" s="36">
        <v>0.30790000000000001</v>
      </c>
    </row>
    <row r="200" spans="1:6">
      <c r="A200" s="16" t="s">
        <v>282</v>
      </c>
      <c r="B200" s="16" t="s">
        <v>77</v>
      </c>
      <c r="C200" s="36">
        <v>-8.5900000000000004E-2</v>
      </c>
      <c r="D200" s="36">
        <v>8.4400000000000003E-2</v>
      </c>
      <c r="E200" s="36">
        <v>-1.0184</v>
      </c>
      <c r="F200" s="36">
        <v>0.3085</v>
      </c>
    </row>
    <row r="201" spans="1:6">
      <c r="A201" s="16" t="s">
        <v>1740</v>
      </c>
      <c r="B201" s="16" t="s">
        <v>77</v>
      </c>
      <c r="C201" s="36">
        <v>-9.3399999999999997E-2</v>
      </c>
      <c r="D201" s="36">
        <v>9.1899999999999996E-2</v>
      </c>
      <c r="E201" s="36">
        <v>-1.0164</v>
      </c>
      <c r="F201" s="36">
        <v>0.30940000000000001</v>
      </c>
    </row>
    <row r="202" spans="1:6">
      <c r="A202" s="16" t="s">
        <v>955</v>
      </c>
      <c r="B202" s="16" t="s">
        <v>77</v>
      </c>
      <c r="C202" s="36">
        <v>-5.5500000000000001E-2</v>
      </c>
      <c r="D202" s="36">
        <v>5.4800000000000001E-2</v>
      </c>
      <c r="E202" s="36">
        <v>-1.0133000000000001</v>
      </c>
      <c r="F202" s="36">
        <v>0.31090000000000001</v>
      </c>
    </row>
    <row r="203" spans="1:6">
      <c r="A203" s="16" t="s">
        <v>598</v>
      </c>
      <c r="B203" s="16" t="s">
        <v>77</v>
      </c>
      <c r="C203" s="36">
        <v>-5.6399999999999999E-2</v>
      </c>
      <c r="D203" s="36">
        <v>5.5899999999999998E-2</v>
      </c>
      <c r="E203" s="36">
        <v>-1.0094000000000001</v>
      </c>
      <c r="F203" s="36">
        <v>0.31280000000000002</v>
      </c>
    </row>
    <row r="204" spans="1:6">
      <c r="A204" s="16" t="s">
        <v>601</v>
      </c>
      <c r="B204" s="16" t="s">
        <v>77</v>
      </c>
      <c r="C204" s="36">
        <v>-6.4699999999999994E-2</v>
      </c>
      <c r="D204" s="36">
        <v>6.4600000000000005E-2</v>
      </c>
      <c r="E204" s="36">
        <v>-1.0023</v>
      </c>
      <c r="F204" s="36">
        <v>0.31619999999999998</v>
      </c>
    </row>
    <row r="205" spans="1:6">
      <c r="A205" s="16" t="s">
        <v>1368</v>
      </c>
      <c r="B205" s="16" t="s">
        <v>77</v>
      </c>
      <c r="C205" s="36">
        <v>-7.2900000000000006E-2</v>
      </c>
      <c r="D205" s="36">
        <v>7.3099999999999998E-2</v>
      </c>
      <c r="E205" s="36">
        <v>-0.99780000000000002</v>
      </c>
      <c r="F205" s="36">
        <v>0.31840000000000002</v>
      </c>
    </row>
    <row r="206" spans="1:6">
      <c r="A206" s="16" t="s">
        <v>379</v>
      </c>
      <c r="B206" s="16" t="s">
        <v>77</v>
      </c>
      <c r="C206" s="36">
        <v>-5.11E-2</v>
      </c>
      <c r="D206" s="36">
        <v>5.1299999999999998E-2</v>
      </c>
      <c r="E206" s="36">
        <v>-0.99580000000000002</v>
      </c>
      <c r="F206" s="36">
        <v>0.31929999999999997</v>
      </c>
    </row>
    <row r="207" spans="1:6">
      <c r="A207" s="16" t="s">
        <v>607</v>
      </c>
      <c r="B207" s="16" t="s">
        <v>77</v>
      </c>
      <c r="C207" s="36">
        <v>6.7000000000000004E-2</v>
      </c>
      <c r="D207" s="36">
        <v>6.7299999999999999E-2</v>
      </c>
      <c r="E207" s="36">
        <v>0.99509999999999998</v>
      </c>
      <c r="F207" s="36">
        <v>0.31969999999999998</v>
      </c>
    </row>
    <row r="208" spans="1:6">
      <c r="A208" s="16" t="s">
        <v>1119</v>
      </c>
      <c r="B208" s="16" t="s">
        <v>77</v>
      </c>
      <c r="C208" s="36">
        <v>0.1166</v>
      </c>
      <c r="D208" s="36">
        <v>0.1177</v>
      </c>
      <c r="E208" s="36">
        <v>0.99029999999999996</v>
      </c>
      <c r="F208" s="36">
        <v>0.32200000000000001</v>
      </c>
    </row>
    <row r="209" spans="1:6">
      <c r="A209" s="16" t="s">
        <v>1212</v>
      </c>
      <c r="B209" s="16" t="s">
        <v>77</v>
      </c>
      <c r="C209" s="36">
        <v>0.1051</v>
      </c>
      <c r="D209" s="36">
        <v>0.1065</v>
      </c>
      <c r="E209" s="36">
        <v>0.98709999999999998</v>
      </c>
      <c r="F209" s="36">
        <v>0.3236</v>
      </c>
    </row>
    <row r="210" spans="1:6">
      <c r="A210" s="16" t="s">
        <v>634</v>
      </c>
      <c r="B210" s="16" t="s">
        <v>77</v>
      </c>
      <c r="C210" s="36">
        <v>-5.5300000000000002E-2</v>
      </c>
      <c r="D210" s="36">
        <v>5.62E-2</v>
      </c>
      <c r="E210" s="36">
        <v>-0.98319999999999996</v>
      </c>
      <c r="F210" s="36">
        <v>0.32550000000000001</v>
      </c>
    </row>
    <row r="211" spans="1:6">
      <c r="A211" s="16" t="s">
        <v>726</v>
      </c>
      <c r="B211" s="16" t="s">
        <v>77</v>
      </c>
      <c r="C211" s="36">
        <v>-9.6100000000000005E-2</v>
      </c>
      <c r="D211" s="36">
        <v>9.8000000000000004E-2</v>
      </c>
      <c r="E211" s="36">
        <v>-0.98109999999999997</v>
      </c>
      <c r="F211" s="36">
        <v>0.3266</v>
      </c>
    </row>
    <row r="212" spans="1:6">
      <c r="A212" s="16" t="s">
        <v>1821</v>
      </c>
      <c r="B212" s="16" t="s">
        <v>77</v>
      </c>
      <c r="C212" s="36">
        <v>6.5199999999999994E-2</v>
      </c>
      <c r="D212" s="36">
        <v>6.6600000000000006E-2</v>
      </c>
      <c r="E212" s="36">
        <v>0.97829999999999995</v>
      </c>
      <c r="F212" s="36">
        <v>0.32790000000000002</v>
      </c>
    </row>
    <row r="213" spans="1:6">
      <c r="A213" s="16" t="s">
        <v>1447</v>
      </c>
      <c r="B213" s="16" t="s">
        <v>77</v>
      </c>
      <c r="C213" s="36">
        <v>8.2000000000000003E-2</v>
      </c>
      <c r="D213" s="36">
        <v>8.3900000000000002E-2</v>
      </c>
      <c r="E213" s="36">
        <v>0.97699999999999998</v>
      </c>
      <c r="F213" s="36">
        <v>0.3286</v>
      </c>
    </row>
    <row r="214" spans="1:6">
      <c r="A214" s="16" t="s">
        <v>1647</v>
      </c>
      <c r="B214" s="16" t="s">
        <v>77</v>
      </c>
      <c r="C214" s="36">
        <v>-9.0999999999999998E-2</v>
      </c>
      <c r="D214" s="36">
        <v>9.3399999999999997E-2</v>
      </c>
      <c r="E214" s="36">
        <v>-0.97489999999999999</v>
      </c>
      <c r="F214" s="36">
        <v>0.3296</v>
      </c>
    </row>
    <row r="215" spans="1:6">
      <c r="A215" s="16" t="s">
        <v>1416</v>
      </c>
      <c r="B215" s="16" t="s">
        <v>77</v>
      </c>
      <c r="C215" s="36">
        <v>-6.8599999999999994E-2</v>
      </c>
      <c r="D215" s="36">
        <v>7.0400000000000004E-2</v>
      </c>
      <c r="E215" s="36">
        <v>-0.97460000000000002</v>
      </c>
      <c r="F215" s="36">
        <v>0.32979999999999998</v>
      </c>
    </row>
    <row r="216" spans="1:6">
      <c r="A216" s="16" t="s">
        <v>1539</v>
      </c>
      <c r="B216" s="16" t="s">
        <v>77</v>
      </c>
      <c r="C216" s="36">
        <v>5.2900000000000003E-2</v>
      </c>
      <c r="D216" s="36">
        <v>5.4899999999999997E-2</v>
      </c>
      <c r="E216" s="36">
        <v>0.96389999999999998</v>
      </c>
      <c r="F216" s="36">
        <v>0.33510000000000001</v>
      </c>
    </row>
    <row r="217" spans="1:6">
      <c r="A217" s="16" t="s">
        <v>410</v>
      </c>
      <c r="B217" s="16" t="s">
        <v>77</v>
      </c>
      <c r="C217" s="36">
        <v>-6.8099999999999994E-2</v>
      </c>
      <c r="D217" s="36">
        <v>7.0699999999999999E-2</v>
      </c>
      <c r="E217" s="36">
        <v>-0.96260000000000001</v>
      </c>
      <c r="F217" s="36">
        <v>0.33579999999999999</v>
      </c>
    </row>
    <row r="218" spans="1:6">
      <c r="A218" s="16" t="s">
        <v>1419</v>
      </c>
      <c r="B218" s="16" t="s">
        <v>77</v>
      </c>
      <c r="C218" s="36">
        <v>6.3799999999999996E-2</v>
      </c>
      <c r="D218" s="36">
        <v>6.6699999999999995E-2</v>
      </c>
      <c r="E218" s="36">
        <v>0.95740000000000003</v>
      </c>
      <c r="F218" s="36">
        <v>0.33839999999999998</v>
      </c>
    </row>
    <row r="219" spans="1:6">
      <c r="A219" s="16" t="s">
        <v>1203</v>
      </c>
      <c r="B219" s="16" t="s">
        <v>77</v>
      </c>
      <c r="C219" s="36">
        <v>5.9700000000000003E-2</v>
      </c>
      <c r="D219" s="36">
        <v>6.2899999999999998E-2</v>
      </c>
      <c r="E219" s="36">
        <v>0.94799999999999995</v>
      </c>
      <c r="F219" s="36">
        <v>0.34310000000000002</v>
      </c>
    </row>
    <row r="220" spans="1:6">
      <c r="A220" s="16" t="s">
        <v>1158</v>
      </c>
      <c r="B220" s="16" t="s">
        <v>77</v>
      </c>
      <c r="C220" s="36">
        <v>-5.8400000000000001E-2</v>
      </c>
      <c r="D220" s="36">
        <v>6.1800000000000001E-2</v>
      </c>
      <c r="E220" s="36">
        <v>-0.94469999999999998</v>
      </c>
      <c r="F220" s="36">
        <v>0.3448</v>
      </c>
    </row>
    <row r="221" spans="1:6">
      <c r="A221" s="16" t="s">
        <v>759</v>
      </c>
      <c r="B221" s="16" t="s">
        <v>77</v>
      </c>
      <c r="C221" s="36">
        <v>-6.5100000000000005E-2</v>
      </c>
      <c r="D221" s="36">
        <v>6.9000000000000006E-2</v>
      </c>
      <c r="E221" s="36">
        <v>-0.94350000000000001</v>
      </c>
      <c r="F221" s="36">
        <v>0.34539999999999998</v>
      </c>
    </row>
    <row r="222" spans="1:6">
      <c r="A222" s="16" t="s">
        <v>1338</v>
      </c>
      <c r="B222" s="16" t="s">
        <v>77</v>
      </c>
      <c r="C222" s="36">
        <v>-7.2300000000000003E-2</v>
      </c>
      <c r="D222" s="36">
        <v>7.6600000000000001E-2</v>
      </c>
      <c r="E222" s="36">
        <v>-0.94340000000000002</v>
      </c>
      <c r="F222" s="36">
        <v>0.34549999999999997</v>
      </c>
    </row>
    <row r="223" spans="1:6">
      <c r="A223" s="16" t="s">
        <v>828</v>
      </c>
      <c r="B223" s="16" t="s">
        <v>77</v>
      </c>
      <c r="C223" s="36">
        <v>-6.2700000000000006E-2</v>
      </c>
      <c r="D223" s="36">
        <v>6.6600000000000006E-2</v>
      </c>
      <c r="E223" s="36">
        <v>-0.94179999999999997</v>
      </c>
      <c r="F223" s="36">
        <v>0.3463</v>
      </c>
    </row>
    <row r="224" spans="1:6">
      <c r="A224" s="16" t="s">
        <v>1281</v>
      </c>
      <c r="B224" s="16" t="s">
        <v>77</v>
      </c>
      <c r="C224" s="36">
        <v>6.6100000000000006E-2</v>
      </c>
      <c r="D224" s="36">
        <v>7.0300000000000001E-2</v>
      </c>
      <c r="E224" s="36">
        <v>0.9405</v>
      </c>
      <c r="F224" s="36">
        <v>0.34699999999999998</v>
      </c>
    </row>
    <row r="225" spans="1:6">
      <c r="A225" s="16" t="s">
        <v>1308</v>
      </c>
      <c r="B225" s="16" t="s">
        <v>77</v>
      </c>
      <c r="C225" s="36">
        <v>7.6999999999999999E-2</v>
      </c>
      <c r="D225" s="36">
        <v>8.2100000000000006E-2</v>
      </c>
      <c r="E225" s="36">
        <v>0.93779999999999997</v>
      </c>
      <c r="F225" s="36">
        <v>0.3483</v>
      </c>
    </row>
    <row r="226" spans="1:6">
      <c r="A226" s="16" t="s">
        <v>1842</v>
      </c>
      <c r="B226" s="16" t="s">
        <v>77</v>
      </c>
      <c r="C226" s="36">
        <v>-5.4899999999999997E-2</v>
      </c>
      <c r="D226" s="36">
        <v>5.8599999999999999E-2</v>
      </c>
      <c r="E226" s="36">
        <v>-0.93669999999999998</v>
      </c>
      <c r="F226" s="36">
        <v>0.34889999999999999</v>
      </c>
    </row>
    <row r="227" spans="1:6">
      <c r="A227" s="16" t="s">
        <v>717</v>
      </c>
      <c r="B227" s="16" t="s">
        <v>77</v>
      </c>
      <c r="C227" s="36">
        <v>-6.2899999999999998E-2</v>
      </c>
      <c r="D227" s="36">
        <v>6.7500000000000004E-2</v>
      </c>
      <c r="E227" s="36">
        <v>-0.93089999999999995</v>
      </c>
      <c r="F227" s="36">
        <v>0.35189999999999999</v>
      </c>
    </row>
    <row r="228" spans="1:6">
      <c r="A228" s="16" t="s">
        <v>1179</v>
      </c>
      <c r="B228" s="16" t="s">
        <v>77</v>
      </c>
      <c r="C228" s="36">
        <v>5.5199999999999999E-2</v>
      </c>
      <c r="D228" s="36">
        <v>5.9400000000000001E-2</v>
      </c>
      <c r="E228" s="36">
        <v>0.92920000000000003</v>
      </c>
      <c r="F228" s="36">
        <v>0.3528</v>
      </c>
    </row>
    <row r="229" spans="1:6">
      <c r="A229" s="16" t="s">
        <v>571</v>
      </c>
      <c r="B229" s="16" t="s">
        <v>77</v>
      </c>
      <c r="C229" s="36">
        <v>5.8299999999999998E-2</v>
      </c>
      <c r="D229" s="36">
        <v>6.3E-2</v>
      </c>
      <c r="E229" s="36">
        <v>0.92520000000000002</v>
      </c>
      <c r="F229" s="36">
        <v>0.35489999999999999</v>
      </c>
    </row>
    <row r="230" spans="1:6">
      <c r="A230" s="16" t="s">
        <v>1395</v>
      </c>
      <c r="B230" s="16" t="s">
        <v>77</v>
      </c>
      <c r="C230" s="36">
        <v>9.2299999999999993E-2</v>
      </c>
      <c r="D230" s="36">
        <v>0.10059999999999999</v>
      </c>
      <c r="E230" s="36">
        <v>0.91779999999999995</v>
      </c>
      <c r="F230" s="36">
        <v>0.35870000000000002</v>
      </c>
    </row>
    <row r="231" spans="1:6">
      <c r="A231" s="16" t="s">
        <v>1188</v>
      </c>
      <c r="B231" s="16" t="s">
        <v>77</v>
      </c>
      <c r="C231" s="36">
        <v>5.6899999999999999E-2</v>
      </c>
      <c r="D231" s="36">
        <v>6.2199999999999998E-2</v>
      </c>
      <c r="E231" s="36">
        <v>0.91379999999999995</v>
      </c>
      <c r="F231" s="36">
        <v>0.36080000000000001</v>
      </c>
    </row>
    <row r="232" spans="1:6">
      <c r="A232" s="16" t="s">
        <v>464</v>
      </c>
      <c r="B232" s="16" t="s">
        <v>77</v>
      </c>
      <c r="C232" s="36">
        <v>-7.7399999999999997E-2</v>
      </c>
      <c r="D232" s="36">
        <v>8.48E-2</v>
      </c>
      <c r="E232" s="36">
        <v>-0.91200000000000003</v>
      </c>
      <c r="F232" s="36">
        <v>0.36170000000000002</v>
      </c>
    </row>
    <row r="233" spans="1:6">
      <c r="A233" s="16" t="s">
        <v>230</v>
      </c>
      <c r="B233" s="16" t="s">
        <v>77</v>
      </c>
      <c r="C233" s="36">
        <v>9.5600000000000004E-2</v>
      </c>
      <c r="D233" s="36">
        <v>0.10489999999999999</v>
      </c>
      <c r="E233" s="36">
        <v>0.91149999999999998</v>
      </c>
      <c r="F233" s="36">
        <v>0.36199999999999999</v>
      </c>
    </row>
    <row r="234" spans="1:6">
      <c r="A234" s="16" t="s">
        <v>910</v>
      </c>
      <c r="B234" s="16" t="s">
        <v>77</v>
      </c>
      <c r="C234" s="36">
        <v>6.5500000000000003E-2</v>
      </c>
      <c r="D234" s="36">
        <v>7.2099999999999997E-2</v>
      </c>
      <c r="E234" s="36">
        <v>0.90910000000000002</v>
      </c>
      <c r="F234" s="36">
        <v>0.36330000000000001</v>
      </c>
    </row>
    <row r="235" spans="1:6">
      <c r="A235" s="16" t="s">
        <v>943</v>
      </c>
      <c r="B235" s="16" t="s">
        <v>77</v>
      </c>
      <c r="C235" s="36">
        <v>6.2199999999999998E-2</v>
      </c>
      <c r="D235" s="36">
        <v>6.8699999999999997E-2</v>
      </c>
      <c r="E235" s="36">
        <v>0.9052</v>
      </c>
      <c r="F235" s="36">
        <v>0.3654</v>
      </c>
    </row>
    <row r="236" spans="1:6">
      <c r="A236" s="16" t="s">
        <v>655</v>
      </c>
      <c r="B236" s="16" t="s">
        <v>77</v>
      </c>
      <c r="C236" s="36">
        <v>-5.6500000000000002E-2</v>
      </c>
      <c r="D236" s="36">
        <v>6.25E-2</v>
      </c>
      <c r="E236" s="36">
        <v>-0.90429999999999999</v>
      </c>
      <c r="F236" s="36">
        <v>0.36580000000000001</v>
      </c>
    </row>
    <row r="237" spans="1:6">
      <c r="A237" s="16" t="s">
        <v>798</v>
      </c>
      <c r="B237" s="16" t="s">
        <v>77</v>
      </c>
      <c r="C237" s="36">
        <v>0.10639999999999999</v>
      </c>
      <c r="D237" s="36">
        <v>0.1179</v>
      </c>
      <c r="E237" s="36">
        <v>0.90249999999999997</v>
      </c>
      <c r="F237" s="36">
        <v>0.36680000000000001</v>
      </c>
    </row>
    <row r="238" spans="1:6">
      <c r="A238" s="16" t="s">
        <v>804</v>
      </c>
      <c r="B238" s="16" t="s">
        <v>77</v>
      </c>
      <c r="C238" s="36">
        <v>-6.5000000000000002E-2</v>
      </c>
      <c r="D238" s="36">
        <v>7.22E-2</v>
      </c>
      <c r="E238" s="36">
        <v>-0.90059999999999996</v>
      </c>
      <c r="F238" s="36">
        <v>0.36780000000000002</v>
      </c>
    </row>
    <row r="239" spans="1:6">
      <c r="A239" s="16" t="s">
        <v>589</v>
      </c>
      <c r="B239" s="16" t="s">
        <v>77</v>
      </c>
      <c r="C239" s="36">
        <v>7.4099999999999999E-2</v>
      </c>
      <c r="D239" s="36">
        <v>8.2299999999999998E-2</v>
      </c>
      <c r="E239" s="36">
        <v>0.90010000000000001</v>
      </c>
      <c r="F239" s="36">
        <v>0.36799999999999999</v>
      </c>
    </row>
    <row r="240" spans="1:6">
      <c r="A240" s="16" t="s">
        <v>973</v>
      </c>
      <c r="B240" s="16" t="s">
        <v>77</v>
      </c>
      <c r="C240" s="36">
        <v>6.1499999999999999E-2</v>
      </c>
      <c r="D240" s="36">
        <v>6.8500000000000005E-2</v>
      </c>
      <c r="E240" s="36">
        <v>0.89770000000000005</v>
      </c>
      <c r="F240" s="36">
        <v>0.36930000000000002</v>
      </c>
    </row>
    <row r="241" spans="1:6">
      <c r="A241" s="16" t="s">
        <v>334</v>
      </c>
      <c r="B241" s="16" t="s">
        <v>77</v>
      </c>
      <c r="C241" s="36">
        <v>6.1100000000000002E-2</v>
      </c>
      <c r="D241" s="36">
        <v>6.8500000000000005E-2</v>
      </c>
      <c r="E241" s="36">
        <v>0.89190000000000003</v>
      </c>
      <c r="F241" s="36">
        <v>0.3725</v>
      </c>
    </row>
    <row r="242" spans="1:6">
      <c r="A242" s="16" t="s">
        <v>843</v>
      </c>
      <c r="B242" s="16" t="s">
        <v>77</v>
      </c>
      <c r="C242" s="36">
        <v>6.8699999999999997E-2</v>
      </c>
      <c r="D242" s="36">
        <v>7.6999999999999999E-2</v>
      </c>
      <c r="E242" s="36">
        <v>0.89119999999999999</v>
      </c>
      <c r="F242" s="36">
        <v>0.37280000000000002</v>
      </c>
    </row>
    <row r="243" spans="1:6">
      <c r="A243" s="16" t="s">
        <v>867</v>
      </c>
      <c r="B243" s="16" t="s">
        <v>77</v>
      </c>
      <c r="C243" s="36">
        <v>0.2016</v>
      </c>
      <c r="D243" s="36">
        <v>0.22700000000000001</v>
      </c>
      <c r="E243" s="36">
        <v>0.8881</v>
      </c>
      <c r="F243" s="36">
        <v>0.3745</v>
      </c>
    </row>
    <row r="244" spans="1:6">
      <c r="A244" s="16" t="s">
        <v>1701</v>
      </c>
      <c r="B244" s="16" t="s">
        <v>77</v>
      </c>
      <c r="C244" s="36">
        <v>5.6500000000000002E-2</v>
      </c>
      <c r="D244" s="36">
        <v>6.4100000000000004E-2</v>
      </c>
      <c r="E244" s="36">
        <v>0.88200000000000001</v>
      </c>
      <c r="F244" s="36">
        <v>0.37780000000000002</v>
      </c>
    </row>
    <row r="245" spans="1:6">
      <c r="A245" s="16" t="s">
        <v>440</v>
      </c>
      <c r="B245" s="16" t="s">
        <v>77</v>
      </c>
      <c r="C245" s="36">
        <v>-4.9000000000000002E-2</v>
      </c>
      <c r="D245" s="36">
        <v>5.5800000000000002E-2</v>
      </c>
      <c r="E245" s="36">
        <v>-0.87909999999999999</v>
      </c>
      <c r="F245" s="36">
        <v>0.37940000000000002</v>
      </c>
    </row>
    <row r="246" spans="1:6">
      <c r="A246" s="16" t="s">
        <v>852</v>
      </c>
      <c r="B246" s="16" t="s">
        <v>77</v>
      </c>
      <c r="C246" s="36">
        <v>-7.1999999999999995E-2</v>
      </c>
      <c r="D246" s="36">
        <v>8.2100000000000006E-2</v>
      </c>
      <c r="E246" s="36">
        <v>-0.87780000000000002</v>
      </c>
      <c r="F246" s="36">
        <v>0.38009999999999999</v>
      </c>
    </row>
    <row r="247" spans="1:6">
      <c r="A247" s="16" t="s">
        <v>1518</v>
      </c>
      <c r="B247" s="16" t="s">
        <v>77</v>
      </c>
      <c r="C247" s="36">
        <v>5.3499999999999999E-2</v>
      </c>
      <c r="D247" s="36">
        <v>6.13E-2</v>
      </c>
      <c r="E247" s="36">
        <v>0.872</v>
      </c>
      <c r="F247" s="36">
        <v>0.38319999999999999</v>
      </c>
    </row>
    <row r="248" spans="1:6">
      <c r="A248" s="16" t="s">
        <v>1206</v>
      </c>
      <c r="B248" s="16" t="s">
        <v>77</v>
      </c>
      <c r="C248" s="36">
        <v>5.7700000000000001E-2</v>
      </c>
      <c r="D248" s="36">
        <v>6.6799999999999998E-2</v>
      </c>
      <c r="E248" s="36">
        <v>0.86309999999999998</v>
      </c>
      <c r="F248" s="36">
        <v>0.3881</v>
      </c>
    </row>
    <row r="249" spans="1:6">
      <c r="A249" s="16" t="s">
        <v>1401</v>
      </c>
      <c r="B249" s="16" t="s">
        <v>77</v>
      </c>
      <c r="C249" s="36">
        <v>-6.7500000000000004E-2</v>
      </c>
      <c r="D249" s="36">
        <v>7.85E-2</v>
      </c>
      <c r="E249" s="36">
        <v>-0.85940000000000005</v>
      </c>
      <c r="F249" s="36">
        <v>0.3901</v>
      </c>
    </row>
    <row r="250" spans="1:6">
      <c r="A250" s="16" t="s">
        <v>961</v>
      </c>
      <c r="B250" s="16" t="s">
        <v>77</v>
      </c>
      <c r="C250" s="36">
        <v>-5.8599999999999999E-2</v>
      </c>
      <c r="D250" s="36">
        <v>6.8199999999999997E-2</v>
      </c>
      <c r="E250" s="36">
        <v>-0.85880000000000001</v>
      </c>
      <c r="F250" s="36">
        <v>0.39040000000000002</v>
      </c>
    </row>
    <row r="251" spans="1:6">
      <c r="A251" s="16" t="s">
        <v>1077</v>
      </c>
      <c r="B251" s="16" t="s">
        <v>77</v>
      </c>
      <c r="C251" s="36">
        <v>-6.1199999999999997E-2</v>
      </c>
      <c r="D251" s="36">
        <v>7.1400000000000005E-2</v>
      </c>
      <c r="E251" s="36">
        <v>-0.85740000000000005</v>
      </c>
      <c r="F251" s="36">
        <v>0.39119999999999999</v>
      </c>
    </row>
    <row r="252" spans="1:6">
      <c r="A252" s="16" t="s">
        <v>1096</v>
      </c>
      <c r="B252" s="16" t="s">
        <v>77</v>
      </c>
      <c r="C252" s="36">
        <v>-5.0099999999999999E-2</v>
      </c>
      <c r="D252" s="36">
        <v>5.8400000000000001E-2</v>
      </c>
      <c r="E252" s="36">
        <v>-0.85740000000000005</v>
      </c>
      <c r="F252" s="36">
        <v>0.39119999999999999</v>
      </c>
    </row>
    <row r="253" spans="1:6">
      <c r="A253" s="16" t="s">
        <v>1791</v>
      </c>
      <c r="B253" s="16" t="s">
        <v>77</v>
      </c>
      <c r="C253" s="36">
        <v>-5.5199999999999999E-2</v>
      </c>
      <c r="D253" s="36">
        <v>6.5199999999999994E-2</v>
      </c>
      <c r="E253" s="36">
        <v>-0.84670000000000001</v>
      </c>
      <c r="F253" s="36">
        <v>0.39710000000000001</v>
      </c>
    </row>
    <row r="254" spans="1:6">
      <c r="A254" s="16" t="s">
        <v>434</v>
      </c>
      <c r="B254" s="16" t="s">
        <v>77</v>
      </c>
      <c r="C254" s="36">
        <v>-7.1199999999999999E-2</v>
      </c>
      <c r="D254" s="36">
        <v>8.4400000000000003E-2</v>
      </c>
      <c r="E254" s="36">
        <v>-0.84319999999999995</v>
      </c>
      <c r="F254" s="36">
        <v>0.39910000000000001</v>
      </c>
    </row>
    <row r="255" spans="1:6">
      <c r="A255" s="16" t="s">
        <v>604</v>
      </c>
      <c r="B255" s="16" t="s">
        <v>77</v>
      </c>
      <c r="C255" s="36">
        <v>5.5E-2</v>
      </c>
      <c r="D255" s="36">
        <v>6.5299999999999997E-2</v>
      </c>
      <c r="E255" s="36">
        <v>0.84289999999999998</v>
      </c>
      <c r="F255" s="36">
        <v>0.39929999999999999</v>
      </c>
    </row>
    <row r="256" spans="1:6">
      <c r="A256" s="16" t="s">
        <v>613</v>
      </c>
      <c r="B256" s="16" t="s">
        <v>77</v>
      </c>
      <c r="C256" s="36">
        <v>-6.5100000000000005E-2</v>
      </c>
      <c r="D256" s="36">
        <v>7.8200000000000006E-2</v>
      </c>
      <c r="E256" s="36">
        <v>-0.83169999999999999</v>
      </c>
      <c r="F256" s="36">
        <v>0.40560000000000002</v>
      </c>
    </row>
    <row r="257" spans="1:6">
      <c r="A257" s="16" t="s">
        <v>1311</v>
      </c>
      <c r="B257" s="16" t="s">
        <v>77</v>
      </c>
      <c r="C257" s="36">
        <v>6.1600000000000002E-2</v>
      </c>
      <c r="D257" s="36">
        <v>7.4499999999999997E-2</v>
      </c>
      <c r="E257" s="36">
        <v>0.82699999999999996</v>
      </c>
      <c r="F257" s="36">
        <v>0.4083</v>
      </c>
    </row>
    <row r="258" spans="1:6">
      <c r="A258" s="16" t="s">
        <v>873</v>
      </c>
      <c r="B258" s="16" t="s">
        <v>77</v>
      </c>
      <c r="C258" s="36">
        <v>5.2200000000000003E-2</v>
      </c>
      <c r="D258" s="36">
        <v>6.3200000000000006E-2</v>
      </c>
      <c r="E258" s="36">
        <v>0.82669999999999999</v>
      </c>
      <c r="F258" s="36">
        <v>0.40839999999999999</v>
      </c>
    </row>
    <row r="259" spans="1:6">
      <c r="A259" s="16" t="s">
        <v>1040</v>
      </c>
      <c r="B259" s="16" t="s">
        <v>77</v>
      </c>
      <c r="C259" s="36">
        <v>5.5300000000000002E-2</v>
      </c>
      <c r="D259" s="36">
        <v>6.7000000000000004E-2</v>
      </c>
      <c r="E259" s="36">
        <v>0.82530000000000003</v>
      </c>
      <c r="F259" s="36">
        <v>0.40920000000000001</v>
      </c>
    </row>
    <row r="260" spans="1:6">
      <c r="A260" s="16" t="s">
        <v>1034</v>
      </c>
      <c r="B260" s="16" t="s">
        <v>77</v>
      </c>
      <c r="C260" s="36">
        <v>-5.0799999999999998E-2</v>
      </c>
      <c r="D260" s="36">
        <v>6.1699999999999998E-2</v>
      </c>
      <c r="E260" s="36">
        <v>-0.82430000000000003</v>
      </c>
      <c r="F260" s="36">
        <v>0.4098</v>
      </c>
    </row>
    <row r="261" spans="1:6">
      <c r="A261" s="16" t="s">
        <v>1773</v>
      </c>
      <c r="B261" s="16" t="s">
        <v>77</v>
      </c>
      <c r="C261" s="36">
        <v>-4.65E-2</v>
      </c>
      <c r="D261" s="36">
        <v>5.6899999999999999E-2</v>
      </c>
      <c r="E261" s="36">
        <v>-0.81640000000000001</v>
      </c>
      <c r="F261" s="36">
        <v>0.4143</v>
      </c>
    </row>
    <row r="262" spans="1:6">
      <c r="A262" s="16" t="s">
        <v>1554</v>
      </c>
      <c r="B262" s="16" t="s">
        <v>77</v>
      </c>
      <c r="C262" s="36">
        <v>-4.5600000000000002E-2</v>
      </c>
      <c r="D262" s="36">
        <v>5.5899999999999998E-2</v>
      </c>
      <c r="E262" s="36">
        <v>-0.81559999999999999</v>
      </c>
      <c r="F262" s="36">
        <v>0.41470000000000001</v>
      </c>
    </row>
    <row r="263" spans="1:6">
      <c r="A263" s="16" t="s">
        <v>1683</v>
      </c>
      <c r="B263" s="16" t="s">
        <v>77</v>
      </c>
      <c r="C263" s="36">
        <v>4.9500000000000002E-2</v>
      </c>
      <c r="D263" s="36">
        <v>6.0999999999999999E-2</v>
      </c>
      <c r="E263" s="36">
        <v>0.81159999999999999</v>
      </c>
      <c r="F263" s="36">
        <v>0.41699999999999998</v>
      </c>
    </row>
    <row r="264" spans="1:6">
      <c r="A264" s="16" t="s">
        <v>1956</v>
      </c>
      <c r="B264" s="16" t="s">
        <v>77</v>
      </c>
      <c r="C264" s="36">
        <v>-6.6799999999999998E-2</v>
      </c>
      <c r="D264" s="36">
        <v>8.2799999999999999E-2</v>
      </c>
      <c r="E264" s="36">
        <v>-0.80600000000000005</v>
      </c>
      <c r="F264" s="36">
        <v>0.42030000000000001</v>
      </c>
    </row>
    <row r="265" spans="1:6">
      <c r="A265" s="16" t="s">
        <v>822</v>
      </c>
      <c r="B265" s="16" t="s">
        <v>77</v>
      </c>
      <c r="C265" s="36">
        <v>-4.7699999999999999E-2</v>
      </c>
      <c r="D265" s="36">
        <v>5.9799999999999999E-2</v>
      </c>
      <c r="E265" s="36">
        <v>-0.79810000000000003</v>
      </c>
      <c r="F265" s="36">
        <v>0.42480000000000001</v>
      </c>
    </row>
    <row r="266" spans="1:6">
      <c r="A266" s="16" t="s">
        <v>1260</v>
      </c>
      <c r="B266" s="16" t="s">
        <v>77</v>
      </c>
      <c r="C266" s="36">
        <v>-4.1700000000000001E-2</v>
      </c>
      <c r="D266" s="36">
        <v>5.3199999999999997E-2</v>
      </c>
      <c r="E266" s="36">
        <v>-0.7843</v>
      </c>
      <c r="F266" s="36">
        <v>0.43290000000000001</v>
      </c>
    </row>
    <row r="267" spans="1:6">
      <c r="A267" s="16" t="s">
        <v>476</v>
      </c>
      <c r="B267" s="16" t="s">
        <v>77</v>
      </c>
      <c r="C267" s="36">
        <v>-6.7500000000000004E-2</v>
      </c>
      <c r="D267" s="36">
        <v>8.6099999999999996E-2</v>
      </c>
      <c r="E267" s="36">
        <v>-0.7833</v>
      </c>
      <c r="F267" s="36">
        <v>0.43340000000000001</v>
      </c>
    </row>
    <row r="268" spans="1:6">
      <c r="A268" s="16" t="s">
        <v>520</v>
      </c>
      <c r="B268" s="16" t="s">
        <v>77</v>
      </c>
      <c r="C268" s="36">
        <v>-5.0900000000000001E-2</v>
      </c>
      <c r="D268" s="36">
        <v>6.5299999999999997E-2</v>
      </c>
      <c r="E268" s="36">
        <v>-0.7782</v>
      </c>
      <c r="F268" s="36">
        <v>0.43640000000000001</v>
      </c>
    </row>
    <row r="269" spans="1:6">
      <c r="A269" s="16" t="s">
        <v>1056</v>
      </c>
      <c r="B269" s="16" t="s">
        <v>77</v>
      </c>
      <c r="C269" s="36">
        <v>5.0700000000000002E-2</v>
      </c>
      <c r="D269" s="36">
        <v>6.5100000000000005E-2</v>
      </c>
      <c r="E269" s="36">
        <v>0.77810000000000001</v>
      </c>
      <c r="F269" s="36">
        <v>0.4365</v>
      </c>
    </row>
    <row r="270" spans="1:6">
      <c r="A270" s="16" t="s">
        <v>870</v>
      </c>
      <c r="B270" s="16" t="s">
        <v>77</v>
      </c>
      <c r="C270" s="36">
        <v>4.9200000000000001E-2</v>
      </c>
      <c r="D270" s="36">
        <v>6.3700000000000007E-2</v>
      </c>
      <c r="E270" s="36">
        <v>0.77290000000000003</v>
      </c>
      <c r="F270" s="36">
        <v>0.43959999999999999</v>
      </c>
    </row>
    <row r="271" spans="1:6">
      <c r="A271" s="16" t="s">
        <v>1440</v>
      </c>
      <c r="B271" s="16" t="s">
        <v>77</v>
      </c>
      <c r="C271" s="36">
        <v>-5.5199999999999999E-2</v>
      </c>
      <c r="D271" s="36">
        <v>7.1499999999999994E-2</v>
      </c>
      <c r="E271" s="36">
        <v>-0.77259999999999995</v>
      </c>
      <c r="F271" s="36">
        <v>0.43980000000000002</v>
      </c>
    </row>
    <row r="272" spans="1:6">
      <c r="A272" s="16" t="s">
        <v>401</v>
      </c>
      <c r="B272" s="16" t="s">
        <v>77</v>
      </c>
      <c r="C272" s="36">
        <v>5.33E-2</v>
      </c>
      <c r="D272" s="36">
        <v>6.9500000000000006E-2</v>
      </c>
      <c r="E272" s="36">
        <v>0.76629999999999998</v>
      </c>
      <c r="F272" s="36">
        <v>0.44350000000000001</v>
      </c>
    </row>
    <row r="273" spans="1:6">
      <c r="A273" s="16" t="s">
        <v>386</v>
      </c>
      <c r="B273" s="16" t="s">
        <v>77</v>
      </c>
      <c r="C273" s="36">
        <v>7.0699999999999999E-2</v>
      </c>
      <c r="D273" s="36">
        <v>9.35E-2</v>
      </c>
      <c r="E273" s="36">
        <v>0.75639999999999996</v>
      </c>
      <c r="F273" s="36">
        <v>0.44940000000000002</v>
      </c>
    </row>
    <row r="274" spans="1:6">
      <c r="A274" s="16" t="s">
        <v>1908</v>
      </c>
      <c r="B274" s="16" t="s">
        <v>77</v>
      </c>
      <c r="C274" s="36">
        <v>-5.74E-2</v>
      </c>
      <c r="D274" s="36">
        <v>7.5899999999999995E-2</v>
      </c>
      <c r="E274" s="36">
        <v>-0.75560000000000005</v>
      </c>
      <c r="F274" s="36">
        <v>0.44990000000000002</v>
      </c>
    </row>
    <row r="275" spans="1:6">
      <c r="A275" s="16" t="s">
        <v>1365</v>
      </c>
      <c r="B275" s="16" t="s">
        <v>77</v>
      </c>
      <c r="C275" s="36">
        <v>5.4300000000000001E-2</v>
      </c>
      <c r="D275" s="36">
        <v>7.1999999999999995E-2</v>
      </c>
      <c r="E275" s="36">
        <v>0.75339999999999996</v>
      </c>
      <c r="F275" s="36">
        <v>0.45119999999999999</v>
      </c>
    </row>
    <row r="276" spans="1:6">
      <c r="A276" s="16" t="s">
        <v>1716</v>
      </c>
      <c r="B276" s="16" t="s">
        <v>77</v>
      </c>
      <c r="C276" s="36">
        <v>-5.7000000000000002E-2</v>
      </c>
      <c r="D276" s="36">
        <v>7.5999999999999998E-2</v>
      </c>
      <c r="E276" s="36">
        <v>-0.75029999999999997</v>
      </c>
      <c r="F276" s="36">
        <v>0.45300000000000001</v>
      </c>
    </row>
    <row r="277" spans="1:6">
      <c r="A277" s="16" t="s">
        <v>834</v>
      </c>
      <c r="B277" s="16" t="s">
        <v>77</v>
      </c>
      <c r="C277" s="36">
        <v>5.4399999999999997E-2</v>
      </c>
      <c r="D277" s="36">
        <v>7.2599999999999998E-2</v>
      </c>
      <c r="E277" s="36">
        <v>0.74990000000000001</v>
      </c>
      <c r="F277" s="36">
        <v>0.45329999999999998</v>
      </c>
    </row>
    <row r="278" spans="1:6">
      <c r="A278" s="16" t="s">
        <v>1083</v>
      </c>
      <c r="B278" s="16" t="s">
        <v>77</v>
      </c>
      <c r="C278" s="36">
        <v>-5.1299999999999998E-2</v>
      </c>
      <c r="D278" s="36">
        <v>6.8500000000000005E-2</v>
      </c>
      <c r="E278" s="36">
        <v>-0.74950000000000006</v>
      </c>
      <c r="F278" s="36">
        <v>0.45350000000000001</v>
      </c>
    </row>
    <row r="279" spans="1:6">
      <c r="A279" s="16" t="s">
        <v>685</v>
      </c>
      <c r="B279" s="16" t="s">
        <v>77</v>
      </c>
      <c r="C279" s="36">
        <v>-4.8500000000000001E-2</v>
      </c>
      <c r="D279" s="36">
        <v>6.4699999999999994E-2</v>
      </c>
      <c r="E279" s="36">
        <v>-0.74919999999999998</v>
      </c>
      <c r="F279" s="36">
        <v>0.45369999999999999</v>
      </c>
    </row>
    <row r="280" spans="1:6">
      <c r="A280" s="16" t="s">
        <v>535</v>
      </c>
      <c r="B280" s="16" t="s">
        <v>77</v>
      </c>
      <c r="C280" s="36">
        <v>7.5300000000000006E-2</v>
      </c>
      <c r="D280" s="36">
        <v>0.10100000000000001</v>
      </c>
      <c r="E280" s="36">
        <v>0.74519999999999997</v>
      </c>
      <c r="F280" s="36">
        <v>0.45610000000000001</v>
      </c>
    </row>
    <row r="281" spans="1:6">
      <c r="A281" s="16" t="s">
        <v>1563</v>
      </c>
      <c r="B281" s="16" t="s">
        <v>77</v>
      </c>
      <c r="C281" s="36">
        <v>3.9699999999999999E-2</v>
      </c>
      <c r="D281" s="36">
        <v>5.3400000000000003E-2</v>
      </c>
      <c r="E281" s="36">
        <v>0.74329999999999996</v>
      </c>
      <c r="F281" s="36">
        <v>0.45729999999999998</v>
      </c>
    </row>
    <row r="282" spans="1:6">
      <c r="A282" s="16" t="s">
        <v>768</v>
      </c>
      <c r="B282" s="16" t="s">
        <v>77</v>
      </c>
      <c r="C282" s="36">
        <v>3.9300000000000002E-2</v>
      </c>
      <c r="D282" s="36">
        <v>5.33E-2</v>
      </c>
      <c r="E282" s="36">
        <v>0.7389</v>
      </c>
      <c r="F282" s="36">
        <v>0.46</v>
      </c>
    </row>
    <row r="283" spans="1:6">
      <c r="A283" s="16" t="s">
        <v>762</v>
      </c>
      <c r="B283" s="16" t="s">
        <v>77</v>
      </c>
      <c r="C283" s="36">
        <v>5.74E-2</v>
      </c>
      <c r="D283" s="36">
        <v>7.7799999999999994E-2</v>
      </c>
      <c r="E283" s="36">
        <v>0.73860000000000003</v>
      </c>
      <c r="F283" s="36">
        <v>0.4602</v>
      </c>
    </row>
    <row r="284" spans="1:6">
      <c r="A284" s="16" t="s">
        <v>670</v>
      </c>
      <c r="B284" s="16" t="s">
        <v>77</v>
      </c>
      <c r="C284" s="36">
        <v>-5.4899999999999997E-2</v>
      </c>
      <c r="D284" s="36">
        <v>7.4399999999999994E-2</v>
      </c>
      <c r="E284" s="36">
        <v>-0.73750000000000004</v>
      </c>
      <c r="F284" s="36">
        <v>0.46079999999999999</v>
      </c>
    </row>
    <row r="285" spans="1:6">
      <c r="A285" s="16" t="s">
        <v>1155</v>
      </c>
      <c r="B285" s="16" t="s">
        <v>77</v>
      </c>
      <c r="C285" s="36">
        <v>-4.36E-2</v>
      </c>
      <c r="D285" s="36">
        <v>5.9299999999999999E-2</v>
      </c>
      <c r="E285" s="36">
        <v>-0.73560000000000003</v>
      </c>
      <c r="F285" s="36">
        <v>0.46200000000000002</v>
      </c>
    </row>
    <row r="286" spans="1:6">
      <c r="A286" s="16" t="s">
        <v>1719</v>
      </c>
      <c r="B286" s="16" t="s">
        <v>77</v>
      </c>
      <c r="C286" s="36">
        <v>-4.0300000000000002E-2</v>
      </c>
      <c r="D286" s="36">
        <v>5.5399999999999998E-2</v>
      </c>
      <c r="E286" s="36">
        <v>-0.72799999999999998</v>
      </c>
      <c r="F286" s="36">
        <v>0.46660000000000001</v>
      </c>
    </row>
    <row r="287" spans="1:6">
      <c r="A287" s="16" t="s">
        <v>1107</v>
      </c>
      <c r="B287" s="16" t="s">
        <v>77</v>
      </c>
      <c r="C287" s="36">
        <v>6.0199999999999997E-2</v>
      </c>
      <c r="D287" s="36">
        <v>8.2799999999999999E-2</v>
      </c>
      <c r="E287" s="36">
        <v>0.72740000000000005</v>
      </c>
      <c r="F287" s="36">
        <v>0.46700000000000003</v>
      </c>
    </row>
    <row r="288" spans="1:6">
      <c r="A288" s="16" t="s">
        <v>227</v>
      </c>
      <c r="B288" s="16" t="s">
        <v>77</v>
      </c>
      <c r="C288" s="36">
        <v>-5.0099999999999999E-2</v>
      </c>
      <c r="D288" s="36">
        <v>6.9099999999999995E-2</v>
      </c>
      <c r="E288" s="36">
        <v>-0.72570000000000001</v>
      </c>
      <c r="F288" s="36">
        <v>0.46800000000000003</v>
      </c>
    </row>
    <row r="289" spans="1:6">
      <c r="A289" s="16" t="s">
        <v>1923</v>
      </c>
      <c r="B289" s="16" t="s">
        <v>77</v>
      </c>
      <c r="C289" s="36">
        <v>7.6200000000000004E-2</v>
      </c>
      <c r="D289" s="36">
        <v>0.1055</v>
      </c>
      <c r="E289" s="36">
        <v>0.72299999999999998</v>
      </c>
      <c r="F289" s="36">
        <v>0.46970000000000001</v>
      </c>
    </row>
    <row r="290" spans="1:6">
      <c r="A290" s="16" t="s">
        <v>1491</v>
      </c>
      <c r="B290" s="16" t="s">
        <v>77</v>
      </c>
      <c r="C290" s="36">
        <v>-3.8800000000000001E-2</v>
      </c>
      <c r="D290" s="36">
        <v>5.3900000000000003E-2</v>
      </c>
      <c r="E290" s="36">
        <v>-0.72050000000000003</v>
      </c>
      <c r="F290" s="36">
        <v>0.47120000000000001</v>
      </c>
    </row>
    <row r="291" spans="1:6">
      <c r="A291" s="16" t="s">
        <v>1902</v>
      </c>
      <c r="B291" s="16" t="s">
        <v>77</v>
      </c>
      <c r="C291" s="36">
        <v>5.3999999999999999E-2</v>
      </c>
      <c r="D291" s="36">
        <v>7.51E-2</v>
      </c>
      <c r="E291" s="36">
        <v>0.71940000000000004</v>
      </c>
      <c r="F291" s="36">
        <v>0.47189999999999999</v>
      </c>
    </row>
    <row r="292" spans="1:6">
      <c r="A292" s="16" t="s">
        <v>1326</v>
      </c>
      <c r="B292" s="16" t="s">
        <v>77</v>
      </c>
      <c r="C292" s="36">
        <v>6.0400000000000002E-2</v>
      </c>
      <c r="D292" s="36">
        <v>8.4500000000000006E-2</v>
      </c>
      <c r="E292" s="36">
        <v>0.71399999999999997</v>
      </c>
      <c r="F292" s="36">
        <v>0.47520000000000001</v>
      </c>
    </row>
    <row r="293" spans="1:6">
      <c r="A293" s="16" t="s">
        <v>1914</v>
      </c>
      <c r="B293" s="16" t="s">
        <v>77</v>
      </c>
      <c r="C293" s="36">
        <v>-5.3699999999999998E-2</v>
      </c>
      <c r="D293" s="36">
        <v>7.5300000000000006E-2</v>
      </c>
      <c r="E293" s="36">
        <v>-0.71279999999999999</v>
      </c>
      <c r="F293" s="36">
        <v>0.47599999999999998</v>
      </c>
    </row>
    <row r="294" spans="1:6">
      <c r="A294" s="16" t="s">
        <v>888</v>
      </c>
      <c r="B294" s="16" t="s">
        <v>77</v>
      </c>
      <c r="C294" s="36">
        <v>-5.8799999999999998E-2</v>
      </c>
      <c r="D294" s="36">
        <v>8.2500000000000004E-2</v>
      </c>
      <c r="E294" s="36">
        <v>-0.71199999999999997</v>
      </c>
      <c r="F294" s="36">
        <v>0.47649999999999998</v>
      </c>
    </row>
    <row r="295" spans="1:6">
      <c r="A295" s="16" t="s">
        <v>1344</v>
      </c>
      <c r="B295" s="16" t="s">
        <v>77</v>
      </c>
      <c r="C295" s="36">
        <v>-5.1499999999999997E-2</v>
      </c>
      <c r="D295" s="36">
        <v>7.2300000000000003E-2</v>
      </c>
      <c r="E295" s="36">
        <v>-0.71199999999999997</v>
      </c>
      <c r="F295" s="36">
        <v>0.47649999999999998</v>
      </c>
    </row>
    <row r="296" spans="1:6">
      <c r="A296" s="16" t="s">
        <v>529</v>
      </c>
      <c r="B296" s="16" t="s">
        <v>77</v>
      </c>
      <c r="C296" s="36">
        <v>-5.3600000000000002E-2</v>
      </c>
      <c r="D296" s="36">
        <v>7.7299999999999994E-2</v>
      </c>
      <c r="E296" s="36">
        <v>-0.69359999999999999</v>
      </c>
      <c r="F296" s="36">
        <v>0.4879</v>
      </c>
    </row>
    <row r="297" spans="1:6">
      <c r="A297" s="16" t="s">
        <v>885</v>
      </c>
      <c r="B297" s="16" t="s">
        <v>77</v>
      </c>
      <c r="C297" s="36">
        <v>9.2399999999999996E-2</v>
      </c>
      <c r="D297" s="36">
        <v>0.1333</v>
      </c>
      <c r="E297" s="36">
        <v>0.69340000000000002</v>
      </c>
      <c r="F297" s="36">
        <v>0.48799999999999999</v>
      </c>
    </row>
    <row r="298" spans="1:6">
      <c r="A298" s="16" t="s">
        <v>1524</v>
      </c>
      <c r="B298" s="16" t="s">
        <v>77</v>
      </c>
      <c r="C298" s="36">
        <v>4.3900000000000002E-2</v>
      </c>
      <c r="D298" s="36">
        <v>6.3299999999999995E-2</v>
      </c>
      <c r="E298" s="36">
        <v>0.69320000000000004</v>
      </c>
      <c r="F298" s="36">
        <v>0.48820000000000002</v>
      </c>
    </row>
    <row r="299" spans="1:6">
      <c r="A299" s="16" t="s">
        <v>1686</v>
      </c>
      <c r="B299" s="16" t="s">
        <v>77</v>
      </c>
      <c r="C299" s="36">
        <v>4.9299999999999997E-2</v>
      </c>
      <c r="D299" s="36">
        <v>7.1199999999999999E-2</v>
      </c>
      <c r="E299" s="36">
        <v>0.69259999999999999</v>
      </c>
      <c r="F299" s="36">
        <v>0.48859999999999998</v>
      </c>
    </row>
    <row r="300" spans="1:6">
      <c r="A300" s="16" t="s">
        <v>1644</v>
      </c>
      <c r="B300" s="16" t="s">
        <v>77</v>
      </c>
      <c r="C300" s="36">
        <v>7.9299999999999995E-2</v>
      </c>
      <c r="D300" s="36">
        <v>0.11459999999999999</v>
      </c>
      <c r="E300" s="36">
        <v>0.69199999999999995</v>
      </c>
      <c r="F300" s="36">
        <v>0.48899999999999999</v>
      </c>
    </row>
    <row r="301" spans="1:6">
      <c r="A301" s="16" t="s">
        <v>1371</v>
      </c>
      <c r="B301" s="16" t="s">
        <v>77</v>
      </c>
      <c r="C301" s="36">
        <v>4.6699999999999998E-2</v>
      </c>
      <c r="D301" s="36">
        <v>6.7500000000000004E-2</v>
      </c>
      <c r="E301" s="36">
        <v>0.69179999999999997</v>
      </c>
      <c r="F301" s="36">
        <v>0.48909999999999998</v>
      </c>
    </row>
    <row r="302" spans="1:6">
      <c r="A302" s="16" t="s">
        <v>696</v>
      </c>
      <c r="B302" s="16" t="s">
        <v>77</v>
      </c>
      <c r="C302" s="36">
        <v>-6.0999999999999999E-2</v>
      </c>
      <c r="D302" s="36">
        <v>8.8499999999999995E-2</v>
      </c>
      <c r="E302" s="36">
        <v>-0.68930000000000002</v>
      </c>
      <c r="F302" s="36">
        <v>0.49059999999999998</v>
      </c>
    </row>
    <row r="303" spans="1:6">
      <c r="A303" s="16" t="s">
        <v>756</v>
      </c>
      <c r="B303" s="16" t="s">
        <v>77</v>
      </c>
      <c r="C303" s="36">
        <v>-8.7900000000000006E-2</v>
      </c>
      <c r="D303" s="36">
        <v>0.1275</v>
      </c>
      <c r="E303" s="36">
        <v>-0.68930000000000002</v>
      </c>
      <c r="F303" s="36">
        <v>0.49059999999999998</v>
      </c>
    </row>
    <row r="304" spans="1:6">
      <c r="A304" s="16" t="s">
        <v>1043</v>
      </c>
      <c r="B304" s="16" t="s">
        <v>77</v>
      </c>
      <c r="C304" s="36">
        <v>5.3800000000000001E-2</v>
      </c>
      <c r="D304" s="36">
        <v>7.8700000000000006E-2</v>
      </c>
      <c r="E304" s="36">
        <v>0.68330000000000002</v>
      </c>
      <c r="F304" s="36">
        <v>0.49440000000000001</v>
      </c>
    </row>
    <row r="305" spans="1:6">
      <c r="A305" s="16" t="s">
        <v>1662</v>
      </c>
      <c r="B305" s="16" t="s">
        <v>77</v>
      </c>
      <c r="C305" s="36">
        <v>-5.7799999999999997E-2</v>
      </c>
      <c r="D305" s="36">
        <v>8.4699999999999998E-2</v>
      </c>
      <c r="E305" s="36">
        <v>-0.6825</v>
      </c>
      <c r="F305" s="36">
        <v>0.49490000000000001</v>
      </c>
    </row>
    <row r="306" spans="1:6">
      <c r="A306" s="16" t="s">
        <v>470</v>
      </c>
      <c r="B306" s="16" t="s">
        <v>77</v>
      </c>
      <c r="C306" s="36">
        <v>-7.0400000000000004E-2</v>
      </c>
      <c r="D306" s="36">
        <v>0.1033</v>
      </c>
      <c r="E306" s="36">
        <v>-0.68159999999999998</v>
      </c>
      <c r="F306" s="36">
        <v>0.4955</v>
      </c>
    </row>
    <row r="307" spans="1:6">
      <c r="A307" s="16" t="s">
        <v>1560</v>
      </c>
      <c r="B307" s="16" t="s">
        <v>77</v>
      </c>
      <c r="C307" s="36">
        <v>3.7400000000000003E-2</v>
      </c>
      <c r="D307" s="36">
        <v>5.5199999999999999E-2</v>
      </c>
      <c r="E307" s="36">
        <v>0.67630000000000001</v>
      </c>
      <c r="F307" s="36">
        <v>0.49880000000000002</v>
      </c>
    </row>
    <row r="308" spans="1:6">
      <c r="A308" s="16" t="s">
        <v>616</v>
      </c>
      <c r="B308" s="16" t="s">
        <v>77</v>
      </c>
      <c r="C308" s="36">
        <v>-4.82E-2</v>
      </c>
      <c r="D308" s="36">
        <v>7.1599999999999997E-2</v>
      </c>
      <c r="E308" s="36">
        <v>-0.67300000000000004</v>
      </c>
      <c r="F308" s="36">
        <v>0.50090000000000001</v>
      </c>
    </row>
    <row r="309" spans="1:6">
      <c r="A309" s="16" t="s">
        <v>1620</v>
      </c>
      <c r="B309" s="16" t="s">
        <v>77</v>
      </c>
      <c r="C309" s="36">
        <v>3.61E-2</v>
      </c>
      <c r="D309" s="36">
        <v>5.3600000000000002E-2</v>
      </c>
      <c r="E309" s="36">
        <v>0.67310000000000003</v>
      </c>
      <c r="F309" s="36">
        <v>0.50090000000000001</v>
      </c>
    </row>
    <row r="310" spans="1:6">
      <c r="A310" s="16" t="s">
        <v>479</v>
      </c>
      <c r="B310" s="16" t="s">
        <v>77</v>
      </c>
      <c r="C310" s="36">
        <v>-4.2299999999999997E-2</v>
      </c>
      <c r="D310" s="36">
        <v>6.3E-2</v>
      </c>
      <c r="E310" s="36">
        <v>-0.67259999999999998</v>
      </c>
      <c r="F310" s="36">
        <v>0.50119999999999998</v>
      </c>
    </row>
    <row r="311" spans="1:6">
      <c r="A311" s="16" t="s">
        <v>1053</v>
      </c>
      <c r="B311" s="16" t="s">
        <v>77</v>
      </c>
      <c r="C311" s="36">
        <v>4.5900000000000003E-2</v>
      </c>
      <c r="D311" s="36">
        <v>6.88E-2</v>
      </c>
      <c r="E311" s="36">
        <v>0.66830000000000001</v>
      </c>
      <c r="F311" s="36">
        <v>0.50390000000000001</v>
      </c>
    </row>
    <row r="312" spans="1:6">
      <c r="A312" s="16" t="s">
        <v>750</v>
      </c>
      <c r="B312" s="16" t="s">
        <v>77</v>
      </c>
      <c r="C312" s="36">
        <v>8.5599999999999996E-2</v>
      </c>
      <c r="D312" s="36">
        <v>0.12859999999999999</v>
      </c>
      <c r="E312" s="36">
        <v>0.66559999999999997</v>
      </c>
      <c r="F312" s="36">
        <v>0.50570000000000004</v>
      </c>
    </row>
    <row r="313" spans="1:6">
      <c r="A313" s="16" t="s">
        <v>487</v>
      </c>
      <c r="B313" s="16" t="s">
        <v>77</v>
      </c>
      <c r="C313" s="36">
        <v>5.1900000000000002E-2</v>
      </c>
      <c r="D313" s="36">
        <v>7.8E-2</v>
      </c>
      <c r="E313" s="36">
        <v>0.66459999999999997</v>
      </c>
      <c r="F313" s="36">
        <v>0.50629999999999997</v>
      </c>
    </row>
    <row r="314" spans="1:6">
      <c r="A314" s="16" t="s">
        <v>699</v>
      </c>
      <c r="B314" s="16" t="s">
        <v>77</v>
      </c>
      <c r="C314" s="36">
        <v>-4.3099999999999999E-2</v>
      </c>
      <c r="D314" s="36">
        <v>6.5199999999999994E-2</v>
      </c>
      <c r="E314" s="36">
        <v>-0.66120000000000001</v>
      </c>
      <c r="F314" s="36">
        <v>0.50849999999999995</v>
      </c>
    </row>
    <row r="315" spans="1:6">
      <c r="A315" s="16" t="s">
        <v>1458</v>
      </c>
      <c r="B315" s="16" t="s">
        <v>77</v>
      </c>
      <c r="C315" s="36">
        <v>5.3800000000000001E-2</v>
      </c>
      <c r="D315" s="36">
        <v>8.1500000000000003E-2</v>
      </c>
      <c r="E315" s="36">
        <v>0.66020000000000001</v>
      </c>
      <c r="F315" s="36">
        <v>0.5091</v>
      </c>
    </row>
    <row r="316" spans="1:6">
      <c r="A316" s="16" t="s">
        <v>1341</v>
      </c>
      <c r="B316" s="16" t="s">
        <v>77</v>
      </c>
      <c r="C316" s="36">
        <v>-4.6899999999999997E-2</v>
      </c>
      <c r="D316" s="36">
        <v>7.1199999999999999E-2</v>
      </c>
      <c r="E316" s="36">
        <v>-0.65869999999999995</v>
      </c>
      <c r="F316" s="36">
        <v>0.5101</v>
      </c>
    </row>
    <row r="317" spans="1:6">
      <c r="A317" s="16" t="s">
        <v>1566</v>
      </c>
      <c r="B317" s="16" t="s">
        <v>77</v>
      </c>
      <c r="C317" s="36">
        <v>3.8199999999999998E-2</v>
      </c>
      <c r="D317" s="36">
        <v>5.8500000000000003E-2</v>
      </c>
      <c r="E317" s="36">
        <v>0.65229999999999999</v>
      </c>
      <c r="F317" s="36">
        <v>0.51419999999999999</v>
      </c>
    </row>
    <row r="318" spans="1:6">
      <c r="A318" s="16" t="s">
        <v>1896</v>
      </c>
      <c r="B318" s="16" t="s">
        <v>77</v>
      </c>
      <c r="C318" s="36">
        <v>-5.1700000000000003E-2</v>
      </c>
      <c r="D318" s="36">
        <v>7.9200000000000007E-2</v>
      </c>
      <c r="E318" s="36">
        <v>-0.65210000000000001</v>
      </c>
      <c r="F318" s="36">
        <v>0.51439999999999997</v>
      </c>
    </row>
    <row r="319" spans="1:6">
      <c r="A319" s="16" t="s">
        <v>958</v>
      </c>
      <c r="B319" s="16" t="s">
        <v>77</v>
      </c>
      <c r="C319" s="36">
        <v>-3.4000000000000002E-2</v>
      </c>
      <c r="D319" s="36">
        <v>5.2200000000000003E-2</v>
      </c>
      <c r="E319" s="36">
        <v>-0.65149999999999997</v>
      </c>
      <c r="F319" s="36">
        <v>0.51470000000000005</v>
      </c>
    </row>
    <row r="320" spans="1:6">
      <c r="A320" s="16" t="s">
        <v>1746</v>
      </c>
      <c r="B320" s="16" t="s">
        <v>77</v>
      </c>
      <c r="C320" s="36">
        <v>-4.07E-2</v>
      </c>
      <c r="D320" s="36">
        <v>6.25E-2</v>
      </c>
      <c r="E320" s="36">
        <v>-0.65149999999999997</v>
      </c>
      <c r="F320" s="36">
        <v>0.51470000000000005</v>
      </c>
    </row>
    <row r="321" spans="1:6">
      <c r="A321" s="16" t="s">
        <v>1350</v>
      </c>
      <c r="B321" s="16" t="s">
        <v>77</v>
      </c>
      <c r="C321" s="36">
        <v>5.7799999999999997E-2</v>
      </c>
      <c r="D321" s="36">
        <v>8.8900000000000007E-2</v>
      </c>
      <c r="E321" s="36">
        <v>0.65029999999999999</v>
      </c>
      <c r="F321" s="36">
        <v>0.51549999999999996</v>
      </c>
    </row>
    <row r="322" spans="1:6">
      <c r="A322" s="16" t="s">
        <v>1974</v>
      </c>
      <c r="B322" s="16" t="s">
        <v>77</v>
      </c>
      <c r="C322" s="36">
        <v>7.2800000000000004E-2</v>
      </c>
      <c r="D322" s="36">
        <v>0.1134</v>
      </c>
      <c r="E322" s="36">
        <v>0.64249999999999996</v>
      </c>
      <c r="F322" s="36">
        <v>0.52059999999999995</v>
      </c>
    </row>
    <row r="323" spans="1:6">
      <c r="A323" s="16" t="s">
        <v>1110</v>
      </c>
      <c r="B323" s="16" t="s">
        <v>77</v>
      </c>
      <c r="C323" s="36">
        <v>6.6600000000000006E-2</v>
      </c>
      <c r="D323" s="36">
        <v>0.104</v>
      </c>
      <c r="E323" s="36">
        <v>0.64</v>
      </c>
      <c r="F323" s="36">
        <v>0.5222</v>
      </c>
    </row>
    <row r="324" spans="1:6">
      <c r="A324" s="16" t="s">
        <v>437</v>
      </c>
      <c r="B324" s="16" t="s">
        <v>77</v>
      </c>
      <c r="C324" s="36">
        <v>5.2400000000000002E-2</v>
      </c>
      <c r="D324" s="36">
        <v>8.1900000000000001E-2</v>
      </c>
      <c r="E324" s="36">
        <v>0.63949999999999996</v>
      </c>
      <c r="F324" s="36">
        <v>0.52249999999999996</v>
      </c>
    </row>
    <row r="325" spans="1:6">
      <c r="A325" s="16" t="s">
        <v>1953</v>
      </c>
      <c r="B325" s="16" t="s">
        <v>77</v>
      </c>
      <c r="C325" s="36">
        <v>-5.9799999999999999E-2</v>
      </c>
      <c r="D325" s="36">
        <v>9.3600000000000003E-2</v>
      </c>
      <c r="E325" s="36">
        <v>-0.63839999999999997</v>
      </c>
      <c r="F325" s="36">
        <v>0.5232</v>
      </c>
    </row>
    <row r="326" spans="1:6">
      <c r="A326" s="16" t="s">
        <v>1713</v>
      </c>
      <c r="B326" s="16" t="s">
        <v>77</v>
      </c>
      <c r="C326" s="36">
        <v>-3.5200000000000002E-2</v>
      </c>
      <c r="D326" s="36">
        <v>5.5199999999999999E-2</v>
      </c>
      <c r="E326" s="36">
        <v>-0.63670000000000004</v>
      </c>
      <c r="F326" s="36">
        <v>0.52429999999999999</v>
      </c>
    </row>
    <row r="327" spans="1:6">
      <c r="A327" s="16" t="s">
        <v>1728</v>
      </c>
      <c r="B327" s="16" t="s">
        <v>77</v>
      </c>
      <c r="C327" s="36">
        <v>-4.3499999999999997E-2</v>
      </c>
      <c r="D327" s="36">
        <v>6.8500000000000005E-2</v>
      </c>
      <c r="E327" s="36">
        <v>-0.63539999999999996</v>
      </c>
      <c r="F327" s="36">
        <v>0.5252</v>
      </c>
    </row>
    <row r="328" spans="1:6">
      <c r="A328" s="16" t="s">
        <v>1653</v>
      </c>
      <c r="B328" s="16" t="s">
        <v>77</v>
      </c>
      <c r="C328" s="36">
        <v>-4.5999999999999999E-2</v>
      </c>
      <c r="D328" s="36">
        <v>7.2400000000000006E-2</v>
      </c>
      <c r="E328" s="36">
        <v>-0.63529999999999998</v>
      </c>
      <c r="F328" s="36">
        <v>0.52529999999999999</v>
      </c>
    </row>
    <row r="329" spans="1:6">
      <c r="A329" s="16" t="s">
        <v>1869</v>
      </c>
      <c r="B329" s="16" t="s">
        <v>77</v>
      </c>
      <c r="C329" s="36">
        <v>4.2900000000000001E-2</v>
      </c>
      <c r="D329" s="36">
        <v>6.7599999999999993E-2</v>
      </c>
      <c r="E329" s="36">
        <v>0.63449999999999995</v>
      </c>
      <c r="F329" s="36">
        <v>0.52569999999999995</v>
      </c>
    </row>
    <row r="330" spans="1:6">
      <c r="A330" s="16" t="s">
        <v>949</v>
      </c>
      <c r="B330" s="16" t="s">
        <v>77</v>
      </c>
      <c r="C330" s="36">
        <v>3.8199999999999998E-2</v>
      </c>
      <c r="D330" s="36">
        <v>6.0999999999999999E-2</v>
      </c>
      <c r="E330" s="36">
        <v>0.62580000000000002</v>
      </c>
      <c r="F330" s="36">
        <v>0.53149999999999997</v>
      </c>
    </row>
    <row r="331" spans="1:6">
      <c r="A331" s="16" t="s">
        <v>997</v>
      </c>
      <c r="B331" s="16" t="s">
        <v>77</v>
      </c>
      <c r="C331" s="36">
        <v>3.8600000000000002E-2</v>
      </c>
      <c r="D331" s="36">
        <v>6.2E-2</v>
      </c>
      <c r="E331" s="36">
        <v>0.62160000000000004</v>
      </c>
      <c r="F331" s="36">
        <v>0.53420000000000001</v>
      </c>
    </row>
    <row r="332" spans="1:6">
      <c r="A332" s="16" t="s">
        <v>1659</v>
      </c>
      <c r="B332" s="16" t="s">
        <v>77</v>
      </c>
      <c r="C332" s="36">
        <v>-4.8800000000000003E-2</v>
      </c>
      <c r="D332" s="36">
        <v>7.9200000000000007E-2</v>
      </c>
      <c r="E332" s="36">
        <v>-0.61670000000000003</v>
      </c>
      <c r="F332" s="36">
        <v>0.53739999999999999</v>
      </c>
    </row>
    <row r="333" spans="1:6">
      <c r="A333" s="16" t="s">
        <v>1569</v>
      </c>
      <c r="B333" s="16" t="s">
        <v>77</v>
      </c>
      <c r="C333" s="36">
        <v>3.3799999999999997E-2</v>
      </c>
      <c r="D333" s="36">
        <v>5.5E-2</v>
      </c>
      <c r="E333" s="36">
        <v>0.6149</v>
      </c>
      <c r="F333" s="36">
        <v>0.53859999999999997</v>
      </c>
    </row>
    <row r="334" spans="1:6">
      <c r="A334" s="16" t="s">
        <v>1413</v>
      </c>
      <c r="B334" s="16" t="s">
        <v>77</v>
      </c>
      <c r="C334" s="36">
        <v>-5.33E-2</v>
      </c>
      <c r="D334" s="36">
        <v>8.72E-2</v>
      </c>
      <c r="E334" s="36">
        <v>-0.61150000000000004</v>
      </c>
      <c r="F334" s="36">
        <v>0.54090000000000005</v>
      </c>
    </row>
    <row r="335" spans="1:6">
      <c r="A335" s="16" t="s">
        <v>1422</v>
      </c>
      <c r="B335" s="16" t="s">
        <v>77</v>
      </c>
      <c r="C335" s="36">
        <v>4.3299999999999998E-2</v>
      </c>
      <c r="D335" s="36">
        <v>7.1199999999999999E-2</v>
      </c>
      <c r="E335" s="36">
        <v>0.60850000000000004</v>
      </c>
      <c r="F335" s="36">
        <v>0.54290000000000005</v>
      </c>
    </row>
    <row r="336" spans="1:6">
      <c r="A336" s="16" t="s">
        <v>1450</v>
      </c>
      <c r="B336" s="16" t="s">
        <v>77</v>
      </c>
      <c r="C336" s="36">
        <v>3.3300000000000003E-2</v>
      </c>
      <c r="D336" s="36">
        <v>5.5100000000000003E-2</v>
      </c>
      <c r="E336" s="36">
        <v>0.60470000000000002</v>
      </c>
      <c r="F336" s="36">
        <v>0.5454</v>
      </c>
    </row>
    <row r="337" spans="1:6">
      <c r="A337" s="16" t="s">
        <v>1101</v>
      </c>
      <c r="B337" s="16" t="s">
        <v>77</v>
      </c>
      <c r="C337" s="36">
        <v>-5.1700000000000003E-2</v>
      </c>
      <c r="D337" s="36">
        <v>8.5999999999999993E-2</v>
      </c>
      <c r="E337" s="36">
        <v>-0.60119999999999996</v>
      </c>
      <c r="F337" s="36">
        <v>0.54769999999999996</v>
      </c>
    </row>
    <row r="338" spans="1:6">
      <c r="A338" s="16" t="s">
        <v>913</v>
      </c>
      <c r="B338" s="16" t="s">
        <v>77</v>
      </c>
      <c r="C338" s="36">
        <v>-4.6699999999999998E-2</v>
      </c>
      <c r="D338" s="36">
        <v>7.8200000000000006E-2</v>
      </c>
      <c r="E338" s="36">
        <v>-0.59799999999999998</v>
      </c>
      <c r="F338" s="36">
        <v>0.54979999999999996</v>
      </c>
    </row>
    <row r="339" spans="1:6">
      <c r="A339" s="16" t="s">
        <v>1218</v>
      </c>
      <c r="B339" s="16" t="s">
        <v>77</v>
      </c>
      <c r="C339" s="36">
        <v>-0.04</v>
      </c>
      <c r="D339" s="36">
        <v>6.7000000000000004E-2</v>
      </c>
      <c r="E339" s="36">
        <v>-0.59689999999999999</v>
      </c>
      <c r="F339" s="36">
        <v>0.55059999999999998</v>
      </c>
    </row>
    <row r="340" spans="1:6">
      <c r="A340" s="16" t="s">
        <v>1176</v>
      </c>
      <c r="B340" s="16" t="s">
        <v>77</v>
      </c>
      <c r="C340" s="36">
        <v>-4.6199999999999998E-2</v>
      </c>
      <c r="D340" s="36">
        <v>7.7700000000000005E-2</v>
      </c>
      <c r="E340" s="36">
        <v>-0.59460000000000002</v>
      </c>
      <c r="F340" s="36">
        <v>0.55210000000000004</v>
      </c>
    </row>
    <row r="341" spans="1:6">
      <c r="A341" s="16" t="s">
        <v>249</v>
      </c>
      <c r="B341" s="16" t="s">
        <v>77</v>
      </c>
      <c r="C341" s="36">
        <v>3.78E-2</v>
      </c>
      <c r="D341" s="36">
        <v>6.3799999999999996E-2</v>
      </c>
      <c r="E341" s="36">
        <v>0.5927</v>
      </c>
      <c r="F341" s="36">
        <v>0.5534</v>
      </c>
    </row>
    <row r="342" spans="1:6">
      <c r="A342" s="16" t="s">
        <v>373</v>
      </c>
      <c r="B342" s="16" t="s">
        <v>77</v>
      </c>
      <c r="C342" s="36">
        <v>-7.2599999999999998E-2</v>
      </c>
      <c r="D342" s="36">
        <v>0.1237</v>
      </c>
      <c r="E342" s="36">
        <v>-0.58660000000000001</v>
      </c>
      <c r="F342" s="36">
        <v>0.5575</v>
      </c>
    </row>
    <row r="343" spans="1:6">
      <c r="A343" s="16" t="s">
        <v>1548</v>
      </c>
      <c r="B343" s="16" t="s">
        <v>77</v>
      </c>
      <c r="C343" s="36">
        <v>2.9700000000000001E-2</v>
      </c>
      <c r="D343" s="36">
        <v>5.0799999999999998E-2</v>
      </c>
      <c r="E343" s="36">
        <v>0.58579999999999999</v>
      </c>
      <c r="F343" s="36">
        <v>0.55800000000000005</v>
      </c>
    </row>
    <row r="344" spans="1:6">
      <c r="A344" s="16" t="s">
        <v>1698</v>
      </c>
      <c r="B344" s="16" t="s">
        <v>77</v>
      </c>
      <c r="C344" s="36">
        <v>4.0500000000000001E-2</v>
      </c>
      <c r="D344" s="36">
        <v>6.93E-2</v>
      </c>
      <c r="E344" s="36">
        <v>0.58409999999999995</v>
      </c>
      <c r="F344" s="36">
        <v>0.55920000000000003</v>
      </c>
    </row>
    <row r="345" spans="1:6">
      <c r="A345" s="16" t="s">
        <v>1845</v>
      </c>
      <c r="B345" s="16" t="s">
        <v>77</v>
      </c>
      <c r="C345" s="36">
        <v>7.5300000000000006E-2</v>
      </c>
      <c r="D345" s="36">
        <v>0.1295</v>
      </c>
      <c r="E345" s="36">
        <v>0.58130000000000004</v>
      </c>
      <c r="F345" s="36">
        <v>0.56100000000000005</v>
      </c>
    </row>
    <row r="346" spans="1:6">
      <c r="A346" s="16" t="s">
        <v>1863</v>
      </c>
      <c r="B346" s="16" t="s">
        <v>77</v>
      </c>
      <c r="C346" s="36">
        <v>7.46E-2</v>
      </c>
      <c r="D346" s="36">
        <v>0.1283</v>
      </c>
      <c r="E346" s="36">
        <v>0.58120000000000005</v>
      </c>
      <c r="F346" s="36">
        <v>0.56110000000000004</v>
      </c>
    </row>
    <row r="347" spans="1:6">
      <c r="A347" s="16" t="s">
        <v>1347</v>
      </c>
      <c r="B347" s="16" t="s">
        <v>77</v>
      </c>
      <c r="C347" s="36">
        <v>4.99E-2</v>
      </c>
      <c r="D347" s="36">
        <v>8.6199999999999999E-2</v>
      </c>
      <c r="E347" s="36">
        <v>0.57830000000000004</v>
      </c>
      <c r="F347" s="36">
        <v>0.56299999999999994</v>
      </c>
    </row>
    <row r="348" spans="1:6">
      <c r="A348" s="16" t="s">
        <v>407</v>
      </c>
      <c r="B348" s="16" t="s">
        <v>77</v>
      </c>
      <c r="C348" s="36">
        <v>-4.4600000000000001E-2</v>
      </c>
      <c r="D348" s="36">
        <v>7.7200000000000005E-2</v>
      </c>
      <c r="E348" s="36">
        <v>-0.57830000000000004</v>
      </c>
      <c r="F348" s="36">
        <v>0.56310000000000004</v>
      </c>
    </row>
    <row r="349" spans="1:6">
      <c r="A349" s="16" t="s">
        <v>1779</v>
      </c>
      <c r="B349" s="16" t="s">
        <v>77</v>
      </c>
      <c r="C349" s="36">
        <v>-4.3900000000000002E-2</v>
      </c>
      <c r="D349" s="36">
        <v>7.6399999999999996E-2</v>
      </c>
      <c r="E349" s="36">
        <v>-0.57530000000000003</v>
      </c>
      <c r="F349" s="36">
        <v>0.56510000000000005</v>
      </c>
    </row>
    <row r="350" spans="1:6">
      <c r="A350" s="16" t="s">
        <v>233</v>
      </c>
      <c r="B350" s="16" t="s">
        <v>77</v>
      </c>
      <c r="C350" s="36">
        <v>-4.4200000000000003E-2</v>
      </c>
      <c r="D350" s="36">
        <v>7.7499999999999999E-2</v>
      </c>
      <c r="E350" s="36">
        <v>-0.5706</v>
      </c>
      <c r="F350" s="36">
        <v>0.56830000000000003</v>
      </c>
    </row>
    <row r="351" spans="1:6">
      <c r="A351" s="16" t="s">
        <v>1071</v>
      </c>
      <c r="B351" s="16" t="s">
        <v>77</v>
      </c>
      <c r="C351" s="36">
        <v>4.7199999999999999E-2</v>
      </c>
      <c r="D351" s="36">
        <v>8.3699999999999997E-2</v>
      </c>
      <c r="E351" s="36">
        <v>0.56410000000000005</v>
      </c>
      <c r="F351" s="36">
        <v>0.57269999999999999</v>
      </c>
    </row>
    <row r="352" spans="1:6">
      <c r="A352" s="16" t="s">
        <v>810</v>
      </c>
      <c r="B352" s="16" t="s">
        <v>77</v>
      </c>
      <c r="C352" s="36">
        <v>3.49E-2</v>
      </c>
      <c r="D352" s="36">
        <v>6.2E-2</v>
      </c>
      <c r="E352" s="36">
        <v>0.56299999999999994</v>
      </c>
      <c r="F352" s="36">
        <v>0.57340000000000002</v>
      </c>
    </row>
    <row r="353" spans="1:6">
      <c r="A353" s="16" t="s">
        <v>1617</v>
      </c>
      <c r="B353" s="16" t="s">
        <v>77</v>
      </c>
      <c r="C353" s="36">
        <v>3.1899999999999998E-2</v>
      </c>
      <c r="D353" s="36">
        <v>5.6599999999999998E-2</v>
      </c>
      <c r="E353" s="36">
        <v>0.56310000000000004</v>
      </c>
      <c r="F353" s="36">
        <v>0.57340000000000002</v>
      </c>
    </row>
    <row r="354" spans="1:6">
      <c r="A354" s="16" t="s">
        <v>711</v>
      </c>
      <c r="B354" s="16" t="s">
        <v>77</v>
      </c>
      <c r="C354" s="36">
        <v>3.4700000000000002E-2</v>
      </c>
      <c r="D354" s="36">
        <v>6.1699999999999998E-2</v>
      </c>
      <c r="E354" s="36">
        <v>0.56299999999999994</v>
      </c>
      <c r="F354" s="36">
        <v>0.57350000000000001</v>
      </c>
    </row>
    <row r="355" spans="1:6">
      <c r="A355" s="16" t="s">
        <v>505</v>
      </c>
      <c r="B355" s="16" t="s">
        <v>77</v>
      </c>
      <c r="C355" s="36">
        <v>-5.16E-2</v>
      </c>
      <c r="D355" s="36">
        <v>9.2399999999999996E-2</v>
      </c>
      <c r="E355" s="36">
        <v>-0.55889999999999995</v>
      </c>
      <c r="F355" s="36">
        <v>0.57620000000000005</v>
      </c>
    </row>
    <row r="356" spans="1:6">
      <c r="A356" s="16" t="s">
        <v>1494</v>
      </c>
      <c r="B356" s="16" t="s">
        <v>77</v>
      </c>
      <c r="C356" s="36">
        <v>-3.04E-2</v>
      </c>
      <c r="D356" s="36">
        <v>5.4399999999999997E-2</v>
      </c>
      <c r="E356" s="36">
        <v>-0.55840000000000001</v>
      </c>
      <c r="F356" s="36">
        <v>0.5766</v>
      </c>
    </row>
    <row r="357" spans="1:6">
      <c r="A357" s="16" t="s">
        <v>1899</v>
      </c>
      <c r="B357" s="16" t="s">
        <v>77</v>
      </c>
      <c r="C357" s="36">
        <v>6.9900000000000004E-2</v>
      </c>
      <c r="D357" s="36">
        <v>0.1255</v>
      </c>
      <c r="E357" s="36">
        <v>0.55730000000000002</v>
      </c>
      <c r="F357" s="36">
        <v>0.57730000000000004</v>
      </c>
    </row>
    <row r="358" spans="1:6">
      <c r="A358" s="16" t="s">
        <v>919</v>
      </c>
      <c r="B358" s="16" t="s">
        <v>77</v>
      </c>
      <c r="C358" s="36">
        <v>4.5699999999999998E-2</v>
      </c>
      <c r="D358" s="36">
        <v>8.2100000000000006E-2</v>
      </c>
      <c r="E358" s="36">
        <v>0.55640000000000001</v>
      </c>
      <c r="F358" s="36">
        <v>0.57799999999999996</v>
      </c>
    </row>
    <row r="359" spans="1:6">
      <c r="A359" s="16" t="s">
        <v>1467</v>
      </c>
      <c r="B359" s="16" t="s">
        <v>77</v>
      </c>
      <c r="C359" s="36">
        <v>3.5700000000000003E-2</v>
      </c>
      <c r="D359" s="36">
        <v>6.5000000000000002E-2</v>
      </c>
      <c r="E359" s="36">
        <v>0.54920000000000002</v>
      </c>
      <c r="F359" s="36">
        <v>0.58289999999999997</v>
      </c>
    </row>
    <row r="360" spans="1:6">
      <c r="A360" s="16" t="s">
        <v>753</v>
      </c>
      <c r="B360" s="16" t="s">
        <v>77</v>
      </c>
      <c r="C360" s="36">
        <v>-3.6700000000000003E-2</v>
      </c>
      <c r="D360" s="36">
        <v>6.7900000000000002E-2</v>
      </c>
      <c r="E360" s="36">
        <v>-0.54090000000000005</v>
      </c>
      <c r="F360" s="36">
        <v>0.58860000000000001</v>
      </c>
    </row>
    <row r="361" spans="1:6">
      <c r="A361" s="16" t="s">
        <v>1512</v>
      </c>
      <c r="B361" s="16" t="s">
        <v>77</v>
      </c>
      <c r="C361" s="36">
        <v>3.2800000000000003E-2</v>
      </c>
      <c r="D361" s="36">
        <v>6.0699999999999997E-2</v>
      </c>
      <c r="E361" s="36">
        <v>0.53990000000000005</v>
      </c>
      <c r="F361" s="36">
        <v>0.58930000000000005</v>
      </c>
    </row>
    <row r="362" spans="1:6">
      <c r="A362" s="16" t="s">
        <v>526</v>
      </c>
      <c r="B362" s="16" t="s">
        <v>77</v>
      </c>
      <c r="C362" s="36">
        <v>3.6600000000000001E-2</v>
      </c>
      <c r="D362" s="36">
        <v>6.7799999999999999E-2</v>
      </c>
      <c r="E362" s="36">
        <v>0.53969999999999996</v>
      </c>
      <c r="F362" s="36">
        <v>0.58940000000000003</v>
      </c>
    </row>
    <row r="363" spans="1:6">
      <c r="A363" s="16" t="s">
        <v>1149</v>
      </c>
      <c r="B363" s="16" t="s">
        <v>77</v>
      </c>
      <c r="C363" s="36">
        <v>3.4200000000000001E-2</v>
      </c>
      <c r="D363" s="36">
        <v>6.3700000000000007E-2</v>
      </c>
      <c r="E363" s="36">
        <v>0.53720000000000001</v>
      </c>
      <c r="F363" s="36">
        <v>0.59109999999999996</v>
      </c>
    </row>
    <row r="364" spans="1:6">
      <c r="A364" s="16" t="s">
        <v>523</v>
      </c>
      <c r="B364" s="16" t="s">
        <v>77</v>
      </c>
      <c r="C364" s="36">
        <v>-0.1449</v>
      </c>
      <c r="D364" s="36">
        <v>0.27029999999999998</v>
      </c>
      <c r="E364" s="36">
        <v>-0.53590000000000004</v>
      </c>
      <c r="F364" s="36">
        <v>0.59209999999999996</v>
      </c>
    </row>
    <row r="365" spans="1:6">
      <c r="A365" s="16" t="s">
        <v>568</v>
      </c>
      <c r="B365" s="16" t="s">
        <v>77</v>
      </c>
      <c r="C365" s="36">
        <v>-3.4799999999999998E-2</v>
      </c>
      <c r="D365" s="36">
        <v>6.59E-2</v>
      </c>
      <c r="E365" s="36">
        <v>-0.52880000000000005</v>
      </c>
      <c r="F365" s="36">
        <v>0.59689999999999999</v>
      </c>
    </row>
    <row r="366" spans="1:6">
      <c r="A366" s="16" t="s">
        <v>693</v>
      </c>
      <c r="B366" s="16" t="s">
        <v>77</v>
      </c>
      <c r="C366" s="36">
        <v>4.0899999999999999E-2</v>
      </c>
      <c r="D366" s="36">
        <v>7.7899999999999997E-2</v>
      </c>
      <c r="E366" s="36">
        <v>0.52510000000000001</v>
      </c>
      <c r="F366" s="36">
        <v>0.59950000000000003</v>
      </c>
    </row>
    <row r="367" spans="1:6">
      <c r="A367" s="16" t="s">
        <v>1935</v>
      </c>
      <c r="B367" s="16" t="s">
        <v>77</v>
      </c>
      <c r="C367" s="36">
        <v>-7.7399999999999997E-2</v>
      </c>
      <c r="D367" s="36">
        <v>0.1474</v>
      </c>
      <c r="E367" s="36">
        <v>-0.52510000000000001</v>
      </c>
      <c r="F367" s="36">
        <v>0.59950000000000003</v>
      </c>
    </row>
    <row r="368" spans="1:6">
      <c r="A368" s="16" t="s">
        <v>952</v>
      </c>
      <c r="B368" s="16" t="s">
        <v>77</v>
      </c>
      <c r="C368" s="36">
        <v>3.1899999999999998E-2</v>
      </c>
      <c r="D368" s="36">
        <v>6.0900000000000003E-2</v>
      </c>
      <c r="E368" s="36">
        <v>0.52359999999999995</v>
      </c>
      <c r="F368" s="36">
        <v>0.60060000000000002</v>
      </c>
    </row>
    <row r="369" spans="1:6">
      <c r="A369" s="16" t="s">
        <v>1059</v>
      </c>
      <c r="B369" s="16" t="s">
        <v>77</v>
      </c>
      <c r="C369" s="36">
        <v>-3.6200000000000003E-2</v>
      </c>
      <c r="D369" s="36">
        <v>7.0199999999999999E-2</v>
      </c>
      <c r="E369" s="36">
        <v>-0.51629999999999998</v>
      </c>
      <c r="F369" s="36">
        <v>0.60560000000000003</v>
      </c>
    </row>
    <row r="370" spans="1:6">
      <c r="A370" s="16" t="s">
        <v>1521</v>
      </c>
      <c r="B370" s="16" t="s">
        <v>77</v>
      </c>
      <c r="C370" s="36">
        <v>3.2099999999999997E-2</v>
      </c>
      <c r="D370" s="36">
        <v>6.2399999999999997E-2</v>
      </c>
      <c r="E370" s="36">
        <v>0.5151</v>
      </c>
      <c r="F370" s="36">
        <v>0.60650000000000004</v>
      </c>
    </row>
    <row r="371" spans="1:6">
      <c r="A371" s="16" t="s">
        <v>1431</v>
      </c>
      <c r="B371" s="16" t="s">
        <v>77</v>
      </c>
      <c r="C371" s="36">
        <v>-4.07E-2</v>
      </c>
      <c r="D371" s="36">
        <v>7.9200000000000007E-2</v>
      </c>
      <c r="E371" s="36">
        <v>-0.51419999999999999</v>
      </c>
      <c r="F371" s="36">
        <v>0.60709999999999997</v>
      </c>
    </row>
    <row r="372" spans="1:6">
      <c r="A372" s="16" t="s">
        <v>1389</v>
      </c>
      <c r="B372" s="16" t="s">
        <v>77</v>
      </c>
      <c r="C372" s="36">
        <v>-3.73E-2</v>
      </c>
      <c r="D372" s="36">
        <v>7.2900000000000006E-2</v>
      </c>
      <c r="E372" s="36">
        <v>-0.51200000000000001</v>
      </c>
      <c r="F372" s="36">
        <v>0.60860000000000003</v>
      </c>
    </row>
    <row r="373" spans="1:6">
      <c r="A373" s="16" t="s">
        <v>882</v>
      </c>
      <c r="B373" s="16" t="s">
        <v>77</v>
      </c>
      <c r="C373" s="36">
        <v>-3.6999999999999998E-2</v>
      </c>
      <c r="D373" s="36">
        <v>7.2900000000000006E-2</v>
      </c>
      <c r="E373" s="36">
        <v>-0.50800000000000001</v>
      </c>
      <c r="F373" s="36">
        <v>0.61140000000000005</v>
      </c>
    </row>
    <row r="374" spans="1:6">
      <c r="A374" s="16" t="s">
        <v>906</v>
      </c>
      <c r="B374" s="16" t="s">
        <v>77</v>
      </c>
      <c r="C374" s="36">
        <v>3.1899999999999998E-2</v>
      </c>
      <c r="D374" s="36">
        <v>6.2899999999999998E-2</v>
      </c>
      <c r="E374" s="36">
        <v>0.50609999999999999</v>
      </c>
      <c r="F374" s="36">
        <v>0.61280000000000001</v>
      </c>
    </row>
    <row r="375" spans="1:6">
      <c r="A375" s="16" t="s">
        <v>813</v>
      </c>
      <c r="B375" s="16" t="s">
        <v>77</v>
      </c>
      <c r="C375" s="36">
        <v>-3.2500000000000001E-2</v>
      </c>
      <c r="D375" s="36">
        <v>6.4399999999999999E-2</v>
      </c>
      <c r="E375" s="36">
        <v>-0.50509999999999999</v>
      </c>
      <c r="F375" s="36">
        <v>0.61350000000000005</v>
      </c>
    </row>
    <row r="376" spans="1:6">
      <c r="A376" s="16" t="s">
        <v>346</v>
      </c>
      <c r="B376" s="16" t="s">
        <v>77</v>
      </c>
      <c r="C376" s="36">
        <v>-4.3200000000000002E-2</v>
      </c>
      <c r="D376" s="36">
        <v>8.5599999999999996E-2</v>
      </c>
      <c r="E376" s="36">
        <v>-0.50470000000000004</v>
      </c>
      <c r="F376" s="36">
        <v>0.61380000000000001</v>
      </c>
    </row>
    <row r="377" spans="1:6">
      <c r="A377" s="16" t="s">
        <v>1353</v>
      </c>
      <c r="B377" s="16" t="s">
        <v>77</v>
      </c>
      <c r="C377" s="36">
        <v>4.2200000000000001E-2</v>
      </c>
      <c r="D377" s="36">
        <v>8.3699999999999997E-2</v>
      </c>
      <c r="E377" s="36">
        <v>0.50470000000000004</v>
      </c>
      <c r="F377" s="36">
        <v>0.61380000000000001</v>
      </c>
    </row>
    <row r="378" spans="1:6">
      <c r="A378" s="16" t="s">
        <v>304</v>
      </c>
      <c r="B378" s="16" t="s">
        <v>77</v>
      </c>
      <c r="C378" s="36">
        <v>-4.1599999999999998E-2</v>
      </c>
      <c r="D378" s="36">
        <v>8.2900000000000001E-2</v>
      </c>
      <c r="E378" s="36">
        <v>-0.50219999999999998</v>
      </c>
      <c r="F378" s="36">
        <v>0.61550000000000005</v>
      </c>
    </row>
    <row r="379" spans="1:6">
      <c r="A379" s="16" t="s">
        <v>1950</v>
      </c>
      <c r="B379" s="16" t="s">
        <v>77</v>
      </c>
      <c r="C379" s="36">
        <v>4.5999999999999999E-2</v>
      </c>
      <c r="D379" s="36">
        <v>9.1899999999999996E-2</v>
      </c>
      <c r="E379" s="36">
        <v>0.50029999999999997</v>
      </c>
      <c r="F379" s="36">
        <v>0.61680000000000001</v>
      </c>
    </row>
    <row r="380" spans="1:6">
      <c r="A380" s="16" t="s">
        <v>777</v>
      </c>
      <c r="B380" s="16" t="s">
        <v>77</v>
      </c>
      <c r="C380" s="36">
        <v>3.8699999999999998E-2</v>
      </c>
      <c r="D380" s="36">
        <v>7.9200000000000007E-2</v>
      </c>
      <c r="E380" s="36">
        <v>0.48949999999999999</v>
      </c>
      <c r="F380" s="36">
        <v>0.62450000000000006</v>
      </c>
    </row>
    <row r="381" spans="1:6">
      <c r="A381" s="16" t="s">
        <v>538</v>
      </c>
      <c r="B381" s="16" t="s">
        <v>77</v>
      </c>
      <c r="C381" s="36">
        <v>-3.4799999999999998E-2</v>
      </c>
      <c r="D381" s="36">
        <v>7.1099999999999997E-2</v>
      </c>
      <c r="E381" s="36">
        <v>-0.48920000000000002</v>
      </c>
      <c r="F381" s="36">
        <v>0.62470000000000003</v>
      </c>
    </row>
    <row r="382" spans="1:6">
      <c r="A382" s="16" t="s">
        <v>1383</v>
      </c>
      <c r="B382" s="16" t="s">
        <v>77</v>
      </c>
      <c r="C382" s="36">
        <v>-3.0300000000000001E-2</v>
      </c>
      <c r="D382" s="36">
        <v>6.2E-2</v>
      </c>
      <c r="E382" s="36">
        <v>-0.48909999999999998</v>
      </c>
      <c r="F382" s="36">
        <v>0.62480000000000002</v>
      </c>
    </row>
    <row r="383" spans="1:6">
      <c r="A383" s="16" t="s">
        <v>1276</v>
      </c>
      <c r="B383" s="16" t="s">
        <v>77</v>
      </c>
      <c r="C383" s="36">
        <v>-3.4700000000000002E-2</v>
      </c>
      <c r="D383" s="36">
        <v>7.1199999999999999E-2</v>
      </c>
      <c r="E383" s="36">
        <v>-0.48649999999999999</v>
      </c>
      <c r="F383" s="36">
        <v>0.62660000000000005</v>
      </c>
    </row>
    <row r="384" spans="1:6">
      <c r="A384" s="16" t="s">
        <v>1794</v>
      </c>
      <c r="B384" s="16" t="s">
        <v>77</v>
      </c>
      <c r="C384" s="36">
        <v>3.0499999999999999E-2</v>
      </c>
      <c r="D384" s="36">
        <v>6.2700000000000006E-2</v>
      </c>
      <c r="E384" s="36">
        <v>0.4859</v>
      </c>
      <c r="F384" s="36">
        <v>0.627</v>
      </c>
    </row>
    <row r="385" spans="1:6">
      <c r="A385" s="16" t="s">
        <v>300</v>
      </c>
      <c r="B385" s="16" t="s">
        <v>77</v>
      </c>
      <c r="C385" s="36">
        <v>-3.9800000000000002E-2</v>
      </c>
      <c r="D385" s="36">
        <v>8.2299999999999998E-2</v>
      </c>
      <c r="E385" s="36">
        <v>-0.4839</v>
      </c>
      <c r="F385" s="36">
        <v>0.62849999999999995</v>
      </c>
    </row>
    <row r="386" spans="1:6">
      <c r="A386" s="16" t="s">
        <v>1025</v>
      </c>
      <c r="B386" s="16" t="s">
        <v>77</v>
      </c>
      <c r="C386" s="36">
        <v>3.5000000000000003E-2</v>
      </c>
      <c r="D386" s="36">
        <v>7.2400000000000006E-2</v>
      </c>
      <c r="E386" s="36">
        <v>0.48349999999999999</v>
      </c>
      <c r="F386" s="36">
        <v>0.62870000000000004</v>
      </c>
    </row>
    <row r="387" spans="1:6">
      <c r="A387" s="16" t="s">
        <v>1068</v>
      </c>
      <c r="B387" s="16" t="s">
        <v>77</v>
      </c>
      <c r="C387" s="36">
        <v>3.0200000000000001E-2</v>
      </c>
      <c r="D387" s="36">
        <v>6.2600000000000003E-2</v>
      </c>
      <c r="E387" s="36">
        <v>0.48220000000000002</v>
      </c>
      <c r="F387" s="36">
        <v>0.62970000000000004</v>
      </c>
    </row>
    <row r="388" spans="1:6">
      <c r="A388" s="16" t="s">
        <v>1776</v>
      </c>
      <c r="B388" s="16" t="s">
        <v>77</v>
      </c>
      <c r="C388" s="36">
        <v>-3.0099999999999998E-2</v>
      </c>
      <c r="D388" s="36">
        <v>6.3100000000000003E-2</v>
      </c>
      <c r="E388" s="36">
        <v>-0.47799999999999998</v>
      </c>
      <c r="F388" s="36">
        <v>0.63260000000000005</v>
      </c>
    </row>
    <row r="389" spans="1:6">
      <c r="A389" s="16" t="s">
        <v>277</v>
      </c>
      <c r="B389" s="16" t="s">
        <v>77</v>
      </c>
      <c r="C389" s="36">
        <v>3.6499999999999998E-2</v>
      </c>
      <c r="D389" s="36">
        <v>7.6600000000000001E-2</v>
      </c>
      <c r="E389" s="36">
        <v>0.47620000000000001</v>
      </c>
      <c r="F389" s="36">
        <v>0.63390000000000002</v>
      </c>
    </row>
    <row r="390" spans="1:6">
      <c r="A390" s="16" t="s">
        <v>646</v>
      </c>
      <c r="B390" s="16" t="s">
        <v>77</v>
      </c>
      <c r="C390" s="36">
        <v>-2.4299999999999999E-2</v>
      </c>
      <c r="D390" s="36">
        <v>5.11E-2</v>
      </c>
      <c r="E390" s="36">
        <v>-0.47520000000000001</v>
      </c>
      <c r="F390" s="36">
        <v>0.63460000000000005</v>
      </c>
    </row>
    <row r="391" spans="1:6">
      <c r="A391" s="16" t="s">
        <v>1551</v>
      </c>
      <c r="B391" s="16" t="s">
        <v>77</v>
      </c>
      <c r="C391" s="36">
        <v>-2.93E-2</v>
      </c>
      <c r="D391" s="36">
        <v>6.1699999999999998E-2</v>
      </c>
      <c r="E391" s="36">
        <v>-0.4743</v>
      </c>
      <c r="F391" s="36">
        <v>0.63529999999999998</v>
      </c>
    </row>
    <row r="392" spans="1:6">
      <c r="A392" s="16" t="s">
        <v>729</v>
      </c>
      <c r="B392" s="16" t="s">
        <v>77</v>
      </c>
      <c r="C392" s="36">
        <v>6.6600000000000006E-2</v>
      </c>
      <c r="D392" s="36">
        <v>0.1411</v>
      </c>
      <c r="E392" s="36">
        <v>0.4723</v>
      </c>
      <c r="F392" s="36">
        <v>0.63670000000000004</v>
      </c>
    </row>
    <row r="393" spans="1:6">
      <c r="A393" s="16" t="s">
        <v>1854</v>
      </c>
      <c r="B393" s="16" t="s">
        <v>77</v>
      </c>
      <c r="C393" s="36">
        <v>-4.7500000000000001E-2</v>
      </c>
      <c r="D393" s="36">
        <v>0.1016</v>
      </c>
      <c r="E393" s="36">
        <v>-0.46729999999999999</v>
      </c>
      <c r="F393" s="36">
        <v>0.64029999999999998</v>
      </c>
    </row>
    <row r="394" spans="1:6">
      <c r="A394" s="16" t="s">
        <v>976</v>
      </c>
      <c r="B394" s="16" t="s">
        <v>77</v>
      </c>
      <c r="C394" s="36">
        <v>3.4000000000000002E-2</v>
      </c>
      <c r="D394" s="36">
        <v>7.3499999999999996E-2</v>
      </c>
      <c r="E394" s="36">
        <v>0.46260000000000001</v>
      </c>
      <c r="F394" s="36">
        <v>0.64359999999999995</v>
      </c>
    </row>
    <row r="395" spans="1:6">
      <c r="A395" s="16" t="s">
        <v>1761</v>
      </c>
      <c r="B395" s="16" t="s">
        <v>77</v>
      </c>
      <c r="C395" s="36">
        <v>-5.5399999999999998E-2</v>
      </c>
      <c r="D395" s="36">
        <v>0.1201</v>
      </c>
      <c r="E395" s="36">
        <v>-0.46139999999999998</v>
      </c>
      <c r="F395" s="36">
        <v>0.64449999999999996</v>
      </c>
    </row>
    <row r="396" spans="1:6">
      <c r="A396" s="16" t="s">
        <v>1830</v>
      </c>
      <c r="B396" s="16" t="s">
        <v>77</v>
      </c>
      <c r="C396" s="36">
        <v>-0.1065</v>
      </c>
      <c r="D396" s="36">
        <v>0.23380000000000001</v>
      </c>
      <c r="E396" s="36">
        <v>-0.4556</v>
      </c>
      <c r="F396" s="36">
        <v>0.64870000000000005</v>
      </c>
    </row>
    <row r="397" spans="1:6">
      <c r="A397" s="16" t="s">
        <v>658</v>
      </c>
      <c r="B397" s="16" t="s">
        <v>77</v>
      </c>
      <c r="C397" s="36">
        <v>3.9699999999999999E-2</v>
      </c>
      <c r="D397" s="36">
        <v>8.8300000000000003E-2</v>
      </c>
      <c r="E397" s="36">
        <v>0.4496</v>
      </c>
      <c r="F397" s="36">
        <v>0.65300000000000002</v>
      </c>
    </row>
    <row r="398" spans="1:6">
      <c r="A398" s="16" t="s">
        <v>902</v>
      </c>
      <c r="B398" s="16" t="s">
        <v>77</v>
      </c>
      <c r="C398" s="36">
        <v>-4.4900000000000002E-2</v>
      </c>
      <c r="D398" s="36">
        <v>0.10050000000000001</v>
      </c>
      <c r="E398" s="36">
        <v>-0.44650000000000001</v>
      </c>
      <c r="F398" s="36">
        <v>0.6552</v>
      </c>
    </row>
    <row r="399" spans="1:6">
      <c r="A399" s="16" t="s">
        <v>1497</v>
      </c>
      <c r="B399" s="16" t="s">
        <v>77</v>
      </c>
      <c r="C399" s="36">
        <v>2.3300000000000001E-2</v>
      </c>
      <c r="D399" s="36">
        <v>5.2299999999999999E-2</v>
      </c>
      <c r="E399" s="36">
        <v>0.44529999999999997</v>
      </c>
      <c r="F399" s="36">
        <v>0.65610000000000002</v>
      </c>
    </row>
    <row r="400" spans="1:6">
      <c r="A400" s="16" t="s">
        <v>786</v>
      </c>
      <c r="B400" s="16" t="s">
        <v>77</v>
      </c>
      <c r="C400" s="36">
        <v>-3.6400000000000002E-2</v>
      </c>
      <c r="D400" s="36">
        <v>8.2500000000000004E-2</v>
      </c>
      <c r="E400" s="36">
        <v>-0.44119999999999998</v>
      </c>
      <c r="F400" s="36">
        <v>0.65910000000000002</v>
      </c>
    </row>
    <row r="401" spans="1:6">
      <c r="A401" s="16" t="s">
        <v>422</v>
      </c>
      <c r="B401" s="16" t="s">
        <v>77</v>
      </c>
      <c r="C401" s="36">
        <v>3.3799999999999997E-2</v>
      </c>
      <c r="D401" s="36">
        <v>7.6700000000000004E-2</v>
      </c>
      <c r="E401" s="36">
        <v>0.44069999999999998</v>
      </c>
      <c r="F401" s="36">
        <v>0.65939999999999999</v>
      </c>
    </row>
    <row r="402" spans="1:6">
      <c r="A402" s="16" t="s">
        <v>1947</v>
      </c>
      <c r="B402" s="16" t="s">
        <v>77</v>
      </c>
      <c r="C402" s="36">
        <v>0.13669999999999999</v>
      </c>
      <c r="D402" s="36">
        <v>0.31080000000000002</v>
      </c>
      <c r="E402" s="36">
        <v>0.43990000000000001</v>
      </c>
      <c r="F402" s="36">
        <v>0.66</v>
      </c>
    </row>
    <row r="403" spans="1:6">
      <c r="A403" s="16" t="s">
        <v>1578</v>
      </c>
      <c r="B403" s="16" t="s">
        <v>77</v>
      </c>
      <c r="C403" s="36">
        <v>3.0200000000000001E-2</v>
      </c>
      <c r="D403" s="36">
        <v>6.9400000000000003E-2</v>
      </c>
      <c r="E403" s="36">
        <v>0.4345</v>
      </c>
      <c r="F403" s="36">
        <v>0.66390000000000005</v>
      </c>
    </row>
    <row r="404" spans="1:6">
      <c r="A404" s="16" t="s">
        <v>1425</v>
      </c>
      <c r="B404" s="16" t="s">
        <v>77</v>
      </c>
      <c r="C404" s="36">
        <v>-3.1099999999999999E-2</v>
      </c>
      <c r="D404" s="36">
        <v>7.2599999999999998E-2</v>
      </c>
      <c r="E404" s="36">
        <v>-0.42920000000000003</v>
      </c>
      <c r="F404" s="36">
        <v>0.66779999999999995</v>
      </c>
    </row>
    <row r="405" spans="1:6">
      <c r="A405" s="16" t="s">
        <v>1270</v>
      </c>
      <c r="B405" s="16" t="s">
        <v>77</v>
      </c>
      <c r="C405" s="36">
        <v>-2.3800000000000002E-2</v>
      </c>
      <c r="D405" s="36">
        <v>5.5599999999999997E-2</v>
      </c>
      <c r="E405" s="36">
        <v>-0.42799999999999999</v>
      </c>
      <c r="F405" s="36">
        <v>0.66869999999999996</v>
      </c>
    </row>
    <row r="406" spans="1:6">
      <c r="A406" s="16" t="s">
        <v>1860</v>
      </c>
      <c r="B406" s="16" t="s">
        <v>77</v>
      </c>
      <c r="C406" s="36">
        <v>5.3699999999999998E-2</v>
      </c>
      <c r="D406" s="36">
        <v>0.12620000000000001</v>
      </c>
      <c r="E406" s="36">
        <v>0.42599999999999999</v>
      </c>
      <c r="F406" s="36">
        <v>0.67010000000000003</v>
      </c>
    </row>
    <row r="407" spans="1:6">
      <c r="A407" s="16" t="s">
        <v>795</v>
      </c>
      <c r="B407" s="16" t="s">
        <v>77</v>
      </c>
      <c r="C407" s="36">
        <v>3.9600000000000003E-2</v>
      </c>
      <c r="D407" s="36">
        <v>9.3100000000000002E-2</v>
      </c>
      <c r="E407" s="36">
        <v>0.4249</v>
      </c>
      <c r="F407" s="36">
        <v>0.67090000000000005</v>
      </c>
    </row>
    <row r="408" spans="1:6">
      <c r="A408" s="16" t="s">
        <v>1857</v>
      </c>
      <c r="B408" s="16" t="s">
        <v>77</v>
      </c>
      <c r="C408" s="36">
        <v>0.3518</v>
      </c>
      <c r="D408" s="36">
        <v>0.83020000000000005</v>
      </c>
      <c r="E408" s="36">
        <v>0.42380000000000001</v>
      </c>
      <c r="F408" s="36">
        <v>0.67169999999999996</v>
      </c>
    </row>
    <row r="409" spans="1:6">
      <c r="A409" s="16" t="s">
        <v>1941</v>
      </c>
      <c r="B409" s="16" t="s">
        <v>77</v>
      </c>
      <c r="C409" s="36">
        <v>-3.44E-2</v>
      </c>
      <c r="D409" s="36">
        <v>8.1600000000000006E-2</v>
      </c>
      <c r="E409" s="36">
        <v>-0.42159999999999997</v>
      </c>
      <c r="F409" s="36">
        <v>0.67330000000000001</v>
      </c>
    </row>
    <row r="410" spans="1:6">
      <c r="A410" s="16" t="s">
        <v>1509</v>
      </c>
      <c r="B410" s="16" t="s">
        <v>77</v>
      </c>
      <c r="C410" s="36">
        <v>2.3199999999999998E-2</v>
      </c>
      <c r="D410" s="36">
        <v>5.5899999999999998E-2</v>
      </c>
      <c r="E410" s="36">
        <v>0.4148</v>
      </c>
      <c r="F410" s="36">
        <v>0.67830000000000001</v>
      </c>
    </row>
    <row r="411" spans="1:6">
      <c r="A411" s="16" t="s">
        <v>1314</v>
      </c>
      <c r="B411" s="16" t="s">
        <v>77</v>
      </c>
      <c r="C411" s="36">
        <v>2.8400000000000002E-2</v>
      </c>
      <c r="D411" s="36">
        <v>6.9500000000000006E-2</v>
      </c>
      <c r="E411" s="36">
        <v>0.40899999999999997</v>
      </c>
      <c r="F411" s="36">
        <v>0.6825</v>
      </c>
    </row>
    <row r="412" spans="1:6">
      <c r="A412" s="16" t="s">
        <v>1785</v>
      </c>
      <c r="B412" s="16" t="s">
        <v>77</v>
      </c>
      <c r="C412" s="36">
        <v>-3.1800000000000002E-2</v>
      </c>
      <c r="D412" s="36">
        <v>7.7799999999999994E-2</v>
      </c>
      <c r="E412" s="36">
        <v>-0.40820000000000001</v>
      </c>
      <c r="F412" s="36">
        <v>0.68320000000000003</v>
      </c>
    </row>
    <row r="413" spans="1:6">
      <c r="A413" s="16" t="s">
        <v>864</v>
      </c>
      <c r="B413" s="16" t="s">
        <v>77</v>
      </c>
      <c r="C413" s="36">
        <v>2.92E-2</v>
      </c>
      <c r="D413" s="36">
        <v>7.1800000000000003E-2</v>
      </c>
      <c r="E413" s="36">
        <v>0.40749999999999997</v>
      </c>
      <c r="F413" s="36">
        <v>0.68359999999999999</v>
      </c>
    </row>
    <row r="414" spans="1:6">
      <c r="A414" s="16" t="s">
        <v>1875</v>
      </c>
      <c r="B414" s="16" t="s">
        <v>77</v>
      </c>
      <c r="C414" s="36">
        <v>-4.1300000000000003E-2</v>
      </c>
      <c r="D414" s="36">
        <v>0.1017</v>
      </c>
      <c r="E414" s="36">
        <v>-0.40579999999999999</v>
      </c>
      <c r="F414" s="36">
        <v>0.68489999999999995</v>
      </c>
    </row>
    <row r="415" spans="1:6">
      <c r="A415" s="16" t="s">
        <v>714</v>
      </c>
      <c r="B415" s="16" t="s">
        <v>77</v>
      </c>
      <c r="C415" s="36">
        <v>2.64E-2</v>
      </c>
      <c r="D415" s="36">
        <v>6.5100000000000005E-2</v>
      </c>
      <c r="E415" s="36">
        <v>0.40560000000000002</v>
      </c>
      <c r="F415" s="36">
        <v>0.68500000000000005</v>
      </c>
    </row>
    <row r="416" spans="1:6">
      <c r="A416" s="16" t="s">
        <v>676</v>
      </c>
      <c r="B416" s="16" t="s">
        <v>77</v>
      </c>
      <c r="C416" s="36">
        <v>-3.9800000000000002E-2</v>
      </c>
      <c r="D416" s="36">
        <v>9.8599999999999993E-2</v>
      </c>
      <c r="E416" s="36">
        <v>-0.40379999999999999</v>
      </c>
      <c r="F416" s="36">
        <v>0.68640000000000001</v>
      </c>
    </row>
    <row r="417" spans="1:6">
      <c r="A417" s="16" t="s">
        <v>1536</v>
      </c>
      <c r="B417" s="16" t="s">
        <v>77</v>
      </c>
      <c r="C417" s="36">
        <v>-2.58E-2</v>
      </c>
      <c r="D417" s="36">
        <v>6.4000000000000001E-2</v>
      </c>
      <c r="E417" s="36">
        <v>-0.40360000000000001</v>
      </c>
      <c r="F417" s="36">
        <v>0.6865</v>
      </c>
    </row>
    <row r="418" spans="1:6">
      <c r="A418" s="16" t="s">
        <v>1356</v>
      </c>
      <c r="B418" s="16" t="s">
        <v>77</v>
      </c>
      <c r="C418" s="36">
        <v>3.2199999999999999E-2</v>
      </c>
      <c r="D418" s="36">
        <v>8.09E-2</v>
      </c>
      <c r="E418" s="36">
        <v>0.39750000000000002</v>
      </c>
      <c r="F418" s="36">
        <v>0.69099999999999995</v>
      </c>
    </row>
    <row r="419" spans="1:6">
      <c r="A419" s="16" t="s">
        <v>1013</v>
      </c>
      <c r="B419" s="16" t="s">
        <v>77</v>
      </c>
      <c r="C419" s="36">
        <v>2.9000000000000001E-2</v>
      </c>
      <c r="D419" s="36">
        <v>7.2999999999999995E-2</v>
      </c>
      <c r="E419" s="36">
        <v>0.3972</v>
      </c>
      <c r="F419" s="36">
        <v>0.69120000000000004</v>
      </c>
    </row>
    <row r="420" spans="1:6">
      <c r="A420" s="16" t="s">
        <v>876</v>
      </c>
      <c r="B420" s="16" t="s">
        <v>77</v>
      </c>
      <c r="C420" s="36">
        <v>-2.7300000000000001E-2</v>
      </c>
      <c r="D420" s="36">
        <v>6.8900000000000003E-2</v>
      </c>
      <c r="E420" s="36">
        <v>-0.39689999999999998</v>
      </c>
      <c r="F420" s="36">
        <v>0.69140000000000001</v>
      </c>
    </row>
    <row r="421" spans="1:6">
      <c r="A421" s="16" t="s">
        <v>1500</v>
      </c>
      <c r="B421" s="16" t="s">
        <v>77</v>
      </c>
      <c r="C421" s="36">
        <v>2.3199999999999998E-2</v>
      </c>
      <c r="D421" s="36">
        <v>5.8999999999999997E-2</v>
      </c>
      <c r="E421" s="36">
        <v>0.39319999999999999</v>
      </c>
      <c r="F421" s="36">
        <v>0.69410000000000005</v>
      </c>
    </row>
    <row r="422" spans="1:6">
      <c r="A422" s="16" t="s">
        <v>1971</v>
      </c>
      <c r="B422" s="16" t="s">
        <v>77</v>
      </c>
      <c r="C422" s="36">
        <v>-3.2899999999999999E-2</v>
      </c>
      <c r="D422" s="36">
        <v>8.4199999999999997E-2</v>
      </c>
      <c r="E422" s="36">
        <v>-0.39090000000000003</v>
      </c>
      <c r="F422" s="36">
        <v>0.69589999999999996</v>
      </c>
    </row>
    <row r="423" spans="1:6">
      <c r="A423" s="16" t="s">
        <v>679</v>
      </c>
      <c r="B423" s="16" t="s">
        <v>77</v>
      </c>
      <c r="C423" s="36">
        <v>-4.4200000000000003E-2</v>
      </c>
      <c r="D423" s="36">
        <v>0.114</v>
      </c>
      <c r="E423" s="36">
        <v>-0.38790000000000002</v>
      </c>
      <c r="F423" s="36">
        <v>0.69810000000000005</v>
      </c>
    </row>
    <row r="424" spans="1:6">
      <c r="A424" s="16" t="s">
        <v>708</v>
      </c>
      <c r="B424" s="16" t="s">
        <v>77</v>
      </c>
      <c r="C424" s="36">
        <v>3.2599999999999997E-2</v>
      </c>
      <c r="D424" s="36">
        <v>8.43E-2</v>
      </c>
      <c r="E424" s="36">
        <v>0.38600000000000001</v>
      </c>
      <c r="F424" s="36">
        <v>0.69950000000000001</v>
      </c>
    </row>
    <row r="425" spans="1:6">
      <c r="A425" s="16" t="s">
        <v>508</v>
      </c>
      <c r="B425" s="16" t="s">
        <v>77</v>
      </c>
      <c r="C425" s="36">
        <v>-2.6800000000000001E-2</v>
      </c>
      <c r="D425" s="36">
        <v>7.0099999999999996E-2</v>
      </c>
      <c r="E425" s="36">
        <v>-0.38200000000000001</v>
      </c>
      <c r="F425" s="36">
        <v>0.70250000000000001</v>
      </c>
    </row>
    <row r="426" spans="1:6">
      <c r="A426" s="16" t="s">
        <v>720</v>
      </c>
      <c r="B426" s="16" t="s">
        <v>77</v>
      </c>
      <c r="C426" s="36">
        <v>-3.0200000000000001E-2</v>
      </c>
      <c r="D426" s="36">
        <v>7.9200000000000007E-2</v>
      </c>
      <c r="E426" s="36">
        <v>-0.38119999999999998</v>
      </c>
      <c r="F426" s="36">
        <v>0.70309999999999995</v>
      </c>
    </row>
    <row r="427" spans="1:6">
      <c r="A427" s="16" t="s">
        <v>352</v>
      </c>
      <c r="B427" s="16" t="s">
        <v>77</v>
      </c>
      <c r="C427" s="36">
        <v>3.0700000000000002E-2</v>
      </c>
      <c r="D427" s="36">
        <v>8.1299999999999997E-2</v>
      </c>
      <c r="E427" s="36">
        <v>0.3775</v>
      </c>
      <c r="F427" s="36">
        <v>0.70579999999999998</v>
      </c>
    </row>
    <row r="428" spans="1:6">
      <c r="A428" s="16" t="s">
        <v>705</v>
      </c>
      <c r="B428" s="16" t="s">
        <v>77</v>
      </c>
      <c r="C428" s="36">
        <v>2.9000000000000001E-2</v>
      </c>
      <c r="D428" s="36">
        <v>7.7799999999999994E-2</v>
      </c>
      <c r="E428" s="36">
        <v>0.37269999999999998</v>
      </c>
      <c r="F428" s="36">
        <v>0.70940000000000003</v>
      </c>
    </row>
    <row r="429" spans="1:6">
      <c r="A429" s="16" t="s">
        <v>1236</v>
      </c>
      <c r="B429" s="16" t="s">
        <v>77</v>
      </c>
      <c r="C429" s="36">
        <v>3.09E-2</v>
      </c>
      <c r="D429" s="36">
        <v>8.3000000000000004E-2</v>
      </c>
      <c r="E429" s="36">
        <v>0.37259999999999999</v>
      </c>
      <c r="F429" s="36">
        <v>0.70950000000000002</v>
      </c>
    </row>
    <row r="430" spans="1:6">
      <c r="A430" s="16" t="s">
        <v>325</v>
      </c>
      <c r="B430" s="16" t="s">
        <v>77</v>
      </c>
      <c r="C430" s="36">
        <v>-2.24E-2</v>
      </c>
      <c r="D430" s="36">
        <v>6.0499999999999998E-2</v>
      </c>
      <c r="E430" s="36">
        <v>-0.37</v>
      </c>
      <c r="F430" s="36">
        <v>0.71140000000000003</v>
      </c>
    </row>
    <row r="431" spans="1:6">
      <c r="A431" s="16" t="s">
        <v>861</v>
      </c>
      <c r="B431" s="16" t="s">
        <v>77</v>
      </c>
      <c r="C431" s="36">
        <v>-2.46E-2</v>
      </c>
      <c r="D431" s="36">
        <v>6.6699999999999995E-2</v>
      </c>
      <c r="E431" s="36">
        <v>-0.36859999999999998</v>
      </c>
      <c r="F431" s="36">
        <v>0.71240000000000003</v>
      </c>
    </row>
    <row r="432" spans="1:6">
      <c r="A432" s="16" t="s">
        <v>988</v>
      </c>
      <c r="B432" s="16" t="s">
        <v>77</v>
      </c>
      <c r="C432" s="36">
        <v>3.3000000000000002E-2</v>
      </c>
      <c r="D432" s="36">
        <v>9.1600000000000001E-2</v>
      </c>
      <c r="E432" s="36">
        <v>0.36009999999999998</v>
      </c>
      <c r="F432" s="36">
        <v>0.71879999999999999</v>
      </c>
    </row>
    <row r="433" spans="1:6">
      <c r="A433" s="16" t="s">
        <v>1074</v>
      </c>
      <c r="B433" s="16" t="s">
        <v>77</v>
      </c>
      <c r="C433" s="36">
        <v>-2.3400000000000001E-2</v>
      </c>
      <c r="D433" s="36">
        <v>6.5000000000000002E-2</v>
      </c>
      <c r="E433" s="36">
        <v>-0.36</v>
      </c>
      <c r="F433" s="36">
        <v>0.71889999999999998</v>
      </c>
    </row>
    <row r="434" spans="1:6">
      <c r="A434" s="16" t="s">
        <v>1530</v>
      </c>
      <c r="B434" s="16" t="s">
        <v>77</v>
      </c>
      <c r="C434" s="36">
        <v>2.5600000000000001E-2</v>
      </c>
      <c r="D434" s="36">
        <v>7.1499999999999994E-2</v>
      </c>
      <c r="E434" s="36">
        <v>0.35830000000000001</v>
      </c>
      <c r="F434" s="36">
        <v>0.72009999999999996</v>
      </c>
    </row>
    <row r="435" spans="1:6">
      <c r="A435" s="16" t="s">
        <v>1221</v>
      </c>
      <c r="B435" s="16" t="s">
        <v>77</v>
      </c>
      <c r="C435" s="36">
        <v>3.1600000000000003E-2</v>
      </c>
      <c r="D435" s="36">
        <v>8.8300000000000003E-2</v>
      </c>
      <c r="E435" s="36">
        <v>0.3579</v>
      </c>
      <c r="F435" s="36">
        <v>0.72040000000000004</v>
      </c>
    </row>
    <row r="436" spans="1:6">
      <c r="A436" s="16" t="s">
        <v>1273</v>
      </c>
      <c r="B436" s="16" t="s">
        <v>77</v>
      </c>
      <c r="C436" s="36">
        <v>-2.3699999999999999E-2</v>
      </c>
      <c r="D436" s="36">
        <v>6.6600000000000006E-2</v>
      </c>
      <c r="E436" s="36">
        <v>-0.35649999999999998</v>
      </c>
      <c r="F436" s="36">
        <v>0.72150000000000003</v>
      </c>
    </row>
    <row r="437" spans="1:6">
      <c r="A437" s="16" t="s">
        <v>1596</v>
      </c>
      <c r="B437" s="16" t="s">
        <v>77</v>
      </c>
      <c r="C437" s="36">
        <v>1.9300000000000001E-2</v>
      </c>
      <c r="D437" s="36">
        <v>5.4199999999999998E-2</v>
      </c>
      <c r="E437" s="36">
        <v>0.35580000000000001</v>
      </c>
      <c r="F437" s="36">
        <v>0.72199999999999998</v>
      </c>
    </row>
    <row r="438" spans="1:6">
      <c r="A438" s="16" t="s">
        <v>1767</v>
      </c>
      <c r="B438" s="16" t="s">
        <v>77</v>
      </c>
      <c r="C438" s="36">
        <v>-3.1199999999999999E-2</v>
      </c>
      <c r="D438" s="36">
        <v>8.7999999999999995E-2</v>
      </c>
      <c r="E438" s="36">
        <v>-0.35460000000000003</v>
      </c>
      <c r="F438" s="36">
        <v>0.72289999999999999</v>
      </c>
    </row>
    <row r="439" spans="1:6">
      <c r="A439" s="16" t="s">
        <v>982</v>
      </c>
      <c r="B439" s="16" t="s">
        <v>77</v>
      </c>
      <c r="C439" s="36">
        <v>2.5700000000000001E-2</v>
      </c>
      <c r="D439" s="36">
        <v>7.2700000000000001E-2</v>
      </c>
      <c r="E439" s="36">
        <v>0.35349999999999998</v>
      </c>
      <c r="F439" s="36">
        <v>0.72370000000000001</v>
      </c>
    </row>
    <row r="440" spans="1:6">
      <c r="A440" s="16" t="s">
        <v>1476</v>
      </c>
      <c r="B440" s="16" t="s">
        <v>77</v>
      </c>
      <c r="C440" s="36">
        <v>-2.2100000000000002E-2</v>
      </c>
      <c r="D440" s="36">
        <v>6.2700000000000006E-2</v>
      </c>
      <c r="E440" s="36">
        <v>-0.35189999999999999</v>
      </c>
      <c r="F440" s="36">
        <v>0.72489999999999999</v>
      </c>
    </row>
    <row r="441" spans="1:6">
      <c r="A441" s="16" t="s">
        <v>1737</v>
      </c>
      <c r="B441" s="16" t="s">
        <v>77</v>
      </c>
      <c r="C441" s="36">
        <v>-2.92E-2</v>
      </c>
      <c r="D441" s="36">
        <v>8.3400000000000002E-2</v>
      </c>
      <c r="E441" s="36">
        <v>-0.35060000000000002</v>
      </c>
      <c r="F441" s="36">
        <v>0.72589999999999999</v>
      </c>
    </row>
    <row r="442" spans="1:6">
      <c r="A442" s="16" t="s">
        <v>404</v>
      </c>
      <c r="B442" s="16" t="s">
        <v>77</v>
      </c>
      <c r="C442" s="36">
        <v>2.47E-2</v>
      </c>
      <c r="D442" s="36">
        <v>7.1499999999999994E-2</v>
      </c>
      <c r="E442" s="36">
        <v>0.3463</v>
      </c>
      <c r="F442" s="36">
        <v>0.72909999999999997</v>
      </c>
    </row>
    <row r="443" spans="1:6">
      <c r="A443" s="16" t="s">
        <v>1800</v>
      </c>
      <c r="B443" s="16" t="s">
        <v>77</v>
      </c>
      <c r="C443" s="36">
        <v>1.8800000000000001E-2</v>
      </c>
      <c r="D443" s="36">
        <v>5.5300000000000002E-2</v>
      </c>
      <c r="E443" s="36">
        <v>0.33989999999999998</v>
      </c>
      <c r="F443" s="36">
        <v>0.7339</v>
      </c>
    </row>
    <row r="444" spans="1:6">
      <c r="A444" s="16" t="s">
        <v>1605</v>
      </c>
      <c r="B444" s="16" t="s">
        <v>77</v>
      </c>
      <c r="C444" s="36">
        <v>1.9900000000000001E-2</v>
      </c>
      <c r="D444" s="36">
        <v>5.8999999999999997E-2</v>
      </c>
      <c r="E444" s="36">
        <v>0.3382</v>
      </c>
      <c r="F444" s="36">
        <v>0.73519999999999996</v>
      </c>
    </row>
    <row r="445" spans="1:6">
      <c r="A445" s="16" t="s">
        <v>322</v>
      </c>
      <c r="B445" s="16" t="s">
        <v>77</v>
      </c>
      <c r="C445" s="36">
        <v>2.18E-2</v>
      </c>
      <c r="D445" s="36">
        <v>6.4799999999999996E-2</v>
      </c>
      <c r="E445" s="36">
        <v>0.33660000000000001</v>
      </c>
      <c r="F445" s="36">
        <v>0.73640000000000005</v>
      </c>
    </row>
    <row r="446" spans="1:6">
      <c r="A446" s="16" t="s">
        <v>765</v>
      </c>
      <c r="B446" s="16" t="s">
        <v>77</v>
      </c>
      <c r="C446" s="36">
        <v>-4.2799999999999998E-2</v>
      </c>
      <c r="D446" s="36">
        <v>0.12720000000000001</v>
      </c>
      <c r="E446" s="36">
        <v>-0.3367</v>
      </c>
      <c r="F446" s="36">
        <v>0.73640000000000005</v>
      </c>
    </row>
    <row r="447" spans="1:6">
      <c r="A447" s="16" t="s">
        <v>1602</v>
      </c>
      <c r="B447" s="16" t="s">
        <v>77</v>
      </c>
      <c r="C447" s="36">
        <v>1.8100000000000002E-2</v>
      </c>
      <c r="D447" s="36">
        <v>5.4300000000000001E-2</v>
      </c>
      <c r="E447" s="36">
        <v>0.3337</v>
      </c>
      <c r="F447" s="36">
        <v>0.73860000000000003</v>
      </c>
    </row>
    <row r="448" spans="1:6">
      <c r="A448" s="16" t="s">
        <v>1758</v>
      </c>
      <c r="B448" s="16" t="s">
        <v>77</v>
      </c>
      <c r="C448" s="36">
        <v>-1.9699999999999999E-2</v>
      </c>
      <c r="D448" s="36">
        <v>5.9499999999999997E-2</v>
      </c>
      <c r="E448" s="36">
        <v>-0.33160000000000001</v>
      </c>
      <c r="F448" s="36">
        <v>0.74019999999999997</v>
      </c>
    </row>
    <row r="449" spans="1:6">
      <c r="A449" s="16" t="s">
        <v>879</v>
      </c>
      <c r="B449" s="16" t="s">
        <v>77</v>
      </c>
      <c r="C449" s="36">
        <v>-2.24E-2</v>
      </c>
      <c r="D449" s="36">
        <v>6.8199999999999997E-2</v>
      </c>
      <c r="E449" s="36">
        <v>-0.32890000000000003</v>
      </c>
      <c r="F449" s="36">
        <v>0.74219999999999997</v>
      </c>
    </row>
    <row r="450" spans="1:6">
      <c r="A450" s="16" t="s">
        <v>801</v>
      </c>
      <c r="B450" s="16" t="s">
        <v>77</v>
      </c>
      <c r="C450" s="36">
        <v>-2.3400000000000001E-2</v>
      </c>
      <c r="D450" s="36">
        <v>7.1400000000000005E-2</v>
      </c>
      <c r="E450" s="36">
        <v>-0.32729999999999998</v>
      </c>
      <c r="F450" s="36">
        <v>0.74350000000000005</v>
      </c>
    </row>
    <row r="451" spans="1:6">
      <c r="A451" s="16" t="s">
        <v>858</v>
      </c>
      <c r="B451" s="16" t="s">
        <v>77</v>
      </c>
      <c r="C451" s="36">
        <v>9.1300000000000006E-2</v>
      </c>
      <c r="D451" s="36">
        <v>0.28060000000000002</v>
      </c>
      <c r="E451" s="36">
        <v>0.32550000000000001</v>
      </c>
      <c r="F451" s="36">
        <v>0.74480000000000002</v>
      </c>
    </row>
    <row r="452" spans="1:6">
      <c r="A452" s="16" t="s">
        <v>419</v>
      </c>
      <c r="B452" s="16" t="s">
        <v>77</v>
      </c>
      <c r="C452" s="36">
        <v>-2.1700000000000001E-2</v>
      </c>
      <c r="D452" s="36">
        <v>6.6699999999999995E-2</v>
      </c>
      <c r="E452" s="36">
        <v>-0.32500000000000001</v>
      </c>
      <c r="F452" s="36">
        <v>0.74519999999999997</v>
      </c>
    </row>
    <row r="453" spans="1:6">
      <c r="A453" s="16" t="s">
        <v>467</v>
      </c>
      <c r="B453" s="16" t="s">
        <v>77</v>
      </c>
      <c r="C453" s="36">
        <v>-1.9599999999999999E-2</v>
      </c>
      <c r="D453" s="36">
        <v>6.0499999999999998E-2</v>
      </c>
      <c r="E453" s="36">
        <v>-0.32369999999999999</v>
      </c>
      <c r="F453" s="36">
        <v>0.74619999999999997</v>
      </c>
    </row>
    <row r="454" spans="1:6">
      <c r="A454" s="16" t="s">
        <v>224</v>
      </c>
      <c r="B454" s="16" t="s">
        <v>77</v>
      </c>
      <c r="C454" s="36">
        <v>-3.04E-2</v>
      </c>
      <c r="D454" s="36">
        <v>9.4700000000000006E-2</v>
      </c>
      <c r="E454" s="36">
        <v>-0.32129999999999997</v>
      </c>
      <c r="F454" s="36">
        <v>0.748</v>
      </c>
    </row>
    <row r="455" spans="1:6">
      <c r="A455" s="16" t="s">
        <v>1593</v>
      </c>
      <c r="B455" s="16" t="s">
        <v>77</v>
      </c>
      <c r="C455" s="36">
        <v>1.6899999999999998E-2</v>
      </c>
      <c r="D455" s="36">
        <v>5.4199999999999998E-2</v>
      </c>
      <c r="E455" s="36">
        <v>0.31119999999999998</v>
      </c>
      <c r="F455" s="36">
        <v>0.75570000000000004</v>
      </c>
    </row>
    <row r="456" spans="1:6">
      <c r="A456" s="16" t="s">
        <v>1332</v>
      </c>
      <c r="B456" s="16" t="s">
        <v>77</v>
      </c>
      <c r="C456" s="36">
        <v>-2.1299999999999999E-2</v>
      </c>
      <c r="D456" s="36">
        <v>6.9199999999999998E-2</v>
      </c>
      <c r="E456" s="36">
        <v>-0.30809999999999998</v>
      </c>
      <c r="F456" s="36">
        <v>0.75800000000000001</v>
      </c>
    </row>
    <row r="457" spans="1:6">
      <c r="A457" s="16" t="s">
        <v>1893</v>
      </c>
      <c r="B457" s="16" t="s">
        <v>77</v>
      </c>
      <c r="C457" s="36">
        <v>5.8099999999999999E-2</v>
      </c>
      <c r="D457" s="36">
        <v>0.189</v>
      </c>
      <c r="E457" s="36">
        <v>0.30740000000000001</v>
      </c>
      <c r="F457" s="36">
        <v>0.75860000000000005</v>
      </c>
    </row>
    <row r="458" spans="1:6">
      <c r="A458" s="16" t="s">
        <v>364</v>
      </c>
      <c r="B458" s="16" t="s">
        <v>77</v>
      </c>
      <c r="C458" s="36">
        <v>-1.9400000000000001E-2</v>
      </c>
      <c r="D458" s="36">
        <v>6.3799999999999996E-2</v>
      </c>
      <c r="E458" s="36">
        <v>-0.30420000000000003</v>
      </c>
      <c r="F458" s="36">
        <v>0.76100000000000001</v>
      </c>
    </row>
    <row r="459" spans="1:6">
      <c r="A459" s="16" t="s">
        <v>1581</v>
      </c>
      <c r="B459" s="16" t="s">
        <v>77</v>
      </c>
      <c r="C459" s="36">
        <v>2.4299999999999999E-2</v>
      </c>
      <c r="D459" s="36">
        <v>8.0600000000000005E-2</v>
      </c>
      <c r="E459" s="36">
        <v>0.30130000000000001</v>
      </c>
      <c r="F459" s="36">
        <v>0.76319999999999999</v>
      </c>
    </row>
    <row r="460" spans="1:6">
      <c r="A460" s="16" t="s">
        <v>1398</v>
      </c>
      <c r="B460" s="16" t="s">
        <v>77</v>
      </c>
      <c r="C460" s="36">
        <v>2.4799999999999999E-2</v>
      </c>
      <c r="D460" s="36">
        <v>8.3000000000000004E-2</v>
      </c>
      <c r="E460" s="36">
        <v>0.29880000000000001</v>
      </c>
      <c r="F460" s="36">
        <v>0.7651</v>
      </c>
    </row>
    <row r="461" spans="1:6">
      <c r="A461" s="16" t="s">
        <v>643</v>
      </c>
      <c r="B461" s="16" t="s">
        <v>77</v>
      </c>
      <c r="C461" s="36">
        <v>2.2200000000000001E-2</v>
      </c>
      <c r="D461" s="36">
        <v>7.4399999999999994E-2</v>
      </c>
      <c r="E461" s="36">
        <v>0.29820000000000002</v>
      </c>
      <c r="F461" s="36">
        <v>0.76559999999999995</v>
      </c>
    </row>
    <row r="462" spans="1:6">
      <c r="A462" s="16" t="s">
        <v>1803</v>
      </c>
      <c r="B462" s="16" t="s">
        <v>77</v>
      </c>
      <c r="C462" s="36">
        <v>-2.9700000000000001E-2</v>
      </c>
      <c r="D462" s="36">
        <v>9.9699999999999997E-2</v>
      </c>
      <c r="E462" s="36">
        <v>-0.29809999999999998</v>
      </c>
      <c r="F462" s="36">
        <v>0.76559999999999995</v>
      </c>
    </row>
    <row r="463" spans="1:6">
      <c r="A463" s="16" t="s">
        <v>1641</v>
      </c>
      <c r="B463" s="16" t="s">
        <v>77</v>
      </c>
      <c r="C463" s="36">
        <v>-2.2800000000000001E-2</v>
      </c>
      <c r="D463" s="36">
        <v>7.8200000000000006E-2</v>
      </c>
      <c r="E463" s="36">
        <v>-0.29110000000000003</v>
      </c>
      <c r="F463" s="36">
        <v>0.77100000000000002</v>
      </c>
    </row>
    <row r="464" spans="1:6">
      <c r="A464" s="16" t="s">
        <v>1656</v>
      </c>
      <c r="B464" s="16" t="s">
        <v>77</v>
      </c>
      <c r="C464" s="36">
        <v>-1.7500000000000002E-2</v>
      </c>
      <c r="D464" s="36">
        <v>6.2E-2</v>
      </c>
      <c r="E464" s="36">
        <v>-0.28179999999999999</v>
      </c>
      <c r="F464" s="36">
        <v>0.77810000000000001</v>
      </c>
    </row>
    <row r="465" spans="1:6">
      <c r="A465" s="16" t="s">
        <v>580</v>
      </c>
      <c r="B465" s="16" t="s">
        <v>77</v>
      </c>
      <c r="C465" s="36">
        <v>-2.2100000000000002E-2</v>
      </c>
      <c r="D465" s="36">
        <v>7.8399999999999997E-2</v>
      </c>
      <c r="E465" s="36">
        <v>-0.28139999999999998</v>
      </c>
      <c r="F465" s="36">
        <v>0.77839999999999998</v>
      </c>
    </row>
    <row r="466" spans="1:6">
      <c r="A466" s="16" t="s">
        <v>837</v>
      </c>
      <c r="B466" s="16" t="s">
        <v>77</v>
      </c>
      <c r="C466" s="36">
        <v>-2.98E-2</v>
      </c>
      <c r="D466" s="36">
        <v>0.1067</v>
      </c>
      <c r="E466" s="36">
        <v>-0.27939999999999998</v>
      </c>
      <c r="F466" s="36">
        <v>0.77990000000000004</v>
      </c>
    </row>
    <row r="467" spans="1:6">
      <c r="A467" s="16" t="s">
        <v>652</v>
      </c>
      <c r="B467" s="16" t="s">
        <v>77</v>
      </c>
      <c r="C467" s="36">
        <v>-1.9099999999999999E-2</v>
      </c>
      <c r="D467" s="36">
        <v>6.9000000000000006E-2</v>
      </c>
      <c r="E467" s="36">
        <v>-0.27750000000000002</v>
      </c>
      <c r="F467" s="36">
        <v>0.78139999999999998</v>
      </c>
    </row>
    <row r="468" spans="1:6">
      <c r="A468" s="16" t="s">
        <v>1410</v>
      </c>
      <c r="B468" s="16" t="s">
        <v>77</v>
      </c>
      <c r="C468" s="36">
        <v>2.3199999999999998E-2</v>
      </c>
      <c r="D468" s="36">
        <v>8.3799999999999999E-2</v>
      </c>
      <c r="E468" s="36">
        <v>0.27700000000000002</v>
      </c>
      <c r="F468" s="36">
        <v>0.78180000000000005</v>
      </c>
    </row>
    <row r="469" spans="1:6">
      <c r="A469" s="16" t="s">
        <v>1080</v>
      </c>
      <c r="B469" s="16" t="s">
        <v>77</v>
      </c>
      <c r="C469" s="36">
        <v>-1.8599999999999998E-2</v>
      </c>
      <c r="D469" s="36">
        <v>6.7199999999999996E-2</v>
      </c>
      <c r="E469" s="36">
        <v>-0.27689999999999998</v>
      </c>
      <c r="F469" s="36">
        <v>0.78190000000000004</v>
      </c>
    </row>
    <row r="470" spans="1:6">
      <c r="A470" s="16" t="s">
        <v>1813</v>
      </c>
      <c r="B470" s="16" t="s">
        <v>77</v>
      </c>
      <c r="C470" s="36">
        <v>-2.0500000000000001E-2</v>
      </c>
      <c r="D470" s="36">
        <v>7.3999999999999996E-2</v>
      </c>
      <c r="E470" s="36">
        <v>-0.27660000000000001</v>
      </c>
      <c r="F470" s="36">
        <v>0.78210000000000002</v>
      </c>
    </row>
    <row r="471" spans="1:6">
      <c r="A471" s="16" t="s">
        <v>1215</v>
      </c>
      <c r="B471" s="16" t="s">
        <v>77</v>
      </c>
      <c r="C471" s="36">
        <v>-2.5100000000000001E-2</v>
      </c>
      <c r="D471" s="36">
        <v>9.11E-2</v>
      </c>
      <c r="E471" s="36">
        <v>-0.27489999999999998</v>
      </c>
      <c r="F471" s="36">
        <v>0.78339999999999999</v>
      </c>
    </row>
    <row r="472" spans="1:6">
      <c r="A472" s="16" t="s">
        <v>1872</v>
      </c>
      <c r="B472" s="16" t="s">
        <v>77</v>
      </c>
      <c r="C472" s="36">
        <v>1.7000000000000001E-2</v>
      </c>
      <c r="D472" s="36">
        <v>6.3E-2</v>
      </c>
      <c r="E472" s="36">
        <v>0.26960000000000001</v>
      </c>
      <c r="F472" s="36">
        <v>0.78749999999999998</v>
      </c>
    </row>
    <row r="473" spans="1:6">
      <c r="A473" s="16" t="s">
        <v>1428</v>
      </c>
      <c r="B473" s="16" t="s">
        <v>77</v>
      </c>
      <c r="C473" s="36">
        <v>-1.9300000000000001E-2</v>
      </c>
      <c r="D473" s="36">
        <v>7.1800000000000003E-2</v>
      </c>
      <c r="E473" s="36">
        <v>-0.26869999999999999</v>
      </c>
      <c r="F473" s="36">
        <v>0.78820000000000001</v>
      </c>
    </row>
    <row r="474" spans="1:6">
      <c r="A474" s="16" t="s">
        <v>1614</v>
      </c>
      <c r="B474" s="16" t="s">
        <v>77</v>
      </c>
      <c r="C474" s="36">
        <v>1.4800000000000001E-2</v>
      </c>
      <c r="D474" s="36">
        <v>5.5E-2</v>
      </c>
      <c r="E474" s="36">
        <v>0.26860000000000001</v>
      </c>
      <c r="F474" s="36">
        <v>0.78820000000000001</v>
      </c>
    </row>
    <row r="475" spans="1:6">
      <c r="A475" s="16" t="s">
        <v>1284</v>
      </c>
      <c r="B475" s="16" t="s">
        <v>77</v>
      </c>
      <c r="C475" s="36">
        <v>2.5100000000000001E-2</v>
      </c>
      <c r="D475" s="36">
        <v>9.35E-2</v>
      </c>
      <c r="E475" s="36">
        <v>0.26790000000000003</v>
      </c>
      <c r="F475" s="36">
        <v>0.78879999999999995</v>
      </c>
    </row>
    <row r="476" spans="1:6">
      <c r="A476" s="16" t="s">
        <v>840</v>
      </c>
      <c r="B476" s="16" t="s">
        <v>77</v>
      </c>
      <c r="C476" s="36">
        <v>-1.6799999999999999E-2</v>
      </c>
      <c r="D476" s="36">
        <v>6.3E-2</v>
      </c>
      <c r="E476" s="36">
        <v>-0.26700000000000002</v>
      </c>
      <c r="F476" s="36">
        <v>0.78949999999999998</v>
      </c>
    </row>
    <row r="477" spans="1:6">
      <c r="A477" s="16" t="s">
        <v>550</v>
      </c>
      <c r="B477" s="16" t="s">
        <v>77</v>
      </c>
      <c r="C477" s="36">
        <v>-1.9800000000000002E-2</v>
      </c>
      <c r="D477" s="36">
        <v>7.4300000000000005E-2</v>
      </c>
      <c r="E477" s="36">
        <v>-0.26679999999999998</v>
      </c>
      <c r="F477" s="36">
        <v>0.78959999999999997</v>
      </c>
    </row>
    <row r="478" spans="1:6">
      <c r="A478" s="16" t="s">
        <v>1575</v>
      </c>
      <c r="B478" s="16" t="s">
        <v>77</v>
      </c>
      <c r="C478" s="36">
        <v>-1.5299999999999999E-2</v>
      </c>
      <c r="D478" s="36">
        <v>5.8700000000000002E-2</v>
      </c>
      <c r="E478" s="36">
        <v>-0.26040000000000002</v>
      </c>
      <c r="F478" s="36">
        <v>0.79459999999999997</v>
      </c>
    </row>
    <row r="479" spans="1:6">
      <c r="A479" s="16" t="s">
        <v>218</v>
      </c>
      <c r="B479" s="16" t="s">
        <v>77</v>
      </c>
      <c r="C479" s="36">
        <v>1.6299999999999999E-2</v>
      </c>
      <c r="D479" s="36">
        <v>6.2600000000000003E-2</v>
      </c>
      <c r="E479" s="36">
        <v>0.25990000000000002</v>
      </c>
      <c r="F479" s="36">
        <v>0.79500000000000004</v>
      </c>
    </row>
    <row r="480" spans="1:6">
      <c r="A480" s="16" t="s">
        <v>816</v>
      </c>
      <c r="B480" s="16" t="s">
        <v>77</v>
      </c>
      <c r="C480" s="36">
        <v>1.4500000000000001E-2</v>
      </c>
      <c r="D480" s="36">
        <v>5.6800000000000003E-2</v>
      </c>
      <c r="E480" s="36">
        <v>0.255</v>
      </c>
      <c r="F480" s="36">
        <v>0.79879999999999995</v>
      </c>
    </row>
    <row r="481" spans="1:6">
      <c r="A481" s="16" t="s">
        <v>894</v>
      </c>
      <c r="B481" s="16" t="s">
        <v>77</v>
      </c>
      <c r="C481" s="36">
        <v>1.83E-2</v>
      </c>
      <c r="D481" s="36">
        <v>7.2800000000000004E-2</v>
      </c>
      <c r="E481" s="36">
        <v>0.2515</v>
      </c>
      <c r="F481" s="36">
        <v>0.8014</v>
      </c>
    </row>
    <row r="482" spans="1:6">
      <c r="A482" s="16" t="s">
        <v>1533</v>
      </c>
      <c r="B482" s="16" t="s">
        <v>77</v>
      </c>
      <c r="C482" s="36">
        <v>-1.5299999999999999E-2</v>
      </c>
      <c r="D482" s="36">
        <v>6.3200000000000006E-2</v>
      </c>
      <c r="E482" s="36">
        <v>-0.2424</v>
      </c>
      <c r="F482" s="36">
        <v>0.80840000000000001</v>
      </c>
    </row>
    <row r="483" spans="1:6">
      <c r="A483" s="16" t="s">
        <v>425</v>
      </c>
      <c r="B483" s="16" t="s">
        <v>77</v>
      </c>
      <c r="C483" s="36">
        <v>1.89E-2</v>
      </c>
      <c r="D483" s="36">
        <v>7.8700000000000006E-2</v>
      </c>
      <c r="E483" s="36">
        <v>0.24049999999999999</v>
      </c>
      <c r="F483" s="36">
        <v>0.80989999999999995</v>
      </c>
    </row>
    <row r="484" spans="1:6">
      <c r="A484" s="16" t="s">
        <v>446</v>
      </c>
      <c r="B484" s="16" t="s">
        <v>77</v>
      </c>
      <c r="C484" s="36">
        <v>-1.6899999999999998E-2</v>
      </c>
      <c r="D484" s="36">
        <v>7.0499999999999993E-2</v>
      </c>
      <c r="E484" s="36">
        <v>-0.23980000000000001</v>
      </c>
      <c r="F484" s="36">
        <v>0.8105</v>
      </c>
    </row>
    <row r="485" spans="1:6">
      <c r="A485" s="16" t="s">
        <v>991</v>
      </c>
      <c r="B485" s="16" t="s">
        <v>77</v>
      </c>
      <c r="C485" s="36">
        <v>-1.5599999999999999E-2</v>
      </c>
      <c r="D485" s="36">
        <v>6.6400000000000001E-2</v>
      </c>
      <c r="E485" s="36">
        <v>-0.23419999999999999</v>
      </c>
      <c r="F485" s="36">
        <v>0.81479999999999997</v>
      </c>
    </row>
    <row r="486" spans="1:6">
      <c r="A486" s="16" t="s">
        <v>1194</v>
      </c>
      <c r="B486" s="16" t="s">
        <v>77</v>
      </c>
      <c r="C486" s="36">
        <v>1.9400000000000001E-2</v>
      </c>
      <c r="D486" s="36">
        <v>8.3799999999999999E-2</v>
      </c>
      <c r="E486" s="36">
        <v>0.23130000000000001</v>
      </c>
      <c r="F486" s="36">
        <v>0.81710000000000005</v>
      </c>
    </row>
    <row r="487" spans="1:6">
      <c r="A487" s="16" t="s">
        <v>1290</v>
      </c>
      <c r="B487" s="16" t="s">
        <v>77</v>
      </c>
      <c r="C487" s="36">
        <v>-2.1299999999999999E-2</v>
      </c>
      <c r="D487" s="36">
        <v>9.2799999999999994E-2</v>
      </c>
      <c r="E487" s="36">
        <v>-0.22939999999999999</v>
      </c>
      <c r="F487" s="36">
        <v>0.81859999999999999</v>
      </c>
    </row>
    <row r="488" spans="1:6">
      <c r="A488" s="16" t="s">
        <v>1046</v>
      </c>
      <c r="B488" s="16" t="s">
        <v>77</v>
      </c>
      <c r="C488" s="36">
        <v>1.6299999999999999E-2</v>
      </c>
      <c r="D488" s="36">
        <v>7.1199999999999999E-2</v>
      </c>
      <c r="E488" s="36">
        <v>0.2286</v>
      </c>
      <c r="F488" s="36">
        <v>0.81920000000000004</v>
      </c>
    </row>
    <row r="489" spans="1:6">
      <c r="A489" s="16" t="s">
        <v>979</v>
      </c>
      <c r="B489" s="16" t="s">
        <v>77</v>
      </c>
      <c r="C489" s="36">
        <v>1.6899999999999998E-2</v>
      </c>
      <c r="D489" s="36">
        <v>7.4099999999999999E-2</v>
      </c>
      <c r="E489" s="36">
        <v>0.2281</v>
      </c>
      <c r="F489" s="36">
        <v>0.8196</v>
      </c>
    </row>
    <row r="490" spans="1:6">
      <c r="A490" s="16" t="s">
        <v>825</v>
      </c>
      <c r="B490" s="16" t="s">
        <v>77</v>
      </c>
      <c r="C490" s="36">
        <v>-2.6499999999999999E-2</v>
      </c>
      <c r="D490" s="36">
        <v>0.1168</v>
      </c>
      <c r="E490" s="36">
        <v>-0.22720000000000001</v>
      </c>
      <c r="F490" s="36">
        <v>0.82020000000000004</v>
      </c>
    </row>
    <row r="491" spans="1:6">
      <c r="A491" s="16" t="s">
        <v>855</v>
      </c>
      <c r="B491" s="16" t="s">
        <v>77</v>
      </c>
      <c r="C491" s="36">
        <v>1.52E-2</v>
      </c>
      <c r="D491" s="36">
        <v>6.7599999999999993E-2</v>
      </c>
      <c r="E491" s="36">
        <v>0.22489999999999999</v>
      </c>
      <c r="F491" s="36">
        <v>0.82199999999999995</v>
      </c>
    </row>
    <row r="492" spans="1:6">
      <c r="A492" s="16" t="s">
        <v>1968</v>
      </c>
      <c r="B492" s="16" t="s">
        <v>77</v>
      </c>
      <c r="C492" s="36">
        <v>2.3199999999999998E-2</v>
      </c>
      <c r="D492" s="36">
        <v>0.1041</v>
      </c>
      <c r="E492" s="36">
        <v>0.22259999999999999</v>
      </c>
      <c r="F492" s="36">
        <v>0.82379999999999998</v>
      </c>
    </row>
    <row r="493" spans="1:6">
      <c r="A493" s="16" t="s">
        <v>398</v>
      </c>
      <c r="B493" s="16" t="s">
        <v>77</v>
      </c>
      <c r="C493" s="36">
        <v>1.44E-2</v>
      </c>
      <c r="D493" s="36">
        <v>6.4699999999999994E-2</v>
      </c>
      <c r="E493" s="36">
        <v>0.2218</v>
      </c>
      <c r="F493" s="36">
        <v>0.82450000000000001</v>
      </c>
    </row>
    <row r="494" spans="1:6">
      <c r="A494" s="16" t="s">
        <v>628</v>
      </c>
      <c r="B494" s="16" t="s">
        <v>77</v>
      </c>
      <c r="C494" s="36">
        <v>1.5299999999999999E-2</v>
      </c>
      <c r="D494" s="36">
        <v>6.9000000000000006E-2</v>
      </c>
      <c r="E494" s="36">
        <v>0.22140000000000001</v>
      </c>
      <c r="F494" s="36">
        <v>0.82469999999999999</v>
      </c>
    </row>
    <row r="495" spans="1:6">
      <c r="A495" s="16" t="s">
        <v>610</v>
      </c>
      <c r="B495" s="16" t="s">
        <v>77</v>
      </c>
      <c r="C495" s="36">
        <v>1.3299999999999999E-2</v>
      </c>
      <c r="D495" s="36">
        <v>6.08E-2</v>
      </c>
      <c r="E495" s="36">
        <v>0.21920000000000001</v>
      </c>
      <c r="F495" s="36">
        <v>0.82650000000000001</v>
      </c>
    </row>
    <row r="496" spans="1:6">
      <c r="A496" s="16" t="s">
        <v>1113</v>
      </c>
      <c r="B496" s="16" t="s">
        <v>77</v>
      </c>
      <c r="C496" s="36">
        <v>1.43E-2</v>
      </c>
      <c r="D496" s="36">
        <v>6.54E-2</v>
      </c>
      <c r="E496" s="36">
        <v>0.21879999999999999</v>
      </c>
      <c r="F496" s="36">
        <v>0.82679999999999998</v>
      </c>
    </row>
    <row r="497" spans="1:6">
      <c r="A497" s="16" t="s">
        <v>1695</v>
      </c>
      <c r="B497" s="16" t="s">
        <v>77</v>
      </c>
      <c r="C497" s="36">
        <v>1.4200000000000001E-2</v>
      </c>
      <c r="D497" s="36">
        <v>6.6000000000000003E-2</v>
      </c>
      <c r="E497" s="36">
        <v>0.2147</v>
      </c>
      <c r="F497" s="36">
        <v>0.83</v>
      </c>
    </row>
    <row r="498" spans="1:6">
      <c r="A498" s="16" t="s">
        <v>985</v>
      </c>
      <c r="B498" s="16" t="s">
        <v>77</v>
      </c>
      <c r="C498" s="36">
        <v>1.95E-2</v>
      </c>
      <c r="D498" s="36">
        <v>9.3299999999999994E-2</v>
      </c>
      <c r="E498" s="36">
        <v>0.20880000000000001</v>
      </c>
      <c r="F498" s="36">
        <v>0.83460000000000001</v>
      </c>
    </row>
    <row r="499" spans="1:6">
      <c r="A499" s="16" t="s">
        <v>1065</v>
      </c>
      <c r="B499" s="16" t="s">
        <v>77</v>
      </c>
      <c r="C499" s="36">
        <v>1.6400000000000001E-2</v>
      </c>
      <c r="D499" s="36">
        <v>7.9299999999999995E-2</v>
      </c>
      <c r="E499" s="36">
        <v>0.2072</v>
      </c>
      <c r="F499" s="36">
        <v>0.83579999999999999</v>
      </c>
    </row>
    <row r="500" spans="1:6">
      <c r="A500" s="16" t="s">
        <v>1437</v>
      </c>
      <c r="B500" s="16" t="s">
        <v>77</v>
      </c>
      <c r="C500" s="36">
        <v>1.4800000000000001E-2</v>
      </c>
      <c r="D500" s="36">
        <v>7.1999999999999995E-2</v>
      </c>
      <c r="E500" s="36">
        <v>0.20519999999999999</v>
      </c>
      <c r="F500" s="36">
        <v>0.83740000000000003</v>
      </c>
    </row>
    <row r="501" spans="1:6">
      <c r="A501" s="16" t="s">
        <v>1317</v>
      </c>
      <c r="B501" s="16" t="s">
        <v>77</v>
      </c>
      <c r="C501" s="36">
        <v>1.44E-2</v>
      </c>
      <c r="D501" s="36">
        <v>7.0400000000000004E-2</v>
      </c>
      <c r="E501" s="36">
        <v>0.2049</v>
      </c>
      <c r="F501" s="36">
        <v>0.83760000000000001</v>
      </c>
    </row>
    <row r="502" spans="1:6">
      <c r="A502" s="16" t="s">
        <v>661</v>
      </c>
      <c r="B502" s="16" t="s">
        <v>77</v>
      </c>
      <c r="C502" s="36">
        <v>1.5900000000000001E-2</v>
      </c>
      <c r="D502" s="36">
        <v>8.1900000000000001E-2</v>
      </c>
      <c r="E502" s="36">
        <v>0.19470000000000001</v>
      </c>
      <c r="F502" s="36">
        <v>0.84560000000000002</v>
      </c>
    </row>
    <row r="503" spans="1:6">
      <c r="A503" s="16" t="s">
        <v>1611</v>
      </c>
      <c r="B503" s="16" t="s">
        <v>77</v>
      </c>
      <c r="C503" s="36">
        <v>1.12E-2</v>
      </c>
      <c r="D503" s="36">
        <v>5.7599999999999998E-2</v>
      </c>
      <c r="E503" s="36">
        <v>0.1946</v>
      </c>
      <c r="F503" s="36">
        <v>0.84570000000000001</v>
      </c>
    </row>
    <row r="504" spans="1:6">
      <c r="A504" s="16" t="s">
        <v>807</v>
      </c>
      <c r="B504" s="16" t="s">
        <v>77</v>
      </c>
      <c r="C504" s="36">
        <v>-1.44E-2</v>
      </c>
      <c r="D504" s="36">
        <v>7.51E-2</v>
      </c>
      <c r="E504" s="36">
        <v>-0.1925</v>
      </c>
      <c r="F504" s="36">
        <v>0.84740000000000004</v>
      </c>
    </row>
    <row r="505" spans="1:6">
      <c r="A505" s="16" t="s">
        <v>1851</v>
      </c>
      <c r="B505" s="16" t="s">
        <v>77</v>
      </c>
      <c r="C505" s="36">
        <v>1.9E-2</v>
      </c>
      <c r="D505" s="36">
        <v>9.9000000000000005E-2</v>
      </c>
      <c r="E505" s="36">
        <v>0.192</v>
      </c>
      <c r="F505" s="36">
        <v>0.84770000000000001</v>
      </c>
    </row>
    <row r="506" spans="1:6">
      <c r="A506" s="16" t="s">
        <v>1245</v>
      </c>
      <c r="B506" s="16" t="s">
        <v>77</v>
      </c>
      <c r="C506" s="36">
        <v>1.29E-2</v>
      </c>
      <c r="D506" s="36">
        <v>6.83E-2</v>
      </c>
      <c r="E506" s="36">
        <v>0.18940000000000001</v>
      </c>
      <c r="F506" s="36">
        <v>0.8498</v>
      </c>
    </row>
    <row r="507" spans="1:6">
      <c r="A507" s="16" t="s">
        <v>771</v>
      </c>
      <c r="B507" s="16" t="s">
        <v>77</v>
      </c>
      <c r="C507" s="36">
        <v>1.06E-2</v>
      </c>
      <c r="D507" s="36">
        <v>5.6500000000000002E-2</v>
      </c>
      <c r="E507" s="36">
        <v>0.18729999999999999</v>
      </c>
      <c r="F507" s="36">
        <v>0.85140000000000005</v>
      </c>
    </row>
    <row r="508" spans="1:6">
      <c r="A508" s="16" t="s">
        <v>1090</v>
      </c>
      <c r="B508" s="16" t="s">
        <v>77</v>
      </c>
      <c r="C508" s="36">
        <v>1.38E-2</v>
      </c>
      <c r="D508" s="36">
        <v>7.3599999999999999E-2</v>
      </c>
      <c r="E508" s="36">
        <v>0.18729999999999999</v>
      </c>
      <c r="F508" s="36">
        <v>0.85150000000000003</v>
      </c>
    </row>
    <row r="509" spans="1:6">
      <c r="A509" s="16" t="s">
        <v>1323</v>
      </c>
      <c r="B509" s="16" t="s">
        <v>77</v>
      </c>
      <c r="C509" s="36">
        <v>1.4200000000000001E-2</v>
      </c>
      <c r="D509" s="36">
        <v>7.7799999999999994E-2</v>
      </c>
      <c r="E509" s="36">
        <v>0.1822</v>
      </c>
      <c r="F509" s="36">
        <v>0.85540000000000005</v>
      </c>
    </row>
    <row r="510" spans="1:6">
      <c r="A510" s="16" t="s">
        <v>1227</v>
      </c>
      <c r="B510" s="16" t="s">
        <v>77</v>
      </c>
      <c r="C510" s="36">
        <v>2.4400000000000002E-2</v>
      </c>
      <c r="D510" s="36">
        <v>0.1338</v>
      </c>
      <c r="E510" s="36">
        <v>0.18210000000000001</v>
      </c>
      <c r="F510" s="36">
        <v>0.85550000000000004</v>
      </c>
    </row>
    <row r="511" spans="1:6">
      <c r="A511" s="16" t="s">
        <v>738</v>
      </c>
      <c r="B511" s="16" t="s">
        <v>77</v>
      </c>
      <c r="C511" s="36">
        <v>-1.1900000000000001E-2</v>
      </c>
      <c r="D511" s="36">
        <v>6.6000000000000003E-2</v>
      </c>
      <c r="E511" s="36">
        <v>-0.18049999999999999</v>
      </c>
      <c r="F511" s="36">
        <v>0.85680000000000001</v>
      </c>
    </row>
    <row r="512" spans="1:6">
      <c r="A512" s="16" t="s">
        <v>1104</v>
      </c>
      <c r="B512" s="16" t="s">
        <v>77</v>
      </c>
      <c r="C512" s="36">
        <v>-1.9699999999999999E-2</v>
      </c>
      <c r="D512" s="36">
        <v>0.1095</v>
      </c>
      <c r="E512" s="36">
        <v>-0.18</v>
      </c>
      <c r="F512" s="36">
        <v>0.85709999999999997</v>
      </c>
    </row>
    <row r="513" spans="1:6">
      <c r="A513" s="16" t="s">
        <v>1233</v>
      </c>
      <c r="B513" s="16" t="s">
        <v>77</v>
      </c>
      <c r="C513" s="36">
        <v>1.4E-2</v>
      </c>
      <c r="D513" s="36">
        <v>7.7799999999999994E-2</v>
      </c>
      <c r="E513" s="36">
        <v>0.1799</v>
      </c>
      <c r="F513" s="36">
        <v>0.85719999999999996</v>
      </c>
    </row>
    <row r="514" spans="1:6">
      <c r="A514" s="16" t="s">
        <v>1464</v>
      </c>
      <c r="B514" s="16" t="s">
        <v>77</v>
      </c>
      <c r="C514" s="36">
        <v>-1.4999999999999999E-2</v>
      </c>
      <c r="D514" s="36">
        <v>8.4599999999999995E-2</v>
      </c>
      <c r="E514" s="36">
        <v>-0.1769</v>
      </c>
      <c r="F514" s="36">
        <v>0.85960000000000003</v>
      </c>
    </row>
    <row r="515" spans="1:6">
      <c r="A515" s="16" t="s">
        <v>1557</v>
      </c>
      <c r="B515" s="16" t="s">
        <v>77</v>
      </c>
      <c r="C515" s="36">
        <v>9.1999999999999998E-3</v>
      </c>
      <c r="D515" s="36">
        <v>5.2299999999999999E-2</v>
      </c>
      <c r="E515" s="36">
        <v>0.17649999999999999</v>
      </c>
      <c r="F515" s="36">
        <v>0.8599</v>
      </c>
    </row>
    <row r="516" spans="1:6">
      <c r="A516" s="16" t="s">
        <v>789</v>
      </c>
      <c r="B516" s="16" t="s">
        <v>77</v>
      </c>
      <c r="C516" s="36">
        <v>1.2200000000000001E-2</v>
      </c>
      <c r="D516" s="36">
        <v>7.0900000000000005E-2</v>
      </c>
      <c r="E516" s="36">
        <v>0.17219999999999999</v>
      </c>
      <c r="F516" s="36">
        <v>0.86329999999999996</v>
      </c>
    </row>
    <row r="517" spans="1:6">
      <c r="A517" s="16" t="s">
        <v>735</v>
      </c>
      <c r="B517" s="16" t="s">
        <v>77</v>
      </c>
      <c r="C517" s="36">
        <v>-1.17E-2</v>
      </c>
      <c r="D517" s="36">
        <v>7.2800000000000004E-2</v>
      </c>
      <c r="E517" s="36">
        <v>-0.1603</v>
      </c>
      <c r="F517" s="36">
        <v>0.87270000000000003</v>
      </c>
    </row>
    <row r="518" spans="1:6">
      <c r="A518" s="16" t="s">
        <v>1965</v>
      </c>
      <c r="B518" s="16" t="s">
        <v>77</v>
      </c>
      <c r="C518" s="36">
        <v>-1.11E-2</v>
      </c>
      <c r="D518" s="36">
        <v>7.0999999999999994E-2</v>
      </c>
      <c r="E518" s="36">
        <v>-0.15679999999999999</v>
      </c>
      <c r="F518" s="36">
        <v>0.87539999999999996</v>
      </c>
    </row>
    <row r="519" spans="1:6">
      <c r="A519" s="16" t="s">
        <v>592</v>
      </c>
      <c r="B519" s="16" t="s">
        <v>77</v>
      </c>
      <c r="C519" s="36">
        <v>-1.0999999999999999E-2</v>
      </c>
      <c r="D519" s="36">
        <v>7.0699999999999999E-2</v>
      </c>
      <c r="E519" s="36">
        <v>-0.15609999999999999</v>
      </c>
      <c r="F519" s="36">
        <v>0.87590000000000001</v>
      </c>
    </row>
    <row r="520" spans="1:6">
      <c r="A520" s="16" t="s">
        <v>783</v>
      </c>
      <c r="B520" s="16" t="s">
        <v>77</v>
      </c>
      <c r="C520" s="36">
        <v>1.49E-2</v>
      </c>
      <c r="D520" s="36">
        <v>9.7000000000000003E-2</v>
      </c>
      <c r="E520" s="36">
        <v>0.15390000000000001</v>
      </c>
      <c r="F520" s="36">
        <v>0.87770000000000004</v>
      </c>
    </row>
    <row r="521" spans="1:6">
      <c r="A521" s="16" t="s">
        <v>1386</v>
      </c>
      <c r="B521" s="16" t="s">
        <v>77</v>
      </c>
      <c r="C521" s="36">
        <v>9.1999999999999998E-3</v>
      </c>
      <c r="D521" s="36">
        <v>6.2799999999999995E-2</v>
      </c>
      <c r="E521" s="36">
        <v>0.14599999999999999</v>
      </c>
      <c r="F521" s="36">
        <v>0.88390000000000002</v>
      </c>
    </row>
    <row r="522" spans="1:6">
      <c r="A522" s="16" t="s">
        <v>1453</v>
      </c>
      <c r="B522" s="16" t="s">
        <v>77</v>
      </c>
      <c r="C522" s="36">
        <v>8.6999999999999994E-3</v>
      </c>
      <c r="D522" s="36">
        <v>6.3500000000000001E-2</v>
      </c>
      <c r="E522" s="36">
        <v>0.1366</v>
      </c>
      <c r="F522" s="36">
        <v>0.89129999999999998</v>
      </c>
    </row>
    <row r="523" spans="1:6">
      <c r="A523" s="16" t="s">
        <v>1884</v>
      </c>
      <c r="B523" s="16" t="s">
        <v>77</v>
      </c>
      <c r="C523" s="36">
        <v>1.18E-2</v>
      </c>
      <c r="D523" s="36">
        <v>8.6499999999999994E-2</v>
      </c>
      <c r="E523" s="36">
        <v>0.13619999999999999</v>
      </c>
      <c r="F523" s="36">
        <v>0.89170000000000005</v>
      </c>
    </row>
    <row r="524" spans="1:6">
      <c r="A524" s="16" t="s">
        <v>473</v>
      </c>
      <c r="B524" s="16" t="s">
        <v>77</v>
      </c>
      <c r="C524" s="36">
        <v>1.9199999999999998E-2</v>
      </c>
      <c r="D524" s="36">
        <v>0.1474</v>
      </c>
      <c r="E524" s="36">
        <v>0.13059999999999999</v>
      </c>
      <c r="F524" s="36">
        <v>0.89610000000000001</v>
      </c>
    </row>
    <row r="525" spans="1:6">
      <c r="A525" s="16" t="s">
        <v>1623</v>
      </c>
      <c r="B525" s="16" t="s">
        <v>77</v>
      </c>
      <c r="C525" s="36">
        <v>9.7000000000000003E-3</v>
      </c>
      <c r="D525" s="36">
        <v>7.4499999999999997E-2</v>
      </c>
      <c r="E525" s="36">
        <v>0.13</v>
      </c>
      <c r="F525" s="36">
        <v>0.89649999999999996</v>
      </c>
    </row>
    <row r="526" spans="1:6">
      <c r="A526" s="16" t="s">
        <v>307</v>
      </c>
      <c r="B526" s="16" t="s">
        <v>77</v>
      </c>
      <c r="C526" s="36">
        <v>1.0200000000000001E-2</v>
      </c>
      <c r="D526" s="36">
        <v>7.85E-2</v>
      </c>
      <c r="E526" s="36">
        <v>0.1298</v>
      </c>
      <c r="F526" s="36">
        <v>0.89670000000000005</v>
      </c>
    </row>
    <row r="527" spans="1:6">
      <c r="A527" s="16" t="s">
        <v>792</v>
      </c>
      <c r="B527" s="16" t="s">
        <v>77</v>
      </c>
      <c r="C527" s="36">
        <v>7.4999999999999997E-3</v>
      </c>
      <c r="D527" s="36">
        <v>5.9400000000000001E-2</v>
      </c>
      <c r="E527" s="36">
        <v>0.12640000000000001</v>
      </c>
      <c r="F527" s="36">
        <v>0.89939999999999998</v>
      </c>
    </row>
    <row r="528" spans="1:6">
      <c r="A528" s="16" t="s">
        <v>1627</v>
      </c>
      <c r="B528" s="16" t="s">
        <v>77</v>
      </c>
      <c r="C528" s="36">
        <v>7.1999999999999998E-3</v>
      </c>
      <c r="D528" s="36">
        <v>5.8599999999999999E-2</v>
      </c>
      <c r="E528" s="36">
        <v>0.1237</v>
      </c>
      <c r="F528" s="36">
        <v>0.90159999999999996</v>
      </c>
    </row>
    <row r="529" spans="1:6">
      <c r="A529" s="16" t="s">
        <v>1482</v>
      </c>
      <c r="B529" s="16" t="s">
        <v>77</v>
      </c>
      <c r="C529" s="36">
        <v>-8.5000000000000006E-3</v>
      </c>
      <c r="D529" s="36">
        <v>6.9199999999999998E-2</v>
      </c>
      <c r="E529" s="36">
        <v>-0.1234</v>
      </c>
      <c r="F529" s="36">
        <v>0.90180000000000005</v>
      </c>
    </row>
    <row r="530" spans="1:6">
      <c r="A530" s="16" t="s">
        <v>1263</v>
      </c>
      <c r="B530" s="16" t="s">
        <v>77</v>
      </c>
      <c r="C530" s="36">
        <v>-1.2699999999999999E-2</v>
      </c>
      <c r="D530" s="36">
        <v>0.1037</v>
      </c>
      <c r="E530" s="36">
        <v>-0.1226</v>
      </c>
      <c r="F530" s="36">
        <v>0.90239999999999998</v>
      </c>
    </row>
    <row r="531" spans="1:6">
      <c r="A531" s="16" t="s">
        <v>556</v>
      </c>
      <c r="B531" s="16" t="s">
        <v>77</v>
      </c>
      <c r="C531" s="36">
        <v>8.6999999999999994E-3</v>
      </c>
      <c r="D531" s="36">
        <v>7.2400000000000006E-2</v>
      </c>
      <c r="E531" s="36">
        <v>0.1202</v>
      </c>
      <c r="F531" s="36">
        <v>0.90429999999999999</v>
      </c>
    </row>
    <row r="532" spans="1:6">
      <c r="A532" s="16" t="s">
        <v>1503</v>
      </c>
      <c r="B532" s="16" t="s">
        <v>77</v>
      </c>
      <c r="C532" s="36">
        <v>7.0000000000000001E-3</v>
      </c>
      <c r="D532" s="36">
        <v>5.8599999999999999E-2</v>
      </c>
      <c r="E532" s="36">
        <v>0.1195</v>
      </c>
      <c r="F532" s="36">
        <v>0.90490000000000004</v>
      </c>
    </row>
    <row r="533" spans="1:6">
      <c r="A533" s="16" t="s">
        <v>1359</v>
      </c>
      <c r="B533" s="16" t="s">
        <v>77</v>
      </c>
      <c r="C533" s="36">
        <v>-7.1000000000000004E-3</v>
      </c>
      <c r="D533" s="36">
        <v>6.0499999999999998E-2</v>
      </c>
      <c r="E533" s="36">
        <v>-0.1168</v>
      </c>
      <c r="F533" s="36">
        <v>0.90710000000000002</v>
      </c>
    </row>
    <row r="534" spans="1:6">
      <c r="A534" s="16" t="s">
        <v>1461</v>
      </c>
      <c r="B534" s="16" t="s">
        <v>77</v>
      </c>
      <c r="C534" s="36">
        <v>1.41E-2</v>
      </c>
      <c r="D534" s="36">
        <v>0.1208</v>
      </c>
      <c r="E534" s="36">
        <v>0.1166</v>
      </c>
      <c r="F534" s="36">
        <v>0.90720000000000001</v>
      </c>
    </row>
    <row r="535" spans="1:6">
      <c r="A535" s="16" t="s">
        <v>994</v>
      </c>
      <c r="B535" s="16" t="s">
        <v>77</v>
      </c>
      <c r="C535" s="36">
        <v>-9.1999999999999998E-3</v>
      </c>
      <c r="D535" s="36">
        <v>0.08</v>
      </c>
      <c r="E535" s="36">
        <v>-0.1152</v>
      </c>
      <c r="F535" s="36">
        <v>0.9083</v>
      </c>
    </row>
    <row r="536" spans="1:6">
      <c r="A536" s="16" t="s">
        <v>1608</v>
      </c>
      <c r="B536" s="16" t="s">
        <v>77</v>
      </c>
      <c r="C536" s="36">
        <v>6.1000000000000004E-3</v>
      </c>
      <c r="D536" s="36">
        <v>5.4699999999999999E-2</v>
      </c>
      <c r="E536" s="36">
        <v>0.1111</v>
      </c>
      <c r="F536" s="36">
        <v>0.91149999999999998</v>
      </c>
    </row>
    <row r="537" spans="1:6">
      <c r="A537" s="16" t="s">
        <v>780</v>
      </c>
      <c r="B537" s="16" t="s">
        <v>77</v>
      </c>
      <c r="C537" s="36">
        <v>-8.0000000000000002E-3</v>
      </c>
      <c r="D537" s="36">
        <v>7.3400000000000007E-2</v>
      </c>
      <c r="E537" s="36">
        <v>-0.1096</v>
      </c>
      <c r="F537" s="36">
        <v>0.91269999999999996</v>
      </c>
    </row>
    <row r="538" spans="1:6">
      <c r="A538" s="16" t="s">
        <v>1473</v>
      </c>
      <c r="B538" s="16" t="s">
        <v>77</v>
      </c>
      <c r="C538" s="36">
        <v>-6.1000000000000004E-3</v>
      </c>
      <c r="D538" s="36">
        <v>5.62E-2</v>
      </c>
      <c r="E538" s="36">
        <v>-0.1084</v>
      </c>
      <c r="F538" s="36">
        <v>0.91369999999999996</v>
      </c>
    </row>
    <row r="539" spans="1:6">
      <c r="A539" s="16" t="s">
        <v>1810</v>
      </c>
      <c r="B539" s="16" t="s">
        <v>77</v>
      </c>
      <c r="C539" s="36">
        <v>-6.4999999999999997E-3</v>
      </c>
      <c r="D539" s="36">
        <v>6.0199999999999997E-2</v>
      </c>
      <c r="E539" s="36">
        <v>-0.108</v>
      </c>
      <c r="F539" s="36">
        <v>0.91400000000000003</v>
      </c>
    </row>
    <row r="540" spans="1:6">
      <c r="A540" s="16" t="s">
        <v>1824</v>
      </c>
      <c r="B540" s="16" t="s">
        <v>77</v>
      </c>
      <c r="C540" s="36">
        <v>1.2699999999999999E-2</v>
      </c>
      <c r="D540" s="36">
        <v>0.11799999999999999</v>
      </c>
      <c r="E540" s="36">
        <v>0.108</v>
      </c>
      <c r="F540" s="36">
        <v>0.91400000000000003</v>
      </c>
    </row>
    <row r="541" spans="1:6">
      <c r="A541" s="16" t="s">
        <v>452</v>
      </c>
      <c r="B541" s="16" t="s">
        <v>77</v>
      </c>
      <c r="C541" s="36">
        <v>9.4999999999999998E-3</v>
      </c>
      <c r="D541" s="36">
        <v>8.9300000000000004E-2</v>
      </c>
      <c r="E541" s="36">
        <v>0.1069</v>
      </c>
      <c r="F541" s="36">
        <v>0.91490000000000005</v>
      </c>
    </row>
    <row r="542" spans="1:6">
      <c r="A542" s="16" t="s">
        <v>1434</v>
      </c>
      <c r="B542" s="16" t="s">
        <v>77</v>
      </c>
      <c r="C542" s="36">
        <v>-7.9000000000000008E-3</v>
      </c>
      <c r="D542" s="36">
        <v>8.0199999999999994E-2</v>
      </c>
      <c r="E542" s="36">
        <v>-9.8599999999999993E-2</v>
      </c>
      <c r="F542" s="36">
        <v>0.9214</v>
      </c>
    </row>
    <row r="543" spans="1:6">
      <c r="A543" s="16" t="s">
        <v>1164</v>
      </c>
      <c r="B543" s="16" t="s">
        <v>77</v>
      </c>
      <c r="C543" s="36">
        <v>-6.7999999999999996E-3</v>
      </c>
      <c r="D543" s="36">
        <v>6.9400000000000003E-2</v>
      </c>
      <c r="E543" s="36">
        <v>-9.7500000000000003E-2</v>
      </c>
      <c r="F543" s="36">
        <v>0.9224</v>
      </c>
    </row>
    <row r="544" spans="1:6">
      <c r="A544" s="16" t="s">
        <v>1590</v>
      </c>
      <c r="B544" s="16" t="s">
        <v>77</v>
      </c>
      <c r="C544" s="36">
        <v>4.5999999999999999E-3</v>
      </c>
      <c r="D544" s="36">
        <v>4.99E-2</v>
      </c>
      <c r="E544" s="36">
        <v>9.2700000000000005E-2</v>
      </c>
      <c r="F544" s="36">
        <v>0.92610000000000003</v>
      </c>
    </row>
    <row r="545" spans="1:6">
      <c r="A545" s="16" t="s">
        <v>1755</v>
      </c>
      <c r="B545" s="16" t="s">
        <v>77</v>
      </c>
      <c r="C545" s="36">
        <v>-5.1000000000000004E-3</v>
      </c>
      <c r="D545" s="36">
        <v>5.7299999999999997E-2</v>
      </c>
      <c r="E545" s="36">
        <v>-8.9599999999999999E-2</v>
      </c>
      <c r="F545" s="36">
        <v>0.92859999999999998</v>
      </c>
    </row>
    <row r="546" spans="1:6">
      <c r="A546" s="16" t="s">
        <v>1878</v>
      </c>
      <c r="B546" s="16" t="s">
        <v>77</v>
      </c>
      <c r="C546" s="36">
        <v>-7.4000000000000003E-3</v>
      </c>
      <c r="D546" s="36">
        <v>8.2500000000000004E-2</v>
      </c>
      <c r="E546" s="36">
        <v>-8.9399999999999993E-2</v>
      </c>
      <c r="F546" s="36">
        <v>0.92879999999999996</v>
      </c>
    </row>
    <row r="547" spans="1:6">
      <c r="A547" s="16" t="s">
        <v>1506</v>
      </c>
      <c r="B547" s="16" t="s">
        <v>77</v>
      </c>
      <c r="C547" s="36">
        <v>6.3E-3</v>
      </c>
      <c r="D547" s="36">
        <v>7.0599999999999996E-2</v>
      </c>
      <c r="E547" s="36">
        <v>8.8999999999999996E-2</v>
      </c>
      <c r="F547" s="36">
        <v>0.92910000000000004</v>
      </c>
    </row>
    <row r="548" spans="1:6">
      <c r="A548" s="16" t="s">
        <v>1479</v>
      </c>
      <c r="B548" s="16" t="s">
        <v>77</v>
      </c>
      <c r="C548" s="36">
        <v>4.7000000000000002E-3</v>
      </c>
      <c r="D548" s="36">
        <v>5.4699999999999999E-2</v>
      </c>
      <c r="E548" s="36">
        <v>8.5599999999999996E-2</v>
      </c>
      <c r="F548" s="36">
        <v>0.93179999999999996</v>
      </c>
    </row>
    <row r="549" spans="1:6">
      <c r="A549" s="16" t="s">
        <v>688</v>
      </c>
      <c r="B549" s="16" t="s">
        <v>77</v>
      </c>
      <c r="C549" s="36">
        <v>5.4000000000000003E-3</v>
      </c>
      <c r="D549" s="36">
        <v>6.4399999999999999E-2</v>
      </c>
      <c r="E549" s="36">
        <v>8.3199999999999996E-2</v>
      </c>
      <c r="F549" s="36">
        <v>0.93369999999999997</v>
      </c>
    </row>
    <row r="550" spans="1:6">
      <c r="A550" s="16" t="s">
        <v>1407</v>
      </c>
      <c r="B550" s="16" t="s">
        <v>77</v>
      </c>
      <c r="C550" s="36">
        <v>-9.1999999999999998E-3</v>
      </c>
      <c r="D550" s="36">
        <v>0.11550000000000001</v>
      </c>
      <c r="E550" s="36">
        <v>-7.9699999999999993E-2</v>
      </c>
      <c r="F550" s="36">
        <v>0.93640000000000001</v>
      </c>
    </row>
    <row r="551" spans="1:6">
      <c r="A551" s="16" t="s">
        <v>1704</v>
      </c>
      <c r="B551" s="16" t="s">
        <v>77</v>
      </c>
      <c r="C551" s="36">
        <v>-6.4999999999999997E-3</v>
      </c>
      <c r="D551" s="36">
        <v>8.7400000000000005E-2</v>
      </c>
      <c r="E551" s="36">
        <v>-7.4899999999999994E-2</v>
      </c>
      <c r="F551" s="36">
        <v>0.94030000000000002</v>
      </c>
    </row>
    <row r="552" spans="1:6">
      <c r="A552" s="16" t="s">
        <v>702</v>
      </c>
      <c r="B552" s="16" t="s">
        <v>77</v>
      </c>
      <c r="C552" s="36">
        <v>5.5999999999999999E-3</v>
      </c>
      <c r="D552" s="36">
        <v>7.7799999999999994E-2</v>
      </c>
      <c r="E552" s="36">
        <v>7.1599999999999997E-2</v>
      </c>
      <c r="F552" s="36">
        <v>0.94289999999999996</v>
      </c>
    </row>
    <row r="553" spans="1:6">
      <c r="A553" s="16" t="s">
        <v>1470</v>
      </c>
      <c r="B553" s="16" t="s">
        <v>77</v>
      </c>
      <c r="C553" s="36">
        <v>-4.4000000000000003E-3</v>
      </c>
      <c r="D553" s="36">
        <v>6.13E-2</v>
      </c>
      <c r="E553" s="36">
        <v>-7.1499999999999994E-2</v>
      </c>
      <c r="F553" s="36">
        <v>0.94299999999999995</v>
      </c>
    </row>
    <row r="554" spans="1:6">
      <c r="A554" s="16" t="s">
        <v>1116</v>
      </c>
      <c r="B554" s="16" t="s">
        <v>77</v>
      </c>
      <c r="C554" s="36">
        <v>-4.4999999999999997E-3</v>
      </c>
      <c r="D554" s="36">
        <v>6.3200000000000006E-2</v>
      </c>
      <c r="E554" s="36">
        <v>-7.0800000000000002E-2</v>
      </c>
      <c r="F554" s="36">
        <v>0.94359999999999999</v>
      </c>
    </row>
    <row r="555" spans="1:6">
      <c r="A555" s="16" t="s">
        <v>370</v>
      </c>
      <c r="B555" s="16" t="s">
        <v>77</v>
      </c>
      <c r="C555" s="36">
        <v>-6.1000000000000004E-3</v>
      </c>
      <c r="D555" s="36">
        <v>8.8200000000000001E-2</v>
      </c>
      <c r="E555" s="36">
        <v>-6.93E-2</v>
      </c>
      <c r="F555" s="36">
        <v>0.94469999999999998</v>
      </c>
    </row>
    <row r="556" spans="1:6">
      <c r="A556" s="16" t="s">
        <v>1374</v>
      </c>
      <c r="B556" s="16" t="s">
        <v>77</v>
      </c>
      <c r="C556" s="36">
        <v>4.8999999999999998E-3</v>
      </c>
      <c r="D556" s="36">
        <v>7.2099999999999997E-2</v>
      </c>
      <c r="E556" s="36">
        <v>6.8000000000000005E-2</v>
      </c>
      <c r="F556" s="36">
        <v>0.94579999999999997</v>
      </c>
    </row>
    <row r="557" spans="1:6">
      <c r="A557" s="16" t="s">
        <v>673</v>
      </c>
      <c r="B557" s="16" t="s">
        <v>77</v>
      </c>
      <c r="C557" s="36">
        <v>-4.0000000000000001E-3</v>
      </c>
      <c r="D557" s="36">
        <v>6.3E-2</v>
      </c>
      <c r="E557" s="36">
        <v>-6.4199999999999993E-2</v>
      </c>
      <c r="F557" s="36">
        <v>0.94879999999999998</v>
      </c>
    </row>
    <row r="558" spans="1:6">
      <c r="A558" s="16" t="s">
        <v>1443</v>
      </c>
      <c r="B558" s="16" t="s">
        <v>77</v>
      </c>
      <c r="C558" s="36">
        <v>3.5999999999999999E-3</v>
      </c>
      <c r="D558" s="36">
        <v>5.96E-2</v>
      </c>
      <c r="E558" s="36">
        <v>6.0400000000000002E-2</v>
      </c>
      <c r="F558" s="36">
        <v>0.95179999999999998</v>
      </c>
    </row>
    <row r="559" spans="1:6">
      <c r="A559" s="16" t="s">
        <v>1329</v>
      </c>
      <c r="B559" s="16" t="s">
        <v>77</v>
      </c>
      <c r="C559" s="36">
        <v>-3.5999999999999999E-3</v>
      </c>
      <c r="D559" s="36">
        <v>6.3799999999999996E-2</v>
      </c>
      <c r="E559" s="36">
        <v>-5.7000000000000002E-2</v>
      </c>
      <c r="F559" s="36">
        <v>0.9546</v>
      </c>
    </row>
    <row r="560" spans="1:6">
      <c r="A560" s="16" t="s">
        <v>1320</v>
      </c>
      <c r="B560" s="16" t="s">
        <v>77</v>
      </c>
      <c r="C560" s="36">
        <v>-3.3E-3</v>
      </c>
      <c r="D560" s="36">
        <v>6.4500000000000002E-2</v>
      </c>
      <c r="E560" s="36">
        <v>-5.1799999999999999E-2</v>
      </c>
      <c r="F560" s="36">
        <v>0.9587</v>
      </c>
    </row>
    <row r="561" spans="1:6">
      <c r="A561" s="16" t="s">
        <v>1881</v>
      </c>
      <c r="B561" s="16" t="s">
        <v>77</v>
      </c>
      <c r="C561" s="36">
        <v>-3.7000000000000002E-3</v>
      </c>
      <c r="D561" s="36">
        <v>8.1500000000000003E-2</v>
      </c>
      <c r="E561" s="36">
        <v>-4.5900000000000003E-2</v>
      </c>
      <c r="F561" s="36">
        <v>0.96340000000000003</v>
      </c>
    </row>
    <row r="562" spans="1:6">
      <c r="A562" s="16" t="s">
        <v>1062</v>
      </c>
      <c r="B562" s="16" t="s">
        <v>77</v>
      </c>
      <c r="C562" s="36">
        <v>2.5999999999999999E-3</v>
      </c>
      <c r="D562" s="36">
        <v>6.2300000000000001E-2</v>
      </c>
      <c r="E562" s="36">
        <v>4.2299999999999997E-2</v>
      </c>
      <c r="F562" s="36">
        <v>0.96630000000000005</v>
      </c>
    </row>
    <row r="563" spans="1:6">
      <c r="A563" s="16" t="s">
        <v>1599</v>
      </c>
      <c r="B563" s="16" t="s">
        <v>77</v>
      </c>
      <c r="C563" s="36">
        <v>-2.5999999999999999E-3</v>
      </c>
      <c r="D563" s="36">
        <v>6.3500000000000001E-2</v>
      </c>
      <c r="E563" s="36">
        <v>-4.0599999999999997E-2</v>
      </c>
      <c r="F563" s="36">
        <v>0.96760000000000002</v>
      </c>
    </row>
    <row r="564" spans="1:6">
      <c r="A564" s="16" t="s">
        <v>682</v>
      </c>
      <c r="B564" s="16" t="s">
        <v>77</v>
      </c>
      <c r="C564" s="36">
        <v>2.3999999999999998E-3</v>
      </c>
      <c r="D564" s="36">
        <v>6.3600000000000004E-2</v>
      </c>
      <c r="E564" s="36">
        <v>3.7900000000000003E-2</v>
      </c>
      <c r="F564" s="36">
        <v>0.96970000000000001</v>
      </c>
    </row>
    <row r="565" spans="1:6">
      <c r="A565" s="16" t="s">
        <v>891</v>
      </c>
      <c r="B565" s="16" t="s">
        <v>77</v>
      </c>
      <c r="C565" s="36">
        <v>-3.0999999999999999E-3</v>
      </c>
      <c r="D565" s="36">
        <v>8.6199999999999999E-2</v>
      </c>
      <c r="E565" s="36">
        <v>-3.6299999999999999E-2</v>
      </c>
      <c r="F565" s="36">
        <v>0.97099999999999997</v>
      </c>
    </row>
    <row r="566" spans="1:6">
      <c r="A566" s="16" t="s">
        <v>1173</v>
      </c>
      <c r="B566" s="16" t="s">
        <v>77</v>
      </c>
      <c r="C566" s="36">
        <v>-2.0999999999999999E-3</v>
      </c>
      <c r="D566" s="36">
        <v>6.5799999999999997E-2</v>
      </c>
      <c r="E566" s="36">
        <v>-3.1600000000000003E-2</v>
      </c>
      <c r="F566" s="36">
        <v>0.9748</v>
      </c>
    </row>
    <row r="567" spans="1:6">
      <c r="A567" s="16" t="s">
        <v>732</v>
      </c>
      <c r="B567" s="16" t="s">
        <v>77</v>
      </c>
      <c r="C567" s="36">
        <v>2.0999999999999999E-3</v>
      </c>
      <c r="D567" s="36">
        <v>7.7399999999999997E-2</v>
      </c>
      <c r="E567" s="36">
        <v>2.7400000000000001E-2</v>
      </c>
      <c r="F567" s="36">
        <v>0.97809999999999997</v>
      </c>
    </row>
    <row r="568" spans="1:6">
      <c r="A568" s="16" t="s">
        <v>511</v>
      </c>
      <c r="B568" s="16" t="s">
        <v>77</v>
      </c>
      <c r="C568" s="36">
        <v>2E-3</v>
      </c>
      <c r="D568" s="36">
        <v>7.5600000000000001E-2</v>
      </c>
      <c r="E568" s="36">
        <v>2.5899999999999999E-2</v>
      </c>
      <c r="F568" s="36">
        <v>0.97929999999999995</v>
      </c>
    </row>
    <row r="569" spans="1:6">
      <c r="A569" s="16" t="s">
        <v>723</v>
      </c>
      <c r="B569" s="16" t="s">
        <v>77</v>
      </c>
      <c r="C569" s="36">
        <v>-1.6999999999999999E-3</v>
      </c>
      <c r="D569" s="36">
        <v>7.51E-2</v>
      </c>
      <c r="E569" s="36">
        <v>-2.3099999999999999E-2</v>
      </c>
      <c r="F569" s="36">
        <v>0.98160000000000003</v>
      </c>
    </row>
    <row r="570" spans="1:6">
      <c r="A570" s="16" t="s">
        <v>1527</v>
      </c>
      <c r="B570" s="16" t="s">
        <v>77</v>
      </c>
      <c r="C570" s="36">
        <v>-1.2999999999999999E-3</v>
      </c>
      <c r="D570" s="36">
        <v>7.0999999999999994E-2</v>
      </c>
      <c r="E570" s="36">
        <v>-1.8599999999999998E-2</v>
      </c>
      <c r="F570" s="36">
        <v>0.98519999999999996</v>
      </c>
    </row>
    <row r="571" spans="1:6">
      <c r="A571" s="16" t="s">
        <v>819</v>
      </c>
      <c r="B571" s="16" t="s">
        <v>77</v>
      </c>
      <c r="C571" s="36">
        <v>-1.2999999999999999E-3</v>
      </c>
      <c r="D571" s="36">
        <v>9.7799999999999998E-2</v>
      </c>
      <c r="E571" s="36">
        <v>-1.3100000000000001E-2</v>
      </c>
      <c r="F571" s="36">
        <v>0.98960000000000004</v>
      </c>
    </row>
    <row r="572" spans="1:6">
      <c r="A572" s="16" t="s">
        <v>574</v>
      </c>
      <c r="B572" s="16" t="s">
        <v>77</v>
      </c>
      <c r="C572" s="36">
        <v>1E-3</v>
      </c>
      <c r="D572" s="36">
        <v>8.7900000000000006E-2</v>
      </c>
      <c r="E572" s="36">
        <v>1.1900000000000001E-2</v>
      </c>
      <c r="F572" s="36">
        <v>0.99050000000000005</v>
      </c>
    </row>
    <row r="573" spans="1:6">
      <c r="A573" s="16" t="s">
        <v>774</v>
      </c>
      <c r="B573" s="16" t="s">
        <v>77</v>
      </c>
      <c r="C573" s="36">
        <v>-6.9999999999999999E-4</v>
      </c>
      <c r="D573" s="36">
        <v>5.8700000000000002E-2</v>
      </c>
      <c r="E573" s="36">
        <v>-1.1599999999999999E-2</v>
      </c>
      <c r="F573" s="36">
        <v>0.99080000000000001</v>
      </c>
    </row>
    <row r="574" spans="1:6">
      <c r="A574" s="16" t="s">
        <v>1362</v>
      </c>
      <c r="B574" s="16" t="s">
        <v>77</v>
      </c>
      <c r="C574" s="36">
        <v>6.9999999999999999E-4</v>
      </c>
      <c r="D574" s="36">
        <v>6.5100000000000005E-2</v>
      </c>
      <c r="E574" s="36">
        <v>1.0999999999999999E-2</v>
      </c>
      <c r="F574" s="36">
        <v>0.99119999999999997</v>
      </c>
    </row>
    <row r="575" spans="1:6">
      <c r="A575" s="16" t="s">
        <v>319</v>
      </c>
      <c r="B575" s="16" t="s">
        <v>77</v>
      </c>
      <c r="C575" s="36">
        <v>1.1000000000000001E-3</v>
      </c>
      <c r="D575" s="36">
        <v>0.17499999999999999</v>
      </c>
      <c r="E575" s="36">
        <v>6.3E-3</v>
      </c>
      <c r="F575" s="36">
        <v>0.995</v>
      </c>
    </row>
    <row r="576" spans="1:6">
      <c r="A576" s="16" t="s">
        <v>1037</v>
      </c>
      <c r="B576" s="16" t="s">
        <v>77</v>
      </c>
      <c r="C576" s="36">
        <v>2.9999999999999997E-4</v>
      </c>
      <c r="D576" s="36">
        <v>6.0999999999999999E-2</v>
      </c>
      <c r="E576" s="36">
        <v>5.4000000000000003E-3</v>
      </c>
      <c r="F576" s="36">
        <v>0.99570000000000003</v>
      </c>
    </row>
    <row r="577" spans="1:6">
      <c r="A577" s="16" t="s">
        <v>1980</v>
      </c>
      <c r="B577" s="16" t="s">
        <v>77</v>
      </c>
      <c r="C577" s="36">
        <v>-4.0000000000000002E-4</v>
      </c>
      <c r="D577" s="36">
        <v>8.8599999999999998E-2</v>
      </c>
      <c r="E577" s="36">
        <v>-4.0000000000000001E-3</v>
      </c>
      <c r="F577" s="36">
        <v>0.99680000000000002</v>
      </c>
    </row>
    <row r="578" spans="1:6">
      <c r="A578" s="16" t="s">
        <v>1251</v>
      </c>
      <c r="B578" s="16" t="s">
        <v>77</v>
      </c>
      <c r="C578" s="36">
        <v>1E-4</v>
      </c>
      <c r="D578" s="36">
        <v>6.2700000000000006E-2</v>
      </c>
      <c r="E578" s="36">
        <v>1.9E-3</v>
      </c>
      <c r="F578" s="36">
        <v>0.99850000000000005</v>
      </c>
    </row>
    <row r="1045705" customFormat="1"/>
    <row r="1045706" customFormat="1"/>
    <row r="1045707" customFormat="1"/>
    <row r="1045708" customFormat="1"/>
    <row r="1045709" customFormat="1"/>
    <row r="1045710" customFormat="1"/>
    <row r="1045711" customFormat="1"/>
    <row r="1045712" customFormat="1"/>
    <row r="1045713" customFormat="1"/>
    <row r="1045714" customFormat="1"/>
    <row r="1045715" customFormat="1"/>
    <row r="1045716" customFormat="1"/>
    <row r="1045717" customFormat="1"/>
    <row r="1045718" customFormat="1"/>
    <row r="1045719" customFormat="1"/>
    <row r="1045720" customFormat="1"/>
    <row r="1045721" customFormat="1"/>
    <row r="1045722" customFormat="1"/>
    <row r="1045723" customFormat="1"/>
    <row r="1045724" customFormat="1"/>
    <row r="1045725" customFormat="1"/>
    <row r="1045726" customFormat="1"/>
    <row r="1045727" customFormat="1"/>
    <row r="1045728" customFormat="1"/>
    <row r="1045729" customFormat="1"/>
    <row r="1045730" customFormat="1"/>
    <row r="1045731" customFormat="1"/>
    <row r="1045732" customFormat="1"/>
    <row r="1045733" customFormat="1"/>
    <row r="1045734" customFormat="1"/>
    <row r="1045735" customFormat="1"/>
    <row r="1045736" customFormat="1"/>
    <row r="1045737" customFormat="1"/>
    <row r="1045738" customFormat="1"/>
    <row r="1045739" customFormat="1"/>
    <row r="1045740" customFormat="1"/>
    <row r="1045741" customFormat="1"/>
    <row r="1045742" customFormat="1"/>
    <row r="1045743" customFormat="1"/>
    <row r="1045744" customFormat="1"/>
    <row r="1045745" customFormat="1"/>
    <row r="1045746" customFormat="1"/>
    <row r="1045747" customFormat="1"/>
    <row r="1045748" customFormat="1"/>
    <row r="1045749" customFormat="1"/>
    <row r="1045750" customFormat="1"/>
    <row r="1045751" customFormat="1"/>
    <row r="1045752" customFormat="1"/>
    <row r="1045753" customFormat="1"/>
    <row r="1045754" customFormat="1"/>
    <row r="1045755" customFormat="1"/>
    <row r="1045756" customFormat="1"/>
    <row r="1045757" customFormat="1"/>
    <row r="1045758" customFormat="1"/>
    <row r="1045759" customFormat="1"/>
    <row r="1045760" customFormat="1"/>
    <row r="1045761" customFormat="1"/>
    <row r="1045762" customFormat="1"/>
    <row r="1045763" customFormat="1"/>
    <row r="1045764" customFormat="1"/>
    <row r="1045765" customFormat="1"/>
    <row r="1045766" customFormat="1"/>
    <row r="1045767" customFormat="1"/>
    <row r="1045768" customFormat="1"/>
    <row r="1045769" customFormat="1"/>
    <row r="1045770" customFormat="1"/>
    <row r="1045771" customFormat="1"/>
    <row r="1045772" customFormat="1"/>
    <row r="1045773" customFormat="1"/>
    <row r="1045774" customFormat="1"/>
    <row r="1045775" customFormat="1"/>
    <row r="1045776" customFormat="1"/>
    <row r="1045777" customFormat="1"/>
    <row r="1045778" customFormat="1"/>
    <row r="1045779" customFormat="1"/>
    <row r="1045780" customFormat="1"/>
    <row r="1045781" customFormat="1"/>
    <row r="1045782" customFormat="1"/>
    <row r="1045783" customFormat="1"/>
    <row r="1045784" customFormat="1"/>
    <row r="1045785" customFormat="1"/>
    <row r="1045786" customFormat="1"/>
    <row r="1045787" customFormat="1"/>
    <row r="1045788" customFormat="1"/>
    <row r="1045789" customFormat="1"/>
    <row r="1045790" customFormat="1"/>
    <row r="1045791" customFormat="1"/>
    <row r="1045792" customFormat="1"/>
    <row r="1045793" customFormat="1"/>
    <row r="1045794" customFormat="1"/>
    <row r="1045795" customFormat="1"/>
    <row r="1045796" customFormat="1"/>
    <row r="1045797" customFormat="1"/>
    <row r="1045798" customFormat="1"/>
    <row r="1045799" customFormat="1"/>
    <row r="1045800" customFormat="1"/>
    <row r="1045801" customFormat="1"/>
    <row r="1045802" customFormat="1"/>
    <row r="1045803" customFormat="1"/>
    <row r="1045804" customFormat="1"/>
    <row r="1045805" customFormat="1"/>
    <row r="1045806" customFormat="1"/>
    <row r="1045807" customFormat="1"/>
    <row r="1045808" customFormat="1"/>
    <row r="1045809" customFormat="1"/>
    <row r="1045810" customFormat="1"/>
    <row r="1045811" customFormat="1"/>
    <row r="1045812" customFormat="1"/>
    <row r="1045813" customFormat="1"/>
    <row r="1045814" customFormat="1"/>
    <row r="1045815" customFormat="1"/>
    <row r="1045816" customFormat="1"/>
    <row r="1045817" customFormat="1"/>
    <row r="1045818" customFormat="1"/>
    <row r="1045819" customFormat="1"/>
    <row r="1045820" customFormat="1"/>
    <row r="1045821" customFormat="1"/>
    <row r="1045822" customFormat="1"/>
    <row r="1045823" customFormat="1"/>
    <row r="1045824" customFormat="1"/>
    <row r="1045825" customFormat="1"/>
    <row r="1045826" customFormat="1"/>
    <row r="1045827" customFormat="1"/>
    <row r="1045828" customFormat="1"/>
    <row r="1045829" customFormat="1"/>
    <row r="1045830" customFormat="1"/>
    <row r="1045831" customFormat="1"/>
    <row r="1045832" customFormat="1"/>
    <row r="1045833" customFormat="1"/>
    <row r="1045834" customFormat="1"/>
    <row r="1045835" customFormat="1"/>
    <row r="1045836" customFormat="1"/>
    <row r="1045837" customFormat="1"/>
    <row r="1045838" customFormat="1"/>
    <row r="1045839" customFormat="1"/>
    <row r="1045840" customFormat="1"/>
    <row r="1045841" customFormat="1"/>
    <row r="1045842" customFormat="1"/>
    <row r="1045843" customFormat="1"/>
    <row r="1045844" customFormat="1"/>
    <row r="1045845" customFormat="1"/>
    <row r="1045846" customFormat="1"/>
    <row r="1045847" customFormat="1"/>
    <row r="1045848" customFormat="1"/>
    <row r="1045849" customFormat="1"/>
    <row r="1045850" customFormat="1"/>
    <row r="1045851" customFormat="1"/>
    <row r="1045852" customFormat="1"/>
    <row r="1045853" customFormat="1"/>
    <row r="1045854" customFormat="1"/>
    <row r="1045855" customFormat="1"/>
    <row r="1045856" customFormat="1"/>
    <row r="1045857" customFormat="1"/>
    <row r="1045858" customFormat="1"/>
    <row r="1045859" customFormat="1"/>
    <row r="1045860" customFormat="1"/>
    <row r="1045861" customFormat="1"/>
    <row r="1045862" customFormat="1"/>
    <row r="1045863" customFormat="1"/>
    <row r="1045864" customFormat="1"/>
    <row r="1045865" customFormat="1"/>
    <row r="1045866" customFormat="1"/>
    <row r="1045867" customFormat="1"/>
    <row r="1045868" customFormat="1"/>
    <row r="1045869" customFormat="1"/>
    <row r="1045870" customFormat="1"/>
    <row r="1045871" customFormat="1"/>
    <row r="1045872" customFormat="1"/>
    <row r="1045873" customFormat="1"/>
    <row r="1045874" customFormat="1"/>
    <row r="1045875" customFormat="1"/>
    <row r="1045876" customFormat="1"/>
    <row r="1045877" customFormat="1"/>
    <row r="1045878" customFormat="1"/>
    <row r="1045879" customFormat="1"/>
    <row r="1045880" customFormat="1"/>
    <row r="1045881" customFormat="1"/>
    <row r="1045882" customFormat="1"/>
    <row r="1045883" customFormat="1"/>
    <row r="1045884" customFormat="1"/>
    <row r="1045885" customFormat="1"/>
    <row r="1045886" customFormat="1"/>
    <row r="1045887" customFormat="1"/>
    <row r="1045888" customFormat="1"/>
    <row r="1045889" customFormat="1"/>
    <row r="1045890" customFormat="1"/>
    <row r="1045891" customFormat="1"/>
    <row r="1045892" customFormat="1"/>
    <row r="1045893" customFormat="1"/>
    <row r="1045894" customFormat="1"/>
    <row r="1045895" customFormat="1"/>
    <row r="1045896" customFormat="1"/>
    <row r="1045897" customFormat="1"/>
    <row r="1045898" customFormat="1"/>
    <row r="1045899" customFormat="1"/>
    <row r="1045900" customFormat="1"/>
    <row r="1045901" customFormat="1"/>
    <row r="1045902" customFormat="1"/>
    <row r="1045903" customFormat="1"/>
    <row r="1045904" customFormat="1"/>
    <row r="1045905" customFormat="1"/>
    <row r="1045906" customFormat="1"/>
    <row r="1045907" customFormat="1"/>
    <row r="1045908" customFormat="1"/>
    <row r="1045909" customFormat="1"/>
    <row r="1045910" customFormat="1"/>
    <row r="1045911" customFormat="1"/>
    <row r="1045912" customFormat="1"/>
    <row r="1045913" customFormat="1"/>
    <row r="1045914" customFormat="1"/>
    <row r="1045915" customFormat="1"/>
    <row r="1045916" customFormat="1"/>
    <row r="1045917" customFormat="1"/>
    <row r="1045918" customFormat="1"/>
    <row r="1045919" customFormat="1"/>
    <row r="1045920" customFormat="1"/>
    <row r="1045921" customFormat="1"/>
    <row r="1045922" customFormat="1"/>
    <row r="1045923" customFormat="1"/>
    <row r="1045924" customFormat="1"/>
    <row r="1045925" customFormat="1"/>
    <row r="1045926" customFormat="1"/>
    <row r="1045927" customFormat="1"/>
    <row r="1045928" customFormat="1"/>
    <row r="1045929" customFormat="1"/>
    <row r="1045930" customFormat="1"/>
    <row r="1045931" customFormat="1"/>
    <row r="1045932" customFormat="1"/>
    <row r="1045933" customFormat="1"/>
    <row r="1045934" customFormat="1"/>
    <row r="1045935" customFormat="1"/>
    <row r="1045936" customFormat="1"/>
    <row r="1045937" customFormat="1"/>
    <row r="1045938" customFormat="1"/>
    <row r="1045939" customFormat="1"/>
    <row r="1045940" customFormat="1"/>
    <row r="1045941" customFormat="1"/>
    <row r="1045942" customFormat="1"/>
    <row r="1045943" customFormat="1"/>
    <row r="1045944" customFormat="1"/>
    <row r="1045945" customFormat="1"/>
    <row r="1045946" customFormat="1"/>
    <row r="1045947" customFormat="1"/>
    <row r="1045948" customFormat="1"/>
    <row r="1045949" customFormat="1"/>
    <row r="1045950" customFormat="1"/>
    <row r="1045951" customFormat="1"/>
    <row r="1045952" customFormat="1"/>
    <row r="1045953" customFormat="1"/>
    <row r="1045954" customFormat="1"/>
    <row r="1045955" customFormat="1"/>
    <row r="1045956" customFormat="1"/>
    <row r="1045957" customFormat="1"/>
    <row r="1045958" customFormat="1"/>
    <row r="1045959" customFormat="1"/>
    <row r="1045960" customFormat="1"/>
    <row r="1045961" customFormat="1"/>
    <row r="1045962" customFormat="1"/>
    <row r="1045963" customFormat="1"/>
    <row r="1045964" customFormat="1"/>
    <row r="1045965" customFormat="1"/>
    <row r="1045966" customFormat="1"/>
    <row r="1045967" customFormat="1"/>
    <row r="1045968" customFormat="1"/>
    <row r="1045969" customFormat="1"/>
    <row r="1045970" customFormat="1"/>
    <row r="1045971" customFormat="1"/>
    <row r="1045972" customFormat="1"/>
    <row r="1045973" customFormat="1"/>
    <row r="1045974" customFormat="1"/>
    <row r="1045975" customFormat="1"/>
    <row r="1045976" customFormat="1"/>
    <row r="1045977" customFormat="1"/>
    <row r="1045978" customFormat="1"/>
    <row r="1045979" customFormat="1"/>
    <row r="1045980" customFormat="1"/>
    <row r="1045981" customFormat="1"/>
    <row r="1045982" customFormat="1"/>
    <row r="1045983" customFormat="1"/>
    <row r="1045984" customFormat="1"/>
    <row r="1045985" customFormat="1"/>
    <row r="1045986" customFormat="1"/>
    <row r="1045987" customFormat="1"/>
    <row r="1045988" customFormat="1"/>
    <row r="1045989" customFormat="1"/>
    <row r="1045990" customFormat="1"/>
    <row r="1045991" customFormat="1"/>
    <row r="1045992" customFormat="1"/>
    <row r="1045993" customFormat="1"/>
    <row r="1045994" customFormat="1"/>
    <row r="1045995" customFormat="1"/>
    <row r="1045996" customFormat="1"/>
    <row r="1045997" customFormat="1"/>
    <row r="1045998" customFormat="1"/>
    <row r="1045999" customFormat="1"/>
    <row r="1046000" customFormat="1"/>
    <row r="1046001" customFormat="1"/>
    <row r="1046002" customFormat="1"/>
    <row r="1046003" customFormat="1"/>
    <row r="1046004" customFormat="1"/>
    <row r="1046005" customFormat="1"/>
    <row r="1046006" customFormat="1"/>
    <row r="1046007" customFormat="1"/>
    <row r="1046008" customFormat="1"/>
    <row r="1046009" customFormat="1"/>
    <row r="1046010" customFormat="1"/>
    <row r="1046011" customFormat="1"/>
    <row r="1046012" customFormat="1"/>
    <row r="1046013" customFormat="1"/>
    <row r="1046014" customFormat="1"/>
    <row r="1046015" customFormat="1"/>
    <row r="1046016" customFormat="1"/>
    <row r="1046017" customFormat="1"/>
    <row r="1046018" customFormat="1"/>
    <row r="1046019" customFormat="1"/>
    <row r="1046020" customFormat="1"/>
    <row r="1046021" customFormat="1"/>
    <row r="1046022" customFormat="1"/>
    <row r="1046023" customFormat="1"/>
    <row r="1046024" customFormat="1"/>
    <row r="1046025" customFormat="1"/>
    <row r="1046026" customFormat="1"/>
    <row r="1046027" customFormat="1"/>
    <row r="1046028" customFormat="1"/>
    <row r="1046029" customFormat="1"/>
    <row r="1046030" customFormat="1"/>
    <row r="1046031" customFormat="1"/>
    <row r="1046032" customFormat="1"/>
    <row r="1046033" customFormat="1"/>
    <row r="1046034" customFormat="1"/>
    <row r="1046035" customFormat="1"/>
    <row r="1046036" customFormat="1"/>
    <row r="1046037" customFormat="1"/>
    <row r="1046038" customFormat="1"/>
    <row r="1046039" customFormat="1"/>
    <row r="1046040" customFormat="1"/>
    <row r="1046041" customFormat="1"/>
    <row r="1046042" customFormat="1"/>
    <row r="1046043" customFormat="1"/>
    <row r="1046044" customFormat="1"/>
    <row r="1046045" customFormat="1"/>
    <row r="1046046" customFormat="1"/>
    <row r="1046047" customFormat="1"/>
    <row r="1046048" customFormat="1"/>
    <row r="1046049" customFormat="1"/>
    <row r="1046050" customFormat="1"/>
    <row r="1046051" customFormat="1"/>
    <row r="1046052" customFormat="1"/>
    <row r="1046053" customFormat="1"/>
    <row r="1046054" customFormat="1"/>
    <row r="1046055" customFormat="1"/>
    <row r="1046056" customFormat="1"/>
    <row r="1046057" customFormat="1"/>
    <row r="1046058" customFormat="1"/>
    <row r="1046059" customFormat="1"/>
    <row r="1046060" customFormat="1"/>
    <row r="1046061" customFormat="1"/>
    <row r="1046062" customFormat="1"/>
    <row r="1046063" customFormat="1"/>
    <row r="1046064" customFormat="1"/>
    <row r="1046065" customFormat="1"/>
    <row r="1046066" customFormat="1"/>
    <row r="1046067" customFormat="1"/>
    <row r="1046068" customFormat="1"/>
    <row r="1046069" customFormat="1"/>
    <row r="1046070" customFormat="1"/>
    <row r="1046071" customFormat="1"/>
    <row r="1046072" customFormat="1"/>
    <row r="1046073" customFormat="1"/>
    <row r="1046074" customFormat="1"/>
    <row r="1046075" customFormat="1"/>
    <row r="1046076" customFormat="1"/>
    <row r="1046077" customFormat="1"/>
    <row r="1046078" customFormat="1"/>
    <row r="1046079" customFormat="1"/>
    <row r="1046080" customFormat="1"/>
    <row r="1046081" customFormat="1"/>
    <row r="1046082" customFormat="1"/>
    <row r="1046083" customFormat="1"/>
    <row r="1046084" customFormat="1"/>
    <row r="1046085" customFormat="1"/>
    <row r="1046086" customFormat="1"/>
    <row r="1046087" customFormat="1"/>
    <row r="1046088" customFormat="1"/>
    <row r="1046089" customFormat="1"/>
    <row r="1046090" customFormat="1"/>
    <row r="1046091" customFormat="1"/>
    <row r="1046092" customFormat="1"/>
    <row r="1046093" customFormat="1"/>
    <row r="1046094" customFormat="1"/>
    <row r="1046095" customFormat="1"/>
    <row r="1046096" customFormat="1"/>
    <row r="1046097" customFormat="1"/>
    <row r="1046098" customFormat="1"/>
    <row r="1046099" customFormat="1"/>
    <row r="1046100" customFormat="1"/>
    <row r="1046101" customFormat="1"/>
    <row r="1046102" customFormat="1"/>
    <row r="1046103" customFormat="1"/>
    <row r="1046104" customFormat="1"/>
    <row r="1046105" customFormat="1"/>
    <row r="1046106" customFormat="1"/>
    <row r="1046107" customFormat="1"/>
    <row r="1046108" customFormat="1"/>
    <row r="1046109" customFormat="1"/>
    <row r="1046110" customFormat="1"/>
    <row r="1046111" customFormat="1"/>
    <row r="1046112" customFormat="1"/>
    <row r="1046113" customFormat="1"/>
    <row r="1046114" customFormat="1"/>
    <row r="1046115" customFormat="1"/>
    <row r="1046116" customFormat="1"/>
    <row r="1046117" customFormat="1"/>
    <row r="1046118" customFormat="1"/>
    <row r="1046119" customFormat="1"/>
    <row r="1046120" customFormat="1"/>
    <row r="1046121" customFormat="1"/>
    <row r="1046122" customFormat="1"/>
    <row r="1046123" customFormat="1"/>
    <row r="1046124" customFormat="1"/>
    <row r="1046125" customFormat="1"/>
    <row r="1046126" customFormat="1"/>
    <row r="1046127" customFormat="1"/>
    <row r="1046128" customFormat="1"/>
    <row r="1046129" customFormat="1"/>
    <row r="1046130" customFormat="1"/>
    <row r="1046131" customFormat="1"/>
    <row r="1046132" customFormat="1"/>
    <row r="1046133" customFormat="1"/>
    <row r="1046134" customFormat="1"/>
    <row r="1046135" customFormat="1"/>
    <row r="1046136" customFormat="1"/>
    <row r="1046137" customFormat="1"/>
    <row r="1046138" customFormat="1"/>
    <row r="1046139" customFormat="1"/>
    <row r="1046140" customFormat="1"/>
    <row r="1046141" customFormat="1"/>
    <row r="1046142" customFormat="1"/>
    <row r="1046143" customFormat="1"/>
    <row r="1046144" customFormat="1"/>
    <row r="1046145" customFormat="1"/>
    <row r="1046146" customFormat="1"/>
    <row r="1046147" customFormat="1"/>
    <row r="1046148" customFormat="1"/>
    <row r="1046149" customFormat="1"/>
    <row r="1046150" customFormat="1"/>
    <row r="1046151" customFormat="1"/>
    <row r="1046152" customFormat="1"/>
    <row r="1046153" customFormat="1"/>
    <row r="1046154" customFormat="1"/>
    <row r="1046155" customFormat="1"/>
    <row r="1046156" customFormat="1"/>
    <row r="1046157" customFormat="1"/>
    <row r="1046158" customFormat="1"/>
    <row r="1046159" customFormat="1"/>
    <row r="1046160" customFormat="1"/>
    <row r="1046161" customFormat="1"/>
    <row r="1046162" customFormat="1"/>
    <row r="1046163" customFormat="1"/>
    <row r="1046164" customFormat="1"/>
    <row r="1046165" customFormat="1"/>
    <row r="1046166" customFormat="1"/>
    <row r="1046167" customFormat="1"/>
    <row r="1046168" customFormat="1"/>
    <row r="1046169" customFormat="1"/>
    <row r="1046170" customFormat="1"/>
    <row r="1046171" customFormat="1"/>
    <row r="1046172" customFormat="1"/>
    <row r="1046173" customFormat="1"/>
    <row r="1046174" customFormat="1"/>
    <row r="1046175" customFormat="1"/>
    <row r="1046176" customFormat="1"/>
    <row r="1046177" customFormat="1"/>
    <row r="1046178" customFormat="1"/>
    <row r="1046179" customFormat="1"/>
    <row r="1046180" customFormat="1"/>
    <row r="1046181" customFormat="1"/>
    <row r="1046182" customFormat="1"/>
    <row r="1046183" customFormat="1"/>
    <row r="1046184" customFormat="1"/>
    <row r="1046185" customFormat="1"/>
    <row r="1046186" customFormat="1"/>
    <row r="1046187" customFormat="1"/>
    <row r="1046188" customFormat="1"/>
    <row r="1046189" customFormat="1"/>
    <row r="1046190" customFormat="1"/>
    <row r="1046191" customFormat="1"/>
    <row r="1046192" customFormat="1"/>
    <row r="1046193" customFormat="1"/>
    <row r="1046194" customFormat="1"/>
    <row r="1046195" customFormat="1"/>
    <row r="1046196" customFormat="1"/>
    <row r="1046197" customFormat="1"/>
    <row r="1046198" customFormat="1"/>
    <row r="1046199" customFormat="1"/>
    <row r="1046200" customFormat="1"/>
    <row r="1046201" customFormat="1"/>
    <row r="1046202" customFormat="1"/>
    <row r="1046203" customFormat="1"/>
    <row r="1046204" customFormat="1"/>
    <row r="1046205" customFormat="1"/>
    <row r="1046206" customFormat="1"/>
    <row r="1046207" customFormat="1"/>
    <row r="1046208" customFormat="1"/>
    <row r="1046209" customFormat="1"/>
    <row r="1046210" customFormat="1"/>
    <row r="1046211" customFormat="1"/>
    <row r="1046212" customFormat="1"/>
    <row r="1046213" customFormat="1"/>
    <row r="1046214" customFormat="1"/>
    <row r="1046215" customFormat="1"/>
    <row r="1046216" customFormat="1"/>
    <row r="1046217" customFormat="1"/>
    <row r="1046218" customFormat="1"/>
    <row r="1046219" customFormat="1"/>
    <row r="1046220" customFormat="1"/>
    <row r="1046221" customFormat="1"/>
    <row r="1046222" customFormat="1"/>
    <row r="1046223" customFormat="1"/>
    <row r="1046224" customFormat="1"/>
    <row r="1046225" customFormat="1"/>
    <row r="1046226" customFormat="1"/>
    <row r="1046227" customFormat="1"/>
    <row r="1046228" customFormat="1"/>
    <row r="1046229" customFormat="1"/>
    <row r="1046230" customFormat="1"/>
    <row r="1046231" customFormat="1"/>
    <row r="1046232" customFormat="1"/>
    <row r="1046233" customFormat="1"/>
    <row r="1046234" customFormat="1"/>
    <row r="1046235" customFormat="1"/>
    <row r="1046236" customFormat="1"/>
    <row r="1046237" customFormat="1"/>
    <row r="1046238" customFormat="1"/>
    <row r="1046239" customFormat="1"/>
    <row r="1046240" customFormat="1"/>
    <row r="1046241" customFormat="1"/>
    <row r="1046242" customFormat="1"/>
    <row r="1046243" customFormat="1"/>
    <row r="1046244" customFormat="1"/>
    <row r="1046245" customFormat="1"/>
    <row r="1046246" customFormat="1"/>
    <row r="1046247" customFormat="1"/>
    <row r="1046248" customFormat="1"/>
    <row r="1046249" customFormat="1"/>
    <row r="1046250" customFormat="1"/>
    <row r="1046251" customFormat="1"/>
    <row r="1046252" customFormat="1"/>
    <row r="1046253" customFormat="1"/>
    <row r="1046254" customFormat="1"/>
    <row r="1046255" customFormat="1"/>
    <row r="1046256" customFormat="1"/>
    <row r="1046257" customFormat="1"/>
    <row r="1046258" customFormat="1"/>
    <row r="1046259" customFormat="1"/>
    <row r="1046260" customFormat="1"/>
    <row r="1046261" customFormat="1"/>
    <row r="1046262" customFormat="1"/>
    <row r="1046263" customFormat="1"/>
    <row r="1046264" customFormat="1"/>
    <row r="1046265" customFormat="1"/>
    <row r="1046266" customFormat="1"/>
    <row r="1046267" customFormat="1"/>
    <row r="1046268" customFormat="1"/>
    <row r="1046269" customFormat="1"/>
    <row r="1046270" customFormat="1"/>
    <row r="1046271" customFormat="1"/>
    <row r="1046272" customFormat="1"/>
    <row r="1046273" customFormat="1"/>
    <row r="1046274" customFormat="1"/>
    <row r="1046275" customFormat="1"/>
    <row r="1046276" customFormat="1"/>
    <row r="1046277" customFormat="1"/>
    <row r="1046278" customFormat="1"/>
    <row r="1046279" customFormat="1"/>
    <row r="1046280" customFormat="1"/>
    <row r="1046281" customFormat="1"/>
    <row r="1046282" customFormat="1"/>
    <row r="1046283" customFormat="1"/>
    <row r="1046284" customFormat="1"/>
    <row r="1046285" customFormat="1"/>
    <row r="1046286" customFormat="1"/>
    <row r="1046287" customFormat="1"/>
    <row r="1046288" customFormat="1"/>
    <row r="1046289" customFormat="1"/>
    <row r="1046290" customFormat="1"/>
    <row r="1046291" customFormat="1"/>
    <row r="1046292" customFormat="1"/>
    <row r="1046293" customFormat="1"/>
    <row r="1046294" customFormat="1"/>
    <row r="1046295" customFormat="1"/>
    <row r="1046296" customFormat="1"/>
    <row r="1046297" customFormat="1"/>
    <row r="1046298" customFormat="1"/>
    <row r="1046299" customFormat="1"/>
    <row r="1046300" customFormat="1"/>
    <row r="1046301" customFormat="1"/>
    <row r="1046302" customFormat="1"/>
    <row r="1046303" customFormat="1"/>
    <row r="1046304" customFormat="1"/>
    <row r="1046305" customFormat="1"/>
    <row r="1046306" customFormat="1"/>
    <row r="1046307" customFormat="1"/>
    <row r="1046308" customFormat="1"/>
    <row r="1046309" customFormat="1"/>
    <row r="1046310" customFormat="1"/>
    <row r="1046311" customFormat="1"/>
    <row r="1046312" customFormat="1"/>
    <row r="1046313" customFormat="1"/>
    <row r="1046314" customFormat="1"/>
    <row r="1046315" customFormat="1"/>
    <row r="1046316" customFormat="1"/>
    <row r="1046317" customFormat="1"/>
    <row r="1046318" customFormat="1"/>
    <row r="1046319" customFormat="1"/>
    <row r="1046320" customFormat="1"/>
    <row r="1046321" customFormat="1"/>
    <row r="1046322" customFormat="1"/>
    <row r="1046323" customFormat="1"/>
    <row r="1046324" customFormat="1"/>
    <row r="1046325" customFormat="1"/>
    <row r="1046326" customFormat="1"/>
    <row r="1046327" customFormat="1"/>
    <row r="1046328" customFormat="1"/>
    <row r="1046329" customFormat="1"/>
    <row r="1046330" customFormat="1"/>
    <row r="1046331" customFormat="1"/>
    <row r="1046332" customFormat="1"/>
    <row r="1046333" customFormat="1"/>
    <row r="1046334" customFormat="1"/>
    <row r="1046335" customFormat="1"/>
    <row r="1046336" customFormat="1"/>
    <row r="1046337" customFormat="1"/>
    <row r="1046338" customFormat="1"/>
    <row r="1046339" customFormat="1"/>
    <row r="1046340" customFormat="1"/>
    <row r="1046341" customFormat="1"/>
    <row r="1046342" customFormat="1"/>
    <row r="1046343" customFormat="1"/>
    <row r="1046344" customFormat="1"/>
    <row r="1046345" customFormat="1"/>
    <row r="1046346" customFormat="1"/>
    <row r="1046347" customFormat="1"/>
    <row r="1046348" customFormat="1"/>
    <row r="1046349" customFormat="1"/>
    <row r="1046350" customFormat="1"/>
    <row r="1046351" customFormat="1"/>
    <row r="1046352" customFormat="1"/>
    <row r="1046353" customFormat="1"/>
    <row r="1046354" customFormat="1"/>
    <row r="1046355" customFormat="1"/>
    <row r="1046356" customFormat="1"/>
    <row r="1046357" customFormat="1"/>
    <row r="1046358" customFormat="1"/>
    <row r="1046359" customFormat="1"/>
    <row r="1046360" customFormat="1"/>
    <row r="1046361" customFormat="1"/>
    <row r="1046362" customFormat="1"/>
    <row r="1046363" customFormat="1"/>
    <row r="1046364" customFormat="1"/>
    <row r="1046365" customFormat="1"/>
    <row r="1046366" customFormat="1"/>
    <row r="1046367" customFormat="1"/>
    <row r="1046368" customFormat="1"/>
    <row r="1046369" customFormat="1"/>
    <row r="1046370" customFormat="1"/>
    <row r="1046371" customFormat="1"/>
    <row r="1046372" customFormat="1"/>
    <row r="1046373" customFormat="1"/>
    <row r="1046374" customFormat="1"/>
    <row r="1046375" customFormat="1"/>
    <row r="1046376" customFormat="1"/>
    <row r="1046377" customFormat="1"/>
    <row r="1046378" customFormat="1"/>
    <row r="1046379" customFormat="1"/>
    <row r="1046380" customFormat="1"/>
    <row r="1046381" customFormat="1"/>
    <row r="1046382" customFormat="1"/>
    <row r="1046383" customFormat="1"/>
    <row r="1046384" customFormat="1"/>
    <row r="1046385" customFormat="1"/>
    <row r="1046386" customFormat="1"/>
    <row r="1046387" customFormat="1"/>
    <row r="1046388" customFormat="1"/>
    <row r="1046389" customFormat="1"/>
    <row r="1046390" customFormat="1"/>
    <row r="1046391" customFormat="1"/>
    <row r="1046392" customFormat="1"/>
    <row r="1046393" customFormat="1"/>
    <row r="1046394" customFormat="1"/>
    <row r="1046395" customFormat="1"/>
    <row r="1046396" customFormat="1"/>
    <row r="1046397" customFormat="1"/>
    <row r="1046398" customFormat="1"/>
    <row r="1046399" customFormat="1"/>
    <row r="1046400" customFormat="1"/>
    <row r="1046401" customFormat="1"/>
    <row r="1046402" customFormat="1"/>
    <row r="1046403" customFormat="1"/>
    <row r="1046404" customFormat="1"/>
    <row r="1046405" customFormat="1"/>
    <row r="1046406" customFormat="1"/>
    <row r="1046407" customFormat="1"/>
    <row r="1046408" customFormat="1"/>
    <row r="1046409" customFormat="1"/>
    <row r="1046410" customFormat="1"/>
    <row r="1046411" customFormat="1"/>
    <row r="1046412" customFormat="1"/>
    <row r="1046413" customFormat="1"/>
    <row r="1046414" customFormat="1"/>
    <row r="1046415" customFormat="1"/>
    <row r="1046416" customFormat="1"/>
    <row r="1046417" customFormat="1"/>
    <row r="1046418" customFormat="1"/>
    <row r="1046419" customFormat="1"/>
    <row r="1046420" customFormat="1"/>
    <row r="1046421" customFormat="1"/>
    <row r="1046422" customFormat="1"/>
    <row r="1046423" customFormat="1"/>
    <row r="1046424" customFormat="1"/>
    <row r="1046425" customFormat="1"/>
    <row r="1046426" customFormat="1"/>
    <row r="1046427" customFormat="1"/>
    <row r="1046428" customFormat="1"/>
    <row r="1046429" customFormat="1"/>
    <row r="1046430" customFormat="1"/>
    <row r="1046431" customFormat="1"/>
    <row r="1046432" customFormat="1"/>
    <row r="1046433" customFormat="1"/>
    <row r="1046434" customFormat="1"/>
    <row r="1046435" customFormat="1"/>
    <row r="1046436" customFormat="1"/>
    <row r="1046437" customFormat="1"/>
    <row r="1046438" customFormat="1"/>
    <row r="1046439" customFormat="1"/>
    <row r="1046440" customFormat="1"/>
    <row r="1046441" customFormat="1"/>
    <row r="1046442" customFormat="1"/>
    <row r="1046443" customFormat="1"/>
    <row r="1046444" customFormat="1"/>
    <row r="1046445" customFormat="1"/>
    <row r="1046446" customFormat="1"/>
    <row r="1046447" customFormat="1"/>
    <row r="1046448" customFormat="1"/>
    <row r="1046449" customFormat="1"/>
    <row r="1046450" customFormat="1"/>
    <row r="1046451" customFormat="1"/>
    <row r="1046452" customFormat="1"/>
    <row r="1046453" customFormat="1"/>
    <row r="1046454" customFormat="1"/>
    <row r="1046455" customFormat="1"/>
    <row r="1046456" customFormat="1"/>
    <row r="1046457" customFormat="1"/>
    <row r="1046458" customFormat="1"/>
    <row r="1046459" customFormat="1"/>
    <row r="1046460" customFormat="1"/>
    <row r="1046461" customFormat="1"/>
    <row r="1046462" customFormat="1"/>
    <row r="1046463" customFormat="1"/>
    <row r="1046464" customFormat="1"/>
    <row r="1046465" customFormat="1"/>
    <row r="1046466" customFormat="1"/>
    <row r="1046467" customFormat="1"/>
    <row r="1046468" customFormat="1"/>
    <row r="1046469" customFormat="1"/>
    <row r="1046470" customFormat="1"/>
    <row r="1046471" customFormat="1"/>
    <row r="1046472" customFormat="1"/>
    <row r="1046473" customFormat="1"/>
    <row r="1046474" customFormat="1"/>
    <row r="1046475" customFormat="1"/>
    <row r="1046476" customFormat="1"/>
    <row r="1046477" customFormat="1"/>
    <row r="1046478" customFormat="1"/>
    <row r="1046479" customFormat="1"/>
    <row r="1046480" customFormat="1"/>
    <row r="1046481" customFormat="1"/>
    <row r="1046482" customFormat="1"/>
    <row r="1046483" customFormat="1"/>
    <row r="1046484" customFormat="1"/>
    <row r="1046485" customFormat="1"/>
    <row r="1046486" customFormat="1"/>
    <row r="1046487" customFormat="1"/>
    <row r="1046488" customFormat="1"/>
    <row r="1046489" customFormat="1"/>
    <row r="1046490" customFormat="1"/>
    <row r="1046491" customFormat="1"/>
    <row r="1046492" customFormat="1"/>
    <row r="1046493" customFormat="1"/>
    <row r="1046494" customFormat="1"/>
    <row r="1046495" customFormat="1"/>
    <row r="1046496" customFormat="1"/>
    <row r="1046497" customFormat="1"/>
    <row r="1046498" customFormat="1"/>
    <row r="1046499" customFormat="1"/>
    <row r="1046500" customFormat="1"/>
    <row r="1046501" customFormat="1"/>
    <row r="1046502" customFormat="1"/>
    <row r="1046503" customFormat="1"/>
    <row r="1046504" customFormat="1"/>
    <row r="1046505" customFormat="1"/>
    <row r="1046506" customFormat="1"/>
    <row r="1046507" customFormat="1"/>
    <row r="1046508" customFormat="1"/>
    <row r="1046509" customFormat="1"/>
    <row r="1046510" customFormat="1"/>
    <row r="1046511" customFormat="1"/>
    <row r="1046512" customFormat="1"/>
    <row r="1046513" customFormat="1"/>
    <row r="1046514" customFormat="1"/>
    <row r="1046515" customFormat="1"/>
    <row r="1046516" customFormat="1"/>
    <row r="1046517" customFormat="1"/>
    <row r="1046518" customFormat="1"/>
    <row r="1046519" customFormat="1"/>
    <row r="1046520" customFormat="1"/>
    <row r="1046521" customFormat="1"/>
    <row r="1046522" customFormat="1"/>
    <row r="1046523" customFormat="1"/>
    <row r="1046524" customFormat="1"/>
    <row r="1046525" customFormat="1"/>
    <row r="1046526" customFormat="1"/>
    <row r="1046527" customFormat="1"/>
    <row r="1046528" customFormat="1"/>
    <row r="1046529" customFormat="1"/>
    <row r="1046530" customFormat="1"/>
    <row r="1046531" customFormat="1"/>
    <row r="1046532" customFormat="1"/>
    <row r="1046533" customFormat="1"/>
    <row r="1046534" customFormat="1"/>
    <row r="1046535" customFormat="1"/>
    <row r="1046536" customFormat="1"/>
    <row r="1046537" customFormat="1"/>
    <row r="1046538" customFormat="1"/>
    <row r="1046539" customFormat="1"/>
    <row r="1046540" customFormat="1"/>
    <row r="1046541" customFormat="1"/>
    <row r="1046542" customFormat="1"/>
    <row r="1046543" customFormat="1"/>
    <row r="1046544" customFormat="1"/>
    <row r="1046545" customFormat="1"/>
    <row r="1046546" customFormat="1"/>
    <row r="1046547" customFormat="1"/>
    <row r="1046548" customFormat="1"/>
    <row r="1046549" customFormat="1"/>
    <row r="1046550" customFormat="1"/>
    <row r="1046551" customFormat="1"/>
    <row r="1046552" customFormat="1"/>
    <row r="1046553" customFormat="1"/>
    <row r="1046554" customFormat="1"/>
    <row r="1046555" customFormat="1"/>
    <row r="1046556" customFormat="1"/>
    <row r="1046557" customFormat="1"/>
    <row r="1046558" customFormat="1"/>
    <row r="1046559" customFormat="1"/>
    <row r="1046560" customFormat="1"/>
    <row r="1046561" customFormat="1"/>
    <row r="1046562" customFormat="1"/>
    <row r="1046563" customFormat="1"/>
    <row r="1046564" customFormat="1"/>
    <row r="1046565" customFormat="1"/>
    <row r="1046566" customFormat="1"/>
    <row r="1046567" customFormat="1"/>
    <row r="1046568" customFormat="1"/>
    <row r="1046569" customFormat="1"/>
    <row r="1046570" customFormat="1"/>
    <row r="1046571" customFormat="1"/>
    <row r="1046572" customFormat="1"/>
    <row r="1046573" customFormat="1"/>
    <row r="1046574" customFormat="1"/>
    <row r="1046575" customFormat="1"/>
    <row r="1046576" customFormat="1"/>
    <row r="1046577" customFormat="1"/>
    <row r="1046578" customFormat="1"/>
    <row r="1046579" customFormat="1"/>
    <row r="1046580" customFormat="1"/>
    <row r="1046581" customFormat="1"/>
    <row r="1046582" customFormat="1"/>
    <row r="1046583" customFormat="1"/>
    <row r="1046584" customFormat="1"/>
    <row r="1046585" customFormat="1"/>
    <row r="1046586" customFormat="1"/>
    <row r="1046587" customFormat="1"/>
    <row r="1046588" customFormat="1"/>
    <row r="1046589" customFormat="1"/>
    <row r="1046590" customFormat="1"/>
    <row r="1046591" customFormat="1"/>
    <row r="1046592" customFormat="1"/>
    <row r="1046593" customFormat="1"/>
    <row r="1046594" customFormat="1"/>
    <row r="1046595" customFormat="1"/>
    <row r="1046596" customFormat="1"/>
    <row r="1046597" customFormat="1"/>
    <row r="1046598" customFormat="1"/>
    <row r="1046599" customFormat="1"/>
    <row r="1046600" customFormat="1"/>
    <row r="1046601" customFormat="1"/>
    <row r="1046602" customFormat="1"/>
    <row r="1046603" customFormat="1"/>
    <row r="1046604" customFormat="1"/>
    <row r="1046605" customFormat="1"/>
    <row r="1046606" customFormat="1"/>
    <row r="1046607" customFormat="1"/>
    <row r="1046608" customFormat="1"/>
    <row r="1046609" customFormat="1"/>
    <row r="1046610" customFormat="1"/>
    <row r="1046611" customFormat="1"/>
    <row r="1046612" customFormat="1"/>
    <row r="1046613" customFormat="1"/>
    <row r="1046614" customFormat="1"/>
    <row r="1046615" customFormat="1"/>
    <row r="1046616" customFormat="1"/>
    <row r="1046617" customFormat="1"/>
    <row r="1046618" customFormat="1"/>
    <row r="1046619" customFormat="1"/>
    <row r="1046620" customFormat="1"/>
    <row r="1046621" customFormat="1"/>
    <row r="1046622" customFormat="1"/>
    <row r="1046623" customFormat="1"/>
    <row r="1046624" customFormat="1"/>
    <row r="1046625" customFormat="1"/>
    <row r="1046626" customFormat="1"/>
    <row r="1046627" customFormat="1"/>
    <row r="1046628" customFormat="1"/>
    <row r="1046629" customFormat="1"/>
    <row r="1046630" customFormat="1"/>
    <row r="1046631" customFormat="1"/>
    <row r="1046632" customFormat="1"/>
    <row r="1046633" customFormat="1"/>
    <row r="1046634" customFormat="1"/>
    <row r="1046635" customFormat="1"/>
    <row r="1046636" customFormat="1"/>
    <row r="1046637" customFormat="1"/>
    <row r="1046638" customFormat="1"/>
    <row r="1046639" customFormat="1"/>
    <row r="1046640" customFormat="1"/>
    <row r="1046641" customFormat="1"/>
    <row r="1046642" customFormat="1"/>
    <row r="1046643" customFormat="1"/>
    <row r="1046644" customFormat="1"/>
    <row r="1046645" customFormat="1"/>
    <row r="1046646" customFormat="1"/>
    <row r="1046647" customFormat="1"/>
    <row r="1046648" customFormat="1"/>
    <row r="1046649" customFormat="1"/>
    <row r="1046650" customFormat="1"/>
    <row r="1046651" customFormat="1"/>
    <row r="1046652" customFormat="1"/>
    <row r="1046653" customFormat="1"/>
    <row r="1046654" customFormat="1"/>
    <row r="1046655" customFormat="1"/>
    <row r="1046656" customFormat="1"/>
    <row r="1046657" customFormat="1"/>
    <row r="1046658" customFormat="1"/>
    <row r="1046659" customFormat="1"/>
    <row r="1046660" customFormat="1"/>
    <row r="1046661" customFormat="1"/>
    <row r="1046662" customFormat="1"/>
    <row r="1046663" customFormat="1"/>
    <row r="1046664" customFormat="1"/>
    <row r="1046665" customFormat="1"/>
    <row r="1046666" customFormat="1"/>
    <row r="1046667" customFormat="1"/>
    <row r="1046668" customFormat="1"/>
    <row r="1046669" customFormat="1"/>
    <row r="1046670" customFormat="1"/>
    <row r="1046671" customFormat="1"/>
    <row r="1046672" customFormat="1"/>
    <row r="1046673" customFormat="1"/>
    <row r="1046674" customFormat="1"/>
    <row r="1046675" customFormat="1"/>
    <row r="1046676" customFormat="1"/>
    <row r="1046677" customFormat="1"/>
    <row r="1046678" customFormat="1"/>
    <row r="1046679" customFormat="1"/>
    <row r="1046680" customFormat="1"/>
    <row r="1046681" customFormat="1"/>
    <row r="1046682" customFormat="1"/>
    <row r="1046683" customFormat="1"/>
    <row r="1046684" customFormat="1"/>
    <row r="1046685" customFormat="1"/>
    <row r="1046686" customFormat="1"/>
    <row r="1046687" customFormat="1"/>
    <row r="1046688" customFormat="1"/>
    <row r="1046689" customFormat="1"/>
    <row r="1046690" customFormat="1"/>
    <row r="1046691" customFormat="1"/>
    <row r="1046692" customFormat="1"/>
    <row r="1046693" customFormat="1"/>
    <row r="1046694" customFormat="1"/>
    <row r="1046695" customFormat="1"/>
    <row r="1046696" customFormat="1"/>
    <row r="1046697" customFormat="1"/>
    <row r="1046698" customFormat="1"/>
    <row r="1046699" customFormat="1"/>
    <row r="1046700" customFormat="1"/>
    <row r="1046701" customFormat="1"/>
    <row r="1046702" customFormat="1"/>
    <row r="1046703" customFormat="1"/>
    <row r="1046704" customFormat="1"/>
    <row r="1046705" customFormat="1"/>
    <row r="1046706" customFormat="1"/>
    <row r="1046707" customFormat="1"/>
    <row r="1046708" customFormat="1"/>
    <row r="1046709" customFormat="1"/>
    <row r="1046710" customFormat="1"/>
    <row r="1046711" customFormat="1"/>
    <row r="1046712" customFormat="1"/>
    <row r="1046713" customFormat="1"/>
    <row r="1046714" customFormat="1"/>
    <row r="1046715" customFormat="1"/>
    <row r="1046716" customFormat="1"/>
    <row r="1046717" customFormat="1"/>
    <row r="1046718" customFormat="1"/>
    <row r="1046719" customFormat="1"/>
    <row r="1046720" customFormat="1"/>
    <row r="1046721" customFormat="1"/>
    <row r="1046722" customFormat="1"/>
    <row r="1046723" customFormat="1"/>
    <row r="1046724" customFormat="1"/>
    <row r="1046725" customFormat="1"/>
    <row r="1046726" customFormat="1"/>
    <row r="1046727" customFormat="1"/>
    <row r="1046728" customFormat="1"/>
    <row r="1046729" customFormat="1"/>
    <row r="1046730" customFormat="1"/>
    <row r="1046731" customFormat="1"/>
    <row r="1046732" customFormat="1"/>
    <row r="1046733" customFormat="1"/>
    <row r="1046734" customFormat="1"/>
    <row r="1046735" customFormat="1"/>
    <row r="1046736" customFormat="1"/>
    <row r="1046737" customFormat="1"/>
    <row r="1046738" customFormat="1"/>
    <row r="1046739" customFormat="1"/>
    <row r="1046740" customFormat="1"/>
    <row r="1046741" customFormat="1"/>
    <row r="1046742" customFormat="1"/>
    <row r="1046743" customFormat="1"/>
    <row r="1046744" customFormat="1"/>
    <row r="1046745" customFormat="1"/>
    <row r="1046746" customFormat="1"/>
    <row r="1046747" customFormat="1"/>
    <row r="1046748" customFormat="1"/>
    <row r="1046749" customFormat="1"/>
    <row r="1046750" customFormat="1"/>
    <row r="1046751" customFormat="1"/>
    <row r="1046752" customFormat="1"/>
    <row r="1046753" customFormat="1"/>
    <row r="1046754" customFormat="1"/>
    <row r="1046755" customFormat="1"/>
    <row r="1046756" customFormat="1"/>
    <row r="1046757" customFormat="1"/>
    <row r="1046758" customFormat="1"/>
    <row r="1046759" customFormat="1"/>
    <row r="1046760" customFormat="1"/>
    <row r="1046761" customFormat="1"/>
    <row r="1046762" customFormat="1"/>
    <row r="1046763" customFormat="1"/>
    <row r="1046764" customFormat="1"/>
    <row r="1046765" customFormat="1"/>
    <row r="1046766" customFormat="1"/>
    <row r="1046767" customFormat="1"/>
    <row r="1046768" customFormat="1"/>
    <row r="1046769" customFormat="1"/>
    <row r="1046770" customFormat="1"/>
    <row r="1046771" customFormat="1"/>
    <row r="1046772" customFormat="1"/>
    <row r="1046773" customFormat="1"/>
    <row r="1046774" customFormat="1"/>
    <row r="1046775" customFormat="1"/>
    <row r="1046776" customFormat="1"/>
    <row r="1046777" customFormat="1"/>
    <row r="1046778" customFormat="1"/>
    <row r="1046779" customFormat="1"/>
    <row r="1046780" customFormat="1"/>
    <row r="1046781" customFormat="1"/>
    <row r="1046782" customFormat="1"/>
    <row r="1046783" customFormat="1"/>
    <row r="1046784" customFormat="1"/>
    <row r="1046785" customFormat="1"/>
    <row r="1046786" customFormat="1"/>
    <row r="1046787" customFormat="1"/>
    <row r="1046788" customFormat="1"/>
    <row r="1046789" customFormat="1"/>
    <row r="1046790" customFormat="1"/>
    <row r="1046791" customFormat="1"/>
    <row r="1046792" customFormat="1"/>
    <row r="1046793" customFormat="1"/>
    <row r="1046794" customFormat="1"/>
    <row r="1046795" customFormat="1"/>
    <row r="1046796" customFormat="1"/>
    <row r="1046797" customFormat="1"/>
    <row r="1046798" customFormat="1"/>
    <row r="1046799" customFormat="1"/>
    <row r="1046800" customFormat="1"/>
    <row r="1046801" customFormat="1"/>
    <row r="1046802" customFormat="1"/>
    <row r="1046803" customFormat="1"/>
    <row r="1046804" customFormat="1"/>
    <row r="1046805" customFormat="1"/>
    <row r="1046806" customFormat="1"/>
    <row r="1046807" customFormat="1"/>
    <row r="1046808" customFormat="1"/>
    <row r="1046809" customFormat="1"/>
    <row r="1046810" customFormat="1"/>
    <row r="1046811" customFormat="1"/>
    <row r="1046812" customFormat="1"/>
    <row r="1046813" customFormat="1"/>
    <row r="1046814" customFormat="1"/>
    <row r="1046815" customFormat="1"/>
    <row r="1046816" customFormat="1"/>
    <row r="1046817" customFormat="1"/>
    <row r="1046818" customFormat="1"/>
    <row r="1046819" customFormat="1"/>
    <row r="1046820" customFormat="1"/>
    <row r="1046821" customFormat="1"/>
    <row r="1046822" customFormat="1"/>
    <row r="1046823" customFormat="1"/>
    <row r="1046824" customFormat="1"/>
    <row r="1046825" customFormat="1"/>
    <row r="1046826" customFormat="1"/>
    <row r="1046827" customFormat="1"/>
    <row r="1046828" customFormat="1"/>
    <row r="1046829" customFormat="1"/>
    <row r="1046830" customFormat="1"/>
    <row r="1046831" customFormat="1"/>
    <row r="1046832" customFormat="1"/>
    <row r="1046833" customFormat="1"/>
    <row r="1046834" customFormat="1"/>
    <row r="1046835" customFormat="1"/>
    <row r="1046836" customFormat="1"/>
    <row r="1046837" customFormat="1"/>
    <row r="1046838" customFormat="1"/>
    <row r="1046839" customFormat="1"/>
    <row r="1046840" customFormat="1"/>
    <row r="1046841" customFormat="1"/>
    <row r="1046842" customFormat="1"/>
    <row r="1046843" customFormat="1"/>
    <row r="1046844" customFormat="1"/>
    <row r="1046845" customFormat="1"/>
    <row r="1046846" customFormat="1"/>
    <row r="1046847" customFormat="1"/>
    <row r="1046848" customFormat="1"/>
    <row r="1046849" customFormat="1"/>
    <row r="1046850" customFormat="1"/>
    <row r="1046851" customFormat="1"/>
    <row r="1046852" customFormat="1"/>
    <row r="1046853" customFormat="1"/>
    <row r="1046854" customFormat="1"/>
    <row r="1046855" customFormat="1"/>
    <row r="1046856" customFormat="1"/>
    <row r="1046857" customFormat="1"/>
    <row r="1046858" customFormat="1"/>
    <row r="1046859" customFormat="1"/>
    <row r="1046860" customFormat="1"/>
    <row r="1046861" customFormat="1"/>
    <row r="1046862" customFormat="1"/>
    <row r="1046863" customFormat="1"/>
    <row r="1046864" customFormat="1"/>
    <row r="1046865" customFormat="1"/>
    <row r="1046866" customFormat="1"/>
    <row r="1046867" customFormat="1"/>
    <row r="1046868" customFormat="1"/>
    <row r="1046869" customFormat="1"/>
    <row r="1046870" customFormat="1"/>
    <row r="1046871" customFormat="1"/>
    <row r="1046872" customFormat="1"/>
    <row r="1046873" customFormat="1"/>
    <row r="1046874" customFormat="1"/>
    <row r="1046875" customFormat="1"/>
    <row r="1046876" customFormat="1"/>
    <row r="1046877" customFormat="1"/>
    <row r="1046878" customFormat="1"/>
    <row r="1046879" customFormat="1"/>
    <row r="1046880" customFormat="1"/>
    <row r="1046881" customFormat="1"/>
    <row r="1046882" customFormat="1"/>
    <row r="1046883" customFormat="1"/>
    <row r="1046884" customFormat="1"/>
    <row r="1046885" customFormat="1"/>
    <row r="1046886" customFormat="1"/>
    <row r="1046887" customFormat="1"/>
    <row r="1046888" customFormat="1"/>
    <row r="1046889" customFormat="1"/>
    <row r="1046890" customFormat="1"/>
    <row r="1046891" customFormat="1"/>
    <row r="1046892" customFormat="1"/>
    <row r="1046893" customFormat="1"/>
    <row r="1046894" customFormat="1"/>
    <row r="1046895" customFormat="1"/>
    <row r="1046896" customFormat="1"/>
    <row r="1046897" customFormat="1"/>
    <row r="1046898" customFormat="1"/>
    <row r="1046899" customFormat="1"/>
    <row r="1046900" customFormat="1"/>
    <row r="1046901" customFormat="1"/>
    <row r="1046902" customFormat="1"/>
    <row r="1046903" customFormat="1"/>
    <row r="1046904" customFormat="1"/>
    <row r="1046905" customFormat="1"/>
    <row r="1046906" customFormat="1"/>
    <row r="1046907" customFormat="1"/>
    <row r="1046908" customFormat="1"/>
    <row r="1046909" customFormat="1"/>
    <row r="1046910" customFormat="1"/>
    <row r="1046911" customFormat="1"/>
    <row r="1046912" customFormat="1"/>
    <row r="1046913" customFormat="1"/>
    <row r="1046914" customFormat="1"/>
    <row r="1046915" customFormat="1"/>
    <row r="1046916" customFormat="1"/>
    <row r="1046917" customFormat="1"/>
    <row r="1046918" customFormat="1"/>
    <row r="1046919" customFormat="1"/>
    <row r="1046920" customFormat="1"/>
    <row r="1046921" customFormat="1"/>
    <row r="1046922" customFormat="1"/>
    <row r="1046923" customFormat="1"/>
    <row r="1046924" customFormat="1"/>
    <row r="1046925" customFormat="1"/>
    <row r="1046926" customFormat="1"/>
    <row r="1046927" customFormat="1"/>
    <row r="1046928" customFormat="1"/>
    <row r="1046929" customFormat="1"/>
    <row r="1046930" customFormat="1"/>
    <row r="1046931" customFormat="1"/>
    <row r="1046932" customFormat="1"/>
    <row r="1046933" customFormat="1"/>
    <row r="1046934" customFormat="1"/>
    <row r="1046935" customFormat="1"/>
    <row r="1046936" customFormat="1"/>
    <row r="1046937" customFormat="1"/>
    <row r="1046938" customFormat="1"/>
    <row r="1046939" customFormat="1"/>
    <row r="1046940" customFormat="1"/>
    <row r="1046941" customFormat="1"/>
    <row r="1046942" customFormat="1"/>
    <row r="1046943" customFormat="1"/>
    <row r="1046944" customFormat="1"/>
    <row r="1046945" customFormat="1"/>
    <row r="1046946" customFormat="1"/>
    <row r="1046947" customFormat="1"/>
    <row r="1046948" customFormat="1"/>
    <row r="1046949" customFormat="1"/>
    <row r="1046950" customFormat="1"/>
    <row r="1046951" customFormat="1"/>
    <row r="1046952" customFormat="1"/>
    <row r="1046953" customFormat="1"/>
    <row r="1046954" customFormat="1"/>
    <row r="1046955" customFormat="1"/>
    <row r="1046956" customFormat="1"/>
    <row r="1046957" customFormat="1"/>
    <row r="1046958" customFormat="1"/>
    <row r="1046959" customFormat="1"/>
    <row r="1046960" customFormat="1"/>
    <row r="1046961" customFormat="1"/>
    <row r="1046962" customFormat="1"/>
    <row r="1046963" customFormat="1"/>
    <row r="1046964" customFormat="1"/>
    <row r="1046965" customFormat="1"/>
    <row r="1046966" customFormat="1"/>
    <row r="1046967" customFormat="1"/>
    <row r="1046968" customFormat="1"/>
    <row r="1046969" customFormat="1"/>
    <row r="1046970" customFormat="1"/>
    <row r="1046971" customFormat="1"/>
    <row r="1046972" customFormat="1"/>
    <row r="1046973" customFormat="1"/>
    <row r="1046974" customFormat="1"/>
    <row r="1046975" customFormat="1"/>
    <row r="1046976" customFormat="1"/>
    <row r="1046977" customFormat="1"/>
    <row r="1046978" customFormat="1"/>
    <row r="1046979" customFormat="1"/>
    <row r="1046980" customFormat="1"/>
    <row r="1046981" customFormat="1"/>
    <row r="1046982" customFormat="1"/>
    <row r="1046983" customFormat="1"/>
    <row r="1046984" customFormat="1"/>
    <row r="1046985" customFormat="1"/>
    <row r="1046986" customFormat="1"/>
    <row r="1046987" customFormat="1"/>
    <row r="1046988" customFormat="1"/>
    <row r="1046989" customFormat="1"/>
    <row r="1046990" customFormat="1"/>
    <row r="1046991" customFormat="1"/>
    <row r="1046992" customFormat="1"/>
    <row r="1046993" customFormat="1"/>
    <row r="1046994" customFormat="1"/>
    <row r="1046995" customFormat="1"/>
    <row r="1046996" customFormat="1"/>
    <row r="1046997" customFormat="1"/>
    <row r="1046998" customFormat="1"/>
    <row r="1046999" customFormat="1"/>
    <row r="1047000" customFormat="1"/>
    <row r="1047001" customFormat="1"/>
    <row r="1047002" customFormat="1"/>
    <row r="1047003" customFormat="1"/>
    <row r="1047004" customFormat="1"/>
    <row r="1047005" customFormat="1"/>
    <row r="1047006" customFormat="1"/>
    <row r="1047007" customFormat="1"/>
    <row r="1047008" customFormat="1"/>
    <row r="1047009" customFormat="1"/>
    <row r="1047010" customFormat="1"/>
    <row r="1047011" customFormat="1"/>
    <row r="1047012" customFormat="1"/>
    <row r="1047013" customFormat="1"/>
    <row r="1047014" customFormat="1"/>
    <row r="1047015" customFormat="1"/>
    <row r="1047016" customFormat="1"/>
    <row r="1047017" customFormat="1"/>
    <row r="1047018" customFormat="1"/>
    <row r="1047019" customFormat="1"/>
    <row r="1047020" customFormat="1"/>
    <row r="1047021" customFormat="1"/>
    <row r="1047022" customFormat="1"/>
    <row r="1047023" customFormat="1"/>
    <row r="1047024" customFormat="1"/>
    <row r="1047025" customFormat="1"/>
    <row r="1047026" customFormat="1"/>
    <row r="1047027" customFormat="1"/>
    <row r="1047028" customFormat="1"/>
    <row r="1047029" customFormat="1"/>
    <row r="1047030" customFormat="1"/>
    <row r="1047031" customFormat="1"/>
    <row r="1047032" customFormat="1"/>
    <row r="1047033" customFormat="1"/>
    <row r="1047034" customFormat="1"/>
    <row r="1047035" customFormat="1"/>
    <row r="1047036" customFormat="1"/>
    <row r="1047037" customFormat="1"/>
    <row r="1047038" customFormat="1"/>
    <row r="1047039" customFormat="1"/>
    <row r="1047040" customFormat="1"/>
    <row r="1047041" customFormat="1"/>
    <row r="1047042" customFormat="1"/>
    <row r="1047043" customFormat="1"/>
    <row r="1047044" customFormat="1"/>
    <row r="1047045" customFormat="1"/>
    <row r="1047046" customFormat="1"/>
    <row r="1047047" customFormat="1"/>
    <row r="1047048" customFormat="1"/>
    <row r="1047049" customFormat="1"/>
    <row r="1047050" customFormat="1"/>
    <row r="1047051" customFormat="1"/>
    <row r="1047052" customFormat="1"/>
    <row r="1047053" customFormat="1"/>
    <row r="1047054" customFormat="1"/>
    <row r="1047055" customFormat="1"/>
    <row r="1047056" customFormat="1"/>
    <row r="1047057" customFormat="1"/>
    <row r="1047058" customFormat="1"/>
    <row r="1047059" customFormat="1"/>
    <row r="1047060" customFormat="1"/>
    <row r="1047061" customFormat="1"/>
    <row r="1047062" customFormat="1"/>
    <row r="1047063" customFormat="1"/>
    <row r="1047064" customFormat="1"/>
    <row r="1047065" customFormat="1"/>
    <row r="1047066" customFormat="1"/>
    <row r="1047067" customFormat="1"/>
    <row r="1047068" customFormat="1"/>
    <row r="1047069" customFormat="1"/>
    <row r="1047070" customFormat="1"/>
    <row r="1047071" customFormat="1"/>
    <row r="1047072" customFormat="1"/>
    <row r="1047073" customFormat="1"/>
    <row r="1047074" customFormat="1"/>
    <row r="1047075" customFormat="1"/>
    <row r="1047076" customFormat="1"/>
    <row r="1047077" customFormat="1"/>
    <row r="1047078" customFormat="1"/>
    <row r="1047079" customFormat="1"/>
    <row r="1047080" customFormat="1"/>
    <row r="1047081" customFormat="1"/>
    <row r="1047082" customFormat="1"/>
    <row r="1047083" customFormat="1"/>
    <row r="1047084" customFormat="1"/>
    <row r="1047085" customFormat="1"/>
    <row r="1047086" customFormat="1"/>
    <row r="1047087" customFormat="1"/>
    <row r="1047088" customFormat="1"/>
    <row r="1047089" customFormat="1"/>
    <row r="1047090" customFormat="1"/>
    <row r="1047091" customFormat="1"/>
    <row r="1047092" customFormat="1"/>
    <row r="1047093" customFormat="1"/>
    <row r="1047094" customFormat="1"/>
    <row r="1047095" customFormat="1"/>
    <row r="1047096" customFormat="1"/>
    <row r="1047097" customFormat="1"/>
    <row r="1047098" customFormat="1"/>
    <row r="1047099" customFormat="1"/>
    <row r="1047100" customFormat="1"/>
    <row r="1047101" customFormat="1"/>
    <row r="1047102" customFormat="1"/>
    <row r="1047103" customFormat="1"/>
    <row r="1047104" customFormat="1"/>
    <row r="1047105" customFormat="1"/>
    <row r="1047106" customFormat="1"/>
    <row r="1047107" customFormat="1"/>
    <row r="1047108" customFormat="1"/>
    <row r="1047109" customFormat="1"/>
    <row r="1047110" customFormat="1"/>
    <row r="1047111" customFormat="1"/>
    <row r="1047112" customFormat="1"/>
    <row r="1047113" customFormat="1"/>
    <row r="1047114" customFormat="1"/>
    <row r="1047115" customFormat="1"/>
    <row r="1047116" customFormat="1"/>
    <row r="1047117" customFormat="1"/>
    <row r="1047118" customFormat="1"/>
    <row r="1047119" customFormat="1"/>
    <row r="1047120" customFormat="1"/>
    <row r="1047121" customFormat="1"/>
    <row r="1047122" customFormat="1"/>
    <row r="1047123" customFormat="1"/>
    <row r="1047124" customFormat="1"/>
    <row r="1047125" customFormat="1"/>
    <row r="1047126" customFormat="1"/>
    <row r="1047127" customFormat="1"/>
    <row r="1047128" customFormat="1"/>
    <row r="1047129" customFormat="1"/>
    <row r="1047130" customFormat="1"/>
    <row r="1047131" customFormat="1"/>
    <row r="1047132" customFormat="1"/>
    <row r="1047133" customFormat="1"/>
    <row r="1047134" customFormat="1"/>
    <row r="1047135" customFormat="1"/>
    <row r="1047136" customFormat="1"/>
    <row r="1047137" customFormat="1"/>
    <row r="1047138" customFormat="1"/>
    <row r="1047139" customFormat="1"/>
    <row r="1047140" customFormat="1"/>
    <row r="1047141" customFormat="1"/>
    <row r="1047142" customFormat="1"/>
    <row r="1047143" customFormat="1"/>
    <row r="1047144" customFormat="1"/>
    <row r="1047145" customFormat="1"/>
    <row r="1047146" customFormat="1"/>
    <row r="1047147" customFormat="1"/>
    <row r="1047148" customFormat="1"/>
    <row r="1047149" customFormat="1"/>
    <row r="1047150" customFormat="1"/>
    <row r="1047151" customFormat="1"/>
    <row r="1047152" customFormat="1"/>
    <row r="1047153" customFormat="1"/>
    <row r="1047154" customFormat="1"/>
    <row r="1047155" customFormat="1"/>
    <row r="1047156" customFormat="1"/>
    <row r="1047157" customFormat="1"/>
    <row r="1047158" customFormat="1"/>
    <row r="1047159" customFormat="1"/>
    <row r="1047160" customFormat="1"/>
    <row r="1047161" customFormat="1"/>
    <row r="1047162" customFormat="1"/>
    <row r="1047163" customFormat="1"/>
    <row r="1047164" customFormat="1"/>
    <row r="1047165" customFormat="1"/>
    <row r="1047166" customFormat="1"/>
    <row r="1047167" customFormat="1"/>
    <row r="1047168" customFormat="1"/>
    <row r="1047169" customFormat="1"/>
    <row r="1047170" customFormat="1"/>
    <row r="1047171" customFormat="1"/>
    <row r="1047172" customFormat="1"/>
    <row r="1047173" customFormat="1"/>
    <row r="1047174" customFormat="1"/>
    <row r="1047175" customFormat="1"/>
    <row r="1047176" customFormat="1"/>
    <row r="1047177" customFormat="1"/>
    <row r="1047178" customFormat="1"/>
    <row r="1047179" customFormat="1"/>
    <row r="1047180" customFormat="1"/>
    <row r="1047181" customFormat="1"/>
    <row r="1047182" customFormat="1"/>
    <row r="1047183" customFormat="1"/>
    <row r="1047184" customFormat="1"/>
    <row r="1047185" customFormat="1"/>
    <row r="1047186" customFormat="1"/>
    <row r="1047187" customFormat="1"/>
    <row r="1047188" customFormat="1"/>
    <row r="1047189" customFormat="1"/>
    <row r="1047190" customFormat="1"/>
    <row r="1047191" customFormat="1"/>
    <row r="1047192" customFormat="1"/>
    <row r="1047193" customFormat="1"/>
    <row r="1047194" customFormat="1"/>
    <row r="1047195" customFormat="1"/>
    <row r="1047196" customFormat="1"/>
    <row r="1047197" customFormat="1"/>
    <row r="1047198" customFormat="1"/>
    <row r="1047199" customFormat="1"/>
    <row r="1047200" customFormat="1"/>
    <row r="1047201" customFormat="1"/>
    <row r="1047202" customFormat="1"/>
    <row r="1047203" customFormat="1"/>
    <row r="1047204" customFormat="1"/>
    <row r="1047205" customFormat="1"/>
    <row r="1047206" customFormat="1"/>
    <row r="1047207" customFormat="1"/>
    <row r="1047208" customFormat="1"/>
    <row r="1047209" customFormat="1"/>
    <row r="1047210" customFormat="1"/>
    <row r="1047211" customFormat="1"/>
    <row r="1047212" customFormat="1"/>
    <row r="1047213" customFormat="1"/>
    <row r="1047214" customFormat="1"/>
    <row r="1047215" customFormat="1"/>
    <row r="1047216" customFormat="1"/>
    <row r="1047217" customFormat="1"/>
    <row r="1047218" customFormat="1"/>
    <row r="1047219" customFormat="1"/>
    <row r="1047220" customFormat="1"/>
    <row r="1047221" customFormat="1"/>
    <row r="1047222" customFormat="1"/>
    <row r="1047223" customFormat="1"/>
    <row r="1047224" customFormat="1"/>
    <row r="1047225" customFormat="1"/>
    <row r="1047226" customFormat="1"/>
    <row r="1047227" customFormat="1"/>
    <row r="1047228" customFormat="1"/>
    <row r="1047229" customFormat="1"/>
    <row r="1047230" customFormat="1"/>
    <row r="1047231" customFormat="1"/>
    <row r="1047232" customFormat="1"/>
    <row r="1047233" customFormat="1"/>
    <row r="1047234" customFormat="1"/>
    <row r="1047235" customFormat="1"/>
    <row r="1047236" customFormat="1"/>
    <row r="1047237" customFormat="1"/>
    <row r="1047238" customFormat="1"/>
    <row r="1047239" customFormat="1"/>
    <row r="1047240" customFormat="1"/>
    <row r="1047241" customFormat="1"/>
    <row r="1047242" customFormat="1"/>
    <row r="1047243" customFormat="1"/>
    <row r="1047244" customFormat="1"/>
    <row r="1047245" customFormat="1"/>
    <row r="1047246" customFormat="1"/>
    <row r="1047247" customFormat="1"/>
    <row r="1047248" customFormat="1"/>
    <row r="1047249" customFormat="1"/>
    <row r="1047250" customFormat="1"/>
    <row r="1047251" customFormat="1"/>
    <row r="1047252" customFormat="1"/>
    <row r="1047253" customFormat="1"/>
    <row r="1047254" customFormat="1"/>
    <row r="1047255" customFormat="1"/>
    <row r="1047256" customFormat="1"/>
    <row r="1047257" customFormat="1"/>
    <row r="1047258" customFormat="1"/>
    <row r="1047259" customFormat="1"/>
    <row r="1047260" customFormat="1"/>
    <row r="1047261" customFormat="1"/>
    <row r="1047262" customFormat="1"/>
    <row r="1047263" customFormat="1"/>
    <row r="1047264" customFormat="1"/>
    <row r="1047265" customFormat="1"/>
    <row r="1047266" customFormat="1"/>
    <row r="1047267" customFormat="1"/>
    <row r="1047268" customFormat="1"/>
    <row r="1047269" customFormat="1"/>
    <row r="1047270" customFormat="1"/>
    <row r="1047271" customFormat="1"/>
    <row r="1047272" customFormat="1"/>
    <row r="1047273" customFormat="1"/>
    <row r="1047274" customFormat="1"/>
    <row r="1047275" customFormat="1"/>
    <row r="1047276" customFormat="1"/>
    <row r="1047277" customFormat="1"/>
    <row r="1047278" customFormat="1"/>
    <row r="1047279" customFormat="1"/>
    <row r="1047280" customFormat="1"/>
    <row r="1047281" customFormat="1"/>
    <row r="1047282" customFormat="1"/>
    <row r="1047283" customFormat="1"/>
    <row r="1047284" customFormat="1"/>
    <row r="1047285" customFormat="1"/>
    <row r="1047286" customFormat="1"/>
    <row r="1047287" customFormat="1"/>
    <row r="1047288" customFormat="1"/>
    <row r="1047289" customFormat="1"/>
    <row r="1047290" customFormat="1"/>
    <row r="1047291" customFormat="1"/>
    <row r="1047292" customFormat="1"/>
    <row r="1047293" customFormat="1"/>
    <row r="1047294" customFormat="1"/>
    <row r="1047295" customFormat="1"/>
    <row r="1047296" customFormat="1"/>
    <row r="1047297" customFormat="1"/>
    <row r="1047298" customFormat="1"/>
    <row r="1047299" customFormat="1"/>
    <row r="1047300" customFormat="1"/>
    <row r="1047301" customFormat="1"/>
    <row r="1047302" customFormat="1"/>
    <row r="1047303" customFormat="1"/>
    <row r="1047304" customFormat="1"/>
    <row r="1047305" customFormat="1"/>
    <row r="1047306" customFormat="1"/>
    <row r="1047307" customFormat="1"/>
    <row r="1047308" customFormat="1"/>
    <row r="1047309" customFormat="1"/>
    <row r="1047310" customFormat="1"/>
    <row r="1047311" customFormat="1"/>
    <row r="1047312" customFormat="1"/>
    <row r="1047313" customFormat="1"/>
    <row r="1047314" customFormat="1"/>
    <row r="1047315" customFormat="1"/>
    <row r="1047316" customFormat="1"/>
    <row r="1047317" customFormat="1"/>
    <row r="1047318" customFormat="1"/>
    <row r="1047319" customFormat="1"/>
    <row r="1047320" customFormat="1"/>
    <row r="1047321" customFormat="1"/>
    <row r="1047322" customFormat="1"/>
    <row r="1047323" customFormat="1"/>
    <row r="1047324" customFormat="1"/>
    <row r="1047325" customFormat="1"/>
    <row r="1047326" customFormat="1"/>
    <row r="1047327" customFormat="1"/>
    <row r="1047328" customFormat="1"/>
    <row r="1047329" customFormat="1"/>
    <row r="1047330" customFormat="1"/>
    <row r="1047331" customFormat="1"/>
    <row r="1047332" customFormat="1"/>
    <row r="1047333" customFormat="1"/>
    <row r="1047334" customFormat="1"/>
    <row r="1047335" customFormat="1"/>
    <row r="1047336" customFormat="1"/>
    <row r="1047337" customFormat="1"/>
    <row r="1047338" customFormat="1"/>
    <row r="1047339" customFormat="1"/>
    <row r="1047340" customFormat="1"/>
    <row r="1047341" customFormat="1"/>
    <row r="1047342" customFormat="1"/>
    <row r="1047343" customFormat="1"/>
    <row r="1047344" customFormat="1"/>
    <row r="1047345" customFormat="1"/>
    <row r="1047346" customFormat="1"/>
    <row r="1047347" customFormat="1"/>
    <row r="1047348" customFormat="1"/>
    <row r="1047349" customFormat="1"/>
    <row r="1047350" customFormat="1"/>
    <row r="1047351" customFormat="1"/>
    <row r="1047352" customFormat="1"/>
    <row r="1047353" customFormat="1"/>
    <row r="1047354" customFormat="1"/>
    <row r="1047355" customFormat="1"/>
    <row r="1047356" customFormat="1"/>
    <row r="1047357" customFormat="1"/>
    <row r="1047358" customFormat="1"/>
    <row r="1047359" customFormat="1"/>
    <row r="1047360" customFormat="1"/>
    <row r="1047361" customFormat="1"/>
    <row r="1047362" customFormat="1"/>
    <row r="1047363" customFormat="1"/>
    <row r="1047364" customFormat="1"/>
    <row r="1047365" customFormat="1"/>
    <row r="1047366" customFormat="1"/>
    <row r="1047367" customFormat="1"/>
    <row r="1047368" customFormat="1"/>
    <row r="1047369" customFormat="1"/>
    <row r="1047370" customFormat="1"/>
    <row r="1047371" customFormat="1"/>
    <row r="1047372" customFormat="1"/>
    <row r="1047373" customFormat="1"/>
    <row r="1047374" customFormat="1"/>
    <row r="1047375" customFormat="1"/>
    <row r="1047376" customFormat="1"/>
    <row r="1047377" customFormat="1"/>
    <row r="1047378" customFormat="1"/>
    <row r="1047379" customFormat="1"/>
    <row r="1047380" customFormat="1"/>
    <row r="1047381" customFormat="1"/>
    <row r="1047382" customFormat="1"/>
    <row r="1047383" customFormat="1"/>
    <row r="1047384" customFormat="1"/>
    <row r="1047385" customFormat="1"/>
    <row r="1047386" customFormat="1"/>
    <row r="1047387" customFormat="1"/>
    <row r="1047388" customFormat="1"/>
    <row r="1047389" customFormat="1"/>
    <row r="1047390" customFormat="1"/>
    <row r="1047391" customFormat="1"/>
    <row r="1047392" customFormat="1"/>
    <row r="1047393" customFormat="1"/>
    <row r="1047394" customFormat="1"/>
    <row r="1047395" customFormat="1"/>
    <row r="1047396" customFormat="1"/>
    <row r="1047397" customFormat="1"/>
    <row r="1047398" customFormat="1"/>
    <row r="1047399" customFormat="1"/>
    <row r="1047400" customFormat="1"/>
    <row r="1047401" customFormat="1"/>
    <row r="1047402" customFormat="1"/>
    <row r="1047403" customFormat="1"/>
    <row r="1047404" customFormat="1"/>
    <row r="1047405" customFormat="1"/>
    <row r="1047406" customFormat="1"/>
    <row r="1047407" customFormat="1"/>
    <row r="1047408" customFormat="1"/>
    <row r="1047409" customFormat="1"/>
    <row r="1047410" customFormat="1"/>
    <row r="1047411" customFormat="1"/>
    <row r="1047412" customFormat="1"/>
    <row r="1047413" customFormat="1"/>
    <row r="1047414" customFormat="1"/>
    <row r="1047415" customFormat="1"/>
    <row r="1047416" customFormat="1"/>
    <row r="1047417" customFormat="1"/>
    <row r="1047418" customFormat="1"/>
    <row r="1047419" customFormat="1"/>
    <row r="1047420" customFormat="1"/>
    <row r="1047421" customFormat="1"/>
    <row r="1047422" customFormat="1"/>
    <row r="1047423" customFormat="1"/>
    <row r="1047424" customFormat="1"/>
    <row r="1047425" customFormat="1"/>
    <row r="1047426" customFormat="1"/>
    <row r="1047427" customFormat="1"/>
    <row r="1047428" customFormat="1"/>
    <row r="1047429" customFormat="1"/>
    <row r="1047430" customFormat="1"/>
    <row r="1047431" customFormat="1"/>
    <row r="1047432" customFormat="1"/>
    <row r="1047433" customFormat="1"/>
    <row r="1047434" customFormat="1"/>
    <row r="1047435" customFormat="1"/>
    <row r="1047436" customFormat="1"/>
    <row r="1047437" customFormat="1"/>
    <row r="1047438" customFormat="1"/>
    <row r="1047439" customFormat="1"/>
    <row r="1047440" customFormat="1"/>
    <row r="1047441" customFormat="1"/>
    <row r="1047442" customFormat="1"/>
    <row r="1047443" customFormat="1"/>
    <row r="1047444" customFormat="1"/>
    <row r="1047445" customFormat="1"/>
    <row r="1047446" customFormat="1"/>
    <row r="1047447" customFormat="1"/>
    <row r="1047448" customFormat="1"/>
    <row r="1047449" customFormat="1"/>
    <row r="1047450" customFormat="1"/>
    <row r="1047451" customFormat="1"/>
    <row r="1047452" customFormat="1"/>
    <row r="1047453" customFormat="1"/>
    <row r="1047454" customFormat="1"/>
    <row r="1047455" customFormat="1"/>
    <row r="1047456" customFormat="1"/>
    <row r="1047457" customFormat="1"/>
    <row r="1047458" customFormat="1"/>
    <row r="1047459" customFormat="1"/>
    <row r="1047460" customFormat="1"/>
    <row r="1047461" customFormat="1"/>
    <row r="1047462" customFormat="1"/>
    <row r="1047463" customFormat="1"/>
    <row r="1047464" customFormat="1"/>
    <row r="1047465" customFormat="1"/>
    <row r="1047466" customFormat="1"/>
    <row r="1047467" customFormat="1"/>
    <row r="1047468" customFormat="1"/>
    <row r="1047469" customFormat="1"/>
    <row r="1047470" customFormat="1"/>
    <row r="1047471" customFormat="1"/>
    <row r="1047472" customFormat="1"/>
    <row r="1047473" customFormat="1"/>
    <row r="1047474" customFormat="1"/>
    <row r="1047475" customFormat="1"/>
    <row r="1047476" customFormat="1"/>
    <row r="1047477" customFormat="1"/>
    <row r="1047478" customFormat="1"/>
    <row r="1047479" customFormat="1"/>
    <row r="1047480" customFormat="1"/>
    <row r="1047481" customFormat="1"/>
    <row r="1047482" customFormat="1"/>
    <row r="1047483" customFormat="1"/>
    <row r="1047484" customFormat="1"/>
    <row r="1047485" customFormat="1"/>
    <row r="1047486" customFormat="1"/>
    <row r="1047487" customFormat="1"/>
    <row r="1047488" customFormat="1"/>
    <row r="1047489" customFormat="1"/>
    <row r="1047490" customFormat="1"/>
    <row r="1047491" customFormat="1"/>
    <row r="1047492" customFormat="1"/>
    <row r="1047493" customFormat="1"/>
    <row r="1047494" customFormat="1"/>
    <row r="1047495" customFormat="1"/>
    <row r="1047496" customFormat="1"/>
    <row r="1047497" customFormat="1"/>
    <row r="1047498" customFormat="1"/>
    <row r="1047499" customFormat="1"/>
    <row r="1047500" customFormat="1"/>
    <row r="1047501" customFormat="1"/>
    <row r="1047502" customFormat="1"/>
    <row r="1047503" customFormat="1"/>
    <row r="1047504" customFormat="1"/>
    <row r="1047505" customFormat="1"/>
    <row r="1047506" customFormat="1"/>
    <row r="1047507" customFormat="1"/>
    <row r="1047508" customFormat="1"/>
    <row r="1047509" customFormat="1"/>
    <row r="1047510" customFormat="1"/>
    <row r="1047511" customFormat="1"/>
    <row r="1047512" customFormat="1"/>
    <row r="1047513" customFormat="1"/>
    <row r="1047514" customFormat="1"/>
    <row r="1047515" customFormat="1"/>
    <row r="1047516" customFormat="1"/>
    <row r="1047517" customFormat="1"/>
    <row r="1047518" customFormat="1"/>
    <row r="1047519" customFormat="1"/>
    <row r="1047520" customFormat="1"/>
    <row r="1047521" customFormat="1"/>
    <row r="1047522" customFormat="1"/>
    <row r="1047523" customFormat="1"/>
    <row r="1047524" customFormat="1"/>
    <row r="1047525" customFormat="1"/>
    <row r="1047526" customFormat="1"/>
    <row r="1047527" customFormat="1"/>
    <row r="1047528" customFormat="1"/>
    <row r="1047529" customFormat="1"/>
    <row r="1047530" customFormat="1"/>
    <row r="1047531" customFormat="1"/>
    <row r="1047532" customFormat="1"/>
    <row r="1047533" customFormat="1"/>
    <row r="1047534" customFormat="1"/>
    <row r="1047535" customFormat="1"/>
    <row r="1047536" customFormat="1"/>
    <row r="1047537" customFormat="1"/>
    <row r="1047538" customFormat="1"/>
    <row r="1047539" customFormat="1"/>
    <row r="1047540" customFormat="1"/>
    <row r="1047541" customFormat="1"/>
    <row r="1047542" customFormat="1"/>
    <row r="1047543" customFormat="1"/>
    <row r="1047544" customFormat="1"/>
    <row r="1047545" customFormat="1"/>
    <row r="1047546" customFormat="1"/>
    <row r="1047547" customFormat="1"/>
    <row r="1047548" customFormat="1"/>
    <row r="1047549" customFormat="1"/>
    <row r="1047550" customFormat="1"/>
    <row r="1047551" customFormat="1"/>
    <row r="1047552" customFormat="1"/>
    <row r="1047553" customFormat="1"/>
    <row r="1047554" customFormat="1"/>
    <row r="1047555" customFormat="1"/>
    <row r="1047556" customFormat="1"/>
    <row r="1047557" customFormat="1"/>
    <row r="1047558" customFormat="1"/>
    <row r="1047559" customFormat="1"/>
    <row r="1047560" customFormat="1"/>
    <row r="1047561" customFormat="1"/>
    <row r="1047562" customFormat="1"/>
    <row r="1047563" customFormat="1"/>
    <row r="1047564" customFormat="1"/>
    <row r="1047565" customFormat="1"/>
    <row r="1047566" customFormat="1"/>
    <row r="1047567" customFormat="1"/>
    <row r="1047568" customFormat="1"/>
    <row r="1047569" customFormat="1"/>
    <row r="1047570" customFormat="1"/>
    <row r="1047571" customFormat="1"/>
    <row r="1047572" customFormat="1"/>
    <row r="1047573" customFormat="1"/>
    <row r="1047574" customFormat="1"/>
    <row r="1047575" customFormat="1"/>
    <row r="1047576" customFormat="1"/>
    <row r="1047577" customFormat="1"/>
    <row r="1047578" customFormat="1"/>
    <row r="1047579" customFormat="1"/>
    <row r="1047580" customFormat="1"/>
    <row r="1047581" customFormat="1"/>
    <row r="1047582" customFormat="1"/>
    <row r="1047583" customFormat="1"/>
    <row r="1047584" customFormat="1"/>
    <row r="1047585" customFormat="1"/>
    <row r="1047586" customFormat="1"/>
    <row r="1047587" customFormat="1"/>
    <row r="1047588" customFormat="1"/>
    <row r="1047589" customFormat="1"/>
    <row r="1047590" customFormat="1"/>
    <row r="1047591" customFormat="1"/>
    <row r="1047592" customFormat="1"/>
    <row r="1047593" customFormat="1"/>
    <row r="1047594" customFormat="1"/>
    <row r="1047595" customFormat="1"/>
    <row r="1047596" customFormat="1"/>
    <row r="1047597" customFormat="1"/>
    <row r="1047598" customFormat="1"/>
    <row r="1047599" customFormat="1"/>
    <row r="1047600" customFormat="1"/>
    <row r="1047601" customFormat="1"/>
    <row r="1047602" customFormat="1"/>
    <row r="1047603" customFormat="1"/>
    <row r="1047604" customFormat="1"/>
    <row r="1047605" customFormat="1"/>
    <row r="1047606" customFormat="1"/>
    <row r="1047607" customFormat="1"/>
    <row r="1047608" customFormat="1"/>
    <row r="1047609" customFormat="1"/>
    <row r="1047610" customFormat="1"/>
    <row r="1047611" customFormat="1"/>
    <row r="1047612" customFormat="1"/>
    <row r="1047613" customFormat="1"/>
    <row r="1047614" customFormat="1"/>
    <row r="1047615" customFormat="1"/>
    <row r="1047616" customFormat="1"/>
    <row r="1047617" customFormat="1"/>
    <row r="1047618" customFormat="1"/>
    <row r="1047619" customFormat="1"/>
    <row r="1047620" customFormat="1"/>
    <row r="1047621" customFormat="1"/>
    <row r="1047622" customFormat="1"/>
    <row r="1047623" customFormat="1"/>
    <row r="1047624" customFormat="1"/>
    <row r="1047625" customFormat="1"/>
    <row r="1047626" customFormat="1"/>
    <row r="1047627" customFormat="1"/>
    <row r="1047628" customFormat="1"/>
    <row r="1047629" customFormat="1"/>
    <row r="1047630" customFormat="1"/>
    <row r="1047631" customFormat="1"/>
    <row r="1047632" customFormat="1"/>
    <row r="1047633" customFormat="1"/>
    <row r="1047634" customFormat="1"/>
    <row r="1047635" customFormat="1"/>
    <row r="1047636" customFormat="1"/>
    <row r="1047637" customFormat="1"/>
    <row r="1047638" customFormat="1"/>
    <row r="1047639" customFormat="1"/>
    <row r="1047640" customFormat="1"/>
    <row r="1047641" customFormat="1"/>
    <row r="1047642" customFormat="1"/>
    <row r="1047643" customFormat="1"/>
    <row r="1047644" customFormat="1"/>
    <row r="1047645" customFormat="1"/>
    <row r="1047646" customFormat="1"/>
    <row r="1047647" customFormat="1"/>
    <row r="1047648" customFormat="1"/>
    <row r="1047649" customFormat="1"/>
    <row r="1047650" customFormat="1"/>
    <row r="1047651" customFormat="1"/>
    <row r="1047652" customFormat="1"/>
    <row r="1047653" customFormat="1"/>
    <row r="1047654" customFormat="1"/>
    <row r="1047655" customFormat="1"/>
    <row r="1047656" customFormat="1"/>
    <row r="1047657" customFormat="1"/>
    <row r="1047658" customFormat="1"/>
    <row r="1047659" customFormat="1"/>
    <row r="1047660" customFormat="1"/>
    <row r="1047661" customFormat="1"/>
    <row r="1047662" customFormat="1"/>
    <row r="1047663" customFormat="1"/>
    <row r="1047664" customFormat="1"/>
    <row r="1047665" customFormat="1"/>
    <row r="1047666" customFormat="1"/>
    <row r="1047667" customFormat="1"/>
    <row r="1047668" customFormat="1"/>
    <row r="1047669" customFormat="1"/>
    <row r="1047670" customFormat="1"/>
    <row r="1047671" customFormat="1"/>
    <row r="1047672" customFormat="1"/>
    <row r="1047673" customFormat="1"/>
    <row r="1047674" customFormat="1"/>
    <row r="1047675" customFormat="1"/>
    <row r="1047676" customFormat="1"/>
    <row r="1047677" customFormat="1"/>
    <row r="1047678" customFormat="1"/>
    <row r="1047679" customFormat="1"/>
    <row r="1047680" customFormat="1"/>
    <row r="1047681" customFormat="1"/>
    <row r="1047682" customFormat="1"/>
    <row r="1047683" customFormat="1"/>
    <row r="1047684" customFormat="1"/>
    <row r="1047685" customFormat="1"/>
    <row r="1047686" customFormat="1"/>
    <row r="1047687" customFormat="1"/>
    <row r="1047688" customFormat="1"/>
    <row r="1047689" customFormat="1"/>
    <row r="1047690" customFormat="1"/>
    <row r="1047691" customFormat="1"/>
    <row r="1047692" customFormat="1"/>
    <row r="1047693" customFormat="1"/>
    <row r="1047694" customFormat="1"/>
    <row r="1047695" customFormat="1"/>
    <row r="1047696" customFormat="1"/>
    <row r="1047697" customFormat="1"/>
    <row r="1047698" customFormat="1"/>
    <row r="1047699" customFormat="1"/>
    <row r="1047700" customFormat="1"/>
    <row r="1047701" customFormat="1"/>
    <row r="1047702" customFormat="1"/>
    <row r="1047703" customFormat="1"/>
    <row r="1047704" customFormat="1"/>
    <row r="1047705" customFormat="1"/>
    <row r="1047706" customFormat="1"/>
    <row r="1047707" customFormat="1"/>
    <row r="1047708" customFormat="1"/>
    <row r="1047709" customFormat="1"/>
    <row r="1047710" customFormat="1"/>
    <row r="1047711" customFormat="1"/>
    <row r="1047712" customFormat="1"/>
    <row r="1047713" customFormat="1"/>
    <row r="1047714" customFormat="1"/>
    <row r="1047715" customFormat="1"/>
    <row r="1047716" customFormat="1"/>
    <row r="1047717" customFormat="1"/>
    <row r="1047718" customFormat="1"/>
    <row r="1047719" customFormat="1"/>
    <row r="1047720" customFormat="1"/>
    <row r="1047721" customFormat="1"/>
    <row r="1047722" customFormat="1"/>
    <row r="1047723" customFormat="1"/>
    <row r="1047724" customFormat="1"/>
    <row r="1047725" customFormat="1"/>
    <row r="1047726" customFormat="1"/>
    <row r="1047727" customFormat="1"/>
    <row r="1047728" customFormat="1"/>
    <row r="1047729" customFormat="1"/>
    <row r="1047730" customFormat="1"/>
    <row r="1047731" customFormat="1"/>
    <row r="1047732" customFormat="1"/>
    <row r="1047733" customFormat="1"/>
    <row r="1047734" customFormat="1"/>
    <row r="1047735" customFormat="1"/>
    <row r="1047736" customFormat="1"/>
    <row r="1047737" customFormat="1"/>
    <row r="1047738" customFormat="1"/>
    <row r="1047739" customFormat="1"/>
    <row r="1047740" customFormat="1"/>
    <row r="1047741" customFormat="1"/>
    <row r="1047742" customFormat="1"/>
    <row r="1047743" customFormat="1"/>
    <row r="1047744" customFormat="1"/>
    <row r="1047745" customFormat="1"/>
    <row r="1047746" customFormat="1"/>
    <row r="1047747" customFormat="1"/>
    <row r="1047748" customFormat="1"/>
    <row r="1047749" customFormat="1"/>
    <row r="1047750" customFormat="1"/>
    <row r="1047751" customFormat="1"/>
    <row r="1047752" customFormat="1"/>
    <row r="1047753" customFormat="1"/>
    <row r="1047754" customFormat="1"/>
    <row r="1047755" customFormat="1"/>
    <row r="1047756" customFormat="1"/>
    <row r="1047757" customFormat="1"/>
    <row r="1047758" customFormat="1"/>
    <row r="1047759" customFormat="1"/>
    <row r="1047760" customFormat="1"/>
    <row r="1047761" customFormat="1"/>
    <row r="1047762" customFormat="1"/>
    <row r="1047763" customFormat="1"/>
    <row r="1047764" customFormat="1"/>
    <row r="1047765" customFormat="1"/>
    <row r="1047766" customFormat="1"/>
    <row r="1047767" customFormat="1"/>
    <row r="1047768" customFormat="1"/>
    <row r="1047769" customFormat="1"/>
    <row r="1047770" customFormat="1"/>
    <row r="1047771" customFormat="1"/>
    <row r="1047772" customFormat="1"/>
    <row r="1047773" customFormat="1"/>
    <row r="1047774" customFormat="1"/>
    <row r="1047775" customFormat="1"/>
    <row r="1047776" customFormat="1"/>
    <row r="1047777" customFormat="1"/>
    <row r="1047778" customFormat="1"/>
    <row r="1047779" customFormat="1"/>
    <row r="1047780" customFormat="1"/>
    <row r="1047781" customFormat="1"/>
    <row r="1047782" customFormat="1"/>
    <row r="1047783" customFormat="1"/>
    <row r="1047784" customFormat="1"/>
    <row r="1047785" customFormat="1"/>
    <row r="1047786" customFormat="1"/>
    <row r="1047787" customFormat="1"/>
    <row r="1047788" customFormat="1"/>
    <row r="1047789" customFormat="1"/>
    <row r="1047790" customFormat="1"/>
    <row r="1047791" customFormat="1"/>
    <row r="1047792" customFormat="1"/>
    <row r="1047793" customFormat="1"/>
    <row r="1047794" customFormat="1"/>
    <row r="1047795" customFormat="1"/>
    <row r="1047796" customFormat="1"/>
    <row r="1047797" customFormat="1"/>
    <row r="1047798" customFormat="1"/>
    <row r="1047799" customFormat="1"/>
    <row r="1047800" customFormat="1"/>
    <row r="1047801" customFormat="1"/>
    <row r="1047802" customFormat="1"/>
    <row r="1047803" customFormat="1"/>
    <row r="1047804" customFormat="1"/>
    <row r="1047805" customFormat="1"/>
    <row r="1047806" customFormat="1"/>
    <row r="1047807" customFormat="1"/>
    <row r="1047808" customFormat="1"/>
    <row r="1047809" customFormat="1"/>
    <row r="1047810" customFormat="1"/>
    <row r="1047811" customFormat="1"/>
    <row r="1047812" customFormat="1"/>
    <row r="1047813" customFormat="1"/>
    <row r="1047814" customFormat="1"/>
    <row r="1047815" customFormat="1"/>
    <row r="1047816" customFormat="1"/>
    <row r="1047817" customFormat="1"/>
    <row r="1047818" customFormat="1"/>
    <row r="1047819" customFormat="1"/>
    <row r="1047820" customFormat="1"/>
    <row r="1047821" customFormat="1"/>
    <row r="1047822" customFormat="1"/>
    <row r="1047823" customFormat="1"/>
    <row r="1047824" customFormat="1"/>
    <row r="1047825" customFormat="1"/>
    <row r="1047826" customFormat="1"/>
    <row r="1047827" customFormat="1"/>
    <row r="1047828" customFormat="1"/>
    <row r="1047829" customFormat="1"/>
    <row r="1047830" customFormat="1"/>
    <row r="1047831" customFormat="1"/>
    <row r="1047832" customFormat="1"/>
    <row r="1047833" customFormat="1"/>
    <row r="1047834" customFormat="1"/>
    <row r="1047835" customFormat="1"/>
    <row r="1047836" customFormat="1"/>
    <row r="1047837" customFormat="1"/>
    <row r="1047838" customFormat="1"/>
    <row r="1047839" customFormat="1"/>
    <row r="1047840" customFormat="1"/>
    <row r="1047841" customFormat="1"/>
    <row r="1047842" customFormat="1"/>
    <row r="1047843" customFormat="1"/>
    <row r="1047844" customFormat="1"/>
    <row r="1047845" customFormat="1"/>
    <row r="1047846" customFormat="1"/>
    <row r="1047847" customFormat="1"/>
    <row r="1047848" customFormat="1"/>
    <row r="1047849" customFormat="1"/>
    <row r="1047850" customFormat="1"/>
    <row r="1047851" customFormat="1"/>
    <row r="1047852" customFormat="1"/>
    <row r="1047853" customFormat="1"/>
    <row r="1047854" customFormat="1"/>
    <row r="1047855" customFormat="1"/>
    <row r="1047856" customFormat="1"/>
    <row r="1047857" customFormat="1"/>
    <row r="1047858" customFormat="1"/>
    <row r="1047859" customFormat="1"/>
    <row r="1047860" customFormat="1"/>
    <row r="1047861" customFormat="1"/>
    <row r="1047862" customFormat="1"/>
    <row r="1047863" customFormat="1"/>
    <row r="1047864" customFormat="1"/>
    <row r="1047865" customFormat="1"/>
    <row r="1047866" customFormat="1"/>
    <row r="1047867" customFormat="1"/>
    <row r="1047868" customFormat="1"/>
    <row r="1047869" customFormat="1"/>
    <row r="1047870" customFormat="1"/>
    <row r="1047871" customFormat="1"/>
    <row r="1047872" customFormat="1"/>
    <row r="1047873" customFormat="1"/>
    <row r="1047874" customFormat="1"/>
    <row r="1047875" customFormat="1"/>
    <row r="1047876" customFormat="1"/>
    <row r="1047877" customFormat="1"/>
    <row r="1047878" customFormat="1"/>
    <row r="1047879" customFormat="1"/>
    <row r="1047880" customFormat="1"/>
    <row r="1047881" customFormat="1"/>
    <row r="1047882" customFormat="1"/>
    <row r="1047883" customFormat="1"/>
    <row r="1047884" customFormat="1"/>
    <row r="1047885" customFormat="1"/>
    <row r="1047886" customFormat="1"/>
    <row r="1047887" customFormat="1"/>
    <row r="1047888" customFormat="1"/>
    <row r="1047889" customFormat="1"/>
    <row r="1047890" customFormat="1"/>
    <row r="1047891" customFormat="1"/>
    <row r="1047892" customFormat="1"/>
    <row r="1047893" customFormat="1"/>
    <row r="1047894" customFormat="1"/>
    <row r="1047895" customFormat="1"/>
    <row r="1047896" customFormat="1"/>
    <row r="1047897" customFormat="1"/>
    <row r="1047898" customFormat="1"/>
    <row r="1047899" customFormat="1"/>
    <row r="1047900" customFormat="1"/>
    <row r="1047901" customFormat="1"/>
    <row r="1047902" customFormat="1"/>
    <row r="1047903" customFormat="1"/>
    <row r="1047904" customFormat="1"/>
    <row r="1047905" customFormat="1"/>
    <row r="1047906" customFormat="1"/>
    <row r="1047907" customFormat="1"/>
    <row r="1047908" customFormat="1"/>
    <row r="1047909" customFormat="1"/>
    <row r="1047910" customFormat="1"/>
    <row r="1047911" customFormat="1"/>
    <row r="1047912" customFormat="1"/>
    <row r="1047913" customFormat="1"/>
    <row r="1047914" customFormat="1"/>
    <row r="1047915" customFormat="1"/>
    <row r="1047916" customFormat="1"/>
    <row r="1047917" customFormat="1"/>
    <row r="1047918" customFormat="1"/>
    <row r="1047919" customFormat="1"/>
    <row r="1047920" customFormat="1"/>
    <row r="1047921" customFormat="1"/>
    <row r="1047922" customFormat="1"/>
    <row r="1047923" customFormat="1"/>
    <row r="1047924" customFormat="1"/>
    <row r="1047925" customFormat="1"/>
    <row r="1047926" customFormat="1"/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phoneticPr fontId="33" type="noConversion"/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XFA1048576"/>
  <sheetViews>
    <sheetView zoomScale="70" zoomScaleNormal="70" workbookViewId="0">
      <selection activeCell="I8" sqref="I8"/>
    </sheetView>
  </sheetViews>
  <sheetFormatPr baseColWidth="10" defaultColWidth="8.6640625" defaultRowHeight="14"/>
  <cols>
    <col min="1" max="1" width="12.6640625" style="16" customWidth="1"/>
    <col min="2" max="2" width="12.6640625" style="35" customWidth="1"/>
    <col min="3" max="11" width="12.6640625" style="16" customWidth="1"/>
    <col min="12" max="12" width="12.6640625" style="35" customWidth="1"/>
    <col min="13" max="15" width="12.6640625" style="16" customWidth="1"/>
    <col min="16" max="16" width="12.6640625" style="35" customWidth="1"/>
    <col min="17" max="22" width="12.6640625" style="16" customWidth="1"/>
    <col min="23" max="23" width="12.6640625" style="35" customWidth="1"/>
    <col min="24" max="16381" width="8.6640625" style="16"/>
  </cols>
  <sheetData>
    <row r="1" spans="1:24" s="1" customFormat="1" ht="30" customHeight="1">
      <c r="A1" s="17" t="s">
        <v>1989</v>
      </c>
      <c r="B1" s="84"/>
    </row>
    <row r="2" spans="1:24" s="65" customFormat="1" ht="20" customHeight="1">
      <c r="A2" s="190" t="s">
        <v>138</v>
      </c>
      <c r="B2" s="187" t="s">
        <v>139</v>
      </c>
      <c r="C2" s="193" t="s">
        <v>141</v>
      </c>
      <c r="D2" s="193"/>
      <c r="E2" s="193"/>
      <c r="F2" s="193"/>
      <c r="G2" s="193"/>
      <c r="H2" s="193"/>
      <c r="I2" s="193"/>
      <c r="J2" s="193"/>
      <c r="K2" s="193"/>
      <c r="L2" s="194"/>
      <c r="M2" s="193" t="s">
        <v>142</v>
      </c>
      <c r="N2" s="193"/>
      <c r="O2" s="193"/>
      <c r="P2" s="194"/>
      <c r="Q2" s="193" t="s">
        <v>143</v>
      </c>
      <c r="R2" s="193"/>
      <c r="S2" s="193"/>
      <c r="T2" s="193"/>
      <c r="U2" s="193"/>
      <c r="V2" s="193"/>
      <c r="W2" s="194"/>
      <c r="X2" s="68"/>
    </row>
    <row r="3" spans="1:24" s="3" customFormat="1" ht="32" customHeight="1">
      <c r="A3" s="197"/>
      <c r="B3" s="198"/>
      <c r="C3" s="69" t="s">
        <v>144</v>
      </c>
      <c r="D3" s="69" t="s">
        <v>145</v>
      </c>
      <c r="E3" s="69" t="s">
        <v>146</v>
      </c>
      <c r="F3" s="70" t="s">
        <v>147</v>
      </c>
      <c r="G3" s="69" t="s">
        <v>148</v>
      </c>
      <c r="H3" s="69" t="s">
        <v>149</v>
      </c>
      <c r="I3" s="70" t="s">
        <v>150</v>
      </c>
      <c r="J3" s="69" t="s">
        <v>151</v>
      </c>
      <c r="K3" s="69" t="s">
        <v>152</v>
      </c>
      <c r="L3" s="71" t="s">
        <v>153</v>
      </c>
      <c r="M3" s="69" t="s">
        <v>144</v>
      </c>
      <c r="N3" s="69" t="s">
        <v>154</v>
      </c>
      <c r="O3" s="69" t="s">
        <v>155</v>
      </c>
      <c r="P3" s="71" t="s">
        <v>156</v>
      </c>
      <c r="Q3" s="69" t="s">
        <v>144</v>
      </c>
      <c r="R3" s="69" t="s">
        <v>157</v>
      </c>
      <c r="S3" s="69" t="s">
        <v>158</v>
      </c>
      <c r="T3" s="70" t="s">
        <v>159</v>
      </c>
      <c r="U3" s="69" t="s">
        <v>160</v>
      </c>
      <c r="V3" s="69" t="s">
        <v>161</v>
      </c>
      <c r="W3" s="71" t="s">
        <v>162</v>
      </c>
      <c r="X3" s="72"/>
    </row>
    <row r="4" spans="1:24" s="16" customFormat="1">
      <c r="A4" s="16" t="s">
        <v>1818</v>
      </c>
      <c r="B4" s="35" t="s">
        <v>77</v>
      </c>
      <c r="C4" s="16">
        <v>51</v>
      </c>
      <c r="D4" s="36">
        <v>-1.17568371488016E-2</v>
      </c>
      <c r="E4" s="36">
        <v>4.1052033944880301E-2</v>
      </c>
      <c r="F4" s="36">
        <v>0.77458045622104399</v>
      </c>
      <c r="G4" s="36">
        <v>4.5003127448507901E-2</v>
      </c>
      <c r="H4" s="36">
        <v>0.20134100843338701</v>
      </c>
      <c r="I4" s="36">
        <v>0.82406246290188301</v>
      </c>
      <c r="J4" s="36">
        <v>-1.27892620873134E-2</v>
      </c>
      <c r="K4" s="36">
        <v>3.3526824131357998E-2</v>
      </c>
      <c r="L4" s="40">
        <v>0.70285929682357895</v>
      </c>
      <c r="M4" s="16">
        <v>57</v>
      </c>
      <c r="N4" s="36">
        <v>-2.3114705177684498E-2</v>
      </c>
      <c r="O4" s="36">
        <v>4.0056688540048901E-2</v>
      </c>
      <c r="P4" s="40">
        <v>0.563905796555352</v>
      </c>
      <c r="Q4" s="16">
        <v>98</v>
      </c>
      <c r="R4" s="36">
        <v>-2.3053954490659299E-2</v>
      </c>
      <c r="S4" s="36">
        <v>3.5525872710717103E-2</v>
      </c>
      <c r="T4" s="36">
        <v>0.51638089508015905</v>
      </c>
      <c r="U4" s="36">
        <v>8.8338992885904494E-2</v>
      </c>
      <c r="V4" s="36">
        <v>3.24367315417722E-2</v>
      </c>
      <c r="W4" s="40">
        <v>6.4608960116496698E-3</v>
      </c>
    </row>
    <row r="5" spans="1:24" s="16" customFormat="1">
      <c r="A5" s="16" t="s">
        <v>245</v>
      </c>
      <c r="B5" s="35" t="s">
        <v>77</v>
      </c>
      <c r="C5" s="16">
        <v>53</v>
      </c>
      <c r="D5" s="36">
        <v>9.95511154938644E-3</v>
      </c>
      <c r="E5" s="36">
        <v>4.52206608682824E-2</v>
      </c>
      <c r="F5" s="36">
        <v>0.82575807161937098</v>
      </c>
      <c r="G5" s="36">
        <v>7.7058682699737105E-2</v>
      </c>
      <c r="H5" s="36">
        <v>0.22008805457505501</v>
      </c>
      <c r="I5" s="36">
        <v>0.72768559444691205</v>
      </c>
      <c r="J5" s="36">
        <v>1.11861216713872E-2</v>
      </c>
      <c r="K5" s="36">
        <v>3.2704822366692803E-2</v>
      </c>
      <c r="L5" s="40">
        <v>0.73232621521513297</v>
      </c>
      <c r="M5" s="16">
        <v>61</v>
      </c>
      <c r="N5" s="36">
        <v>1.32562003600637E-2</v>
      </c>
      <c r="O5" s="36">
        <v>4.1899189574992002E-2</v>
      </c>
      <c r="P5" s="40">
        <v>0.75171165461148504</v>
      </c>
      <c r="Q5" s="16">
        <v>96</v>
      </c>
      <c r="R5" s="36">
        <v>-6.5824391201329399E-3</v>
      </c>
      <c r="S5" s="36">
        <v>3.3882465380638598E-2</v>
      </c>
      <c r="T5" s="36">
        <v>0.84596233548743605</v>
      </c>
      <c r="U5" s="36">
        <v>-7.8473040738420402E-2</v>
      </c>
      <c r="V5" s="36">
        <v>3.0606828515165201E-2</v>
      </c>
      <c r="W5" s="40">
        <v>1.0350147912801699E-2</v>
      </c>
    </row>
    <row r="6" spans="1:24" s="16" customFormat="1">
      <c r="A6" s="16" t="s">
        <v>274</v>
      </c>
      <c r="B6" s="35" t="s">
        <v>77</v>
      </c>
      <c r="C6" s="16">
        <v>57</v>
      </c>
      <c r="D6" s="36">
        <v>1.79317925876477E-2</v>
      </c>
      <c r="E6" s="36">
        <v>3.35740442281771E-2</v>
      </c>
      <c r="F6" s="36">
        <v>0.59327450173187202</v>
      </c>
      <c r="G6" s="36">
        <v>3.9330504270984203E-2</v>
      </c>
      <c r="H6" s="36">
        <v>7.0488780943263399E-2</v>
      </c>
      <c r="I6" s="36">
        <v>0.57913029121364001</v>
      </c>
      <c r="J6" s="36">
        <v>1.9353608653140501E-2</v>
      </c>
      <c r="K6" s="36">
        <v>2.5769942454098499E-2</v>
      </c>
      <c r="L6" s="40">
        <v>0.45264373776303601</v>
      </c>
      <c r="M6" s="16">
        <v>74</v>
      </c>
      <c r="N6" s="36">
        <v>3.7606627669831798E-2</v>
      </c>
      <c r="O6" s="36">
        <v>2.8602218228986499E-2</v>
      </c>
      <c r="P6" s="40">
        <v>0.18857206018785599</v>
      </c>
      <c r="Q6" s="16">
        <v>97</v>
      </c>
      <c r="R6" s="36">
        <v>3.87107322954632E-2</v>
      </c>
      <c r="S6" s="36">
        <v>3.0910882606618201E-2</v>
      </c>
      <c r="T6" s="36">
        <v>0.210448384584183</v>
      </c>
      <c r="U6" s="36">
        <v>-5.7470984798579101E-2</v>
      </c>
      <c r="V6" s="36">
        <v>2.5728173074300201E-2</v>
      </c>
      <c r="W6" s="40">
        <v>2.54977917523261E-2</v>
      </c>
    </row>
    <row r="7" spans="1:24" s="83" customFormat="1">
      <c r="A7" s="83" t="s">
        <v>1692</v>
      </c>
      <c r="B7" s="85" t="s">
        <v>77</v>
      </c>
      <c r="C7" s="83">
        <v>32</v>
      </c>
      <c r="D7" s="89">
        <v>-5.5454573549931899E-2</v>
      </c>
      <c r="E7" s="89">
        <v>4.8422863218380102E-2</v>
      </c>
      <c r="F7" s="89">
        <v>0.25212024092081697</v>
      </c>
      <c r="G7" s="89">
        <v>-0.234453448951569</v>
      </c>
      <c r="H7" s="89">
        <v>0.30309725931770598</v>
      </c>
      <c r="I7" s="89">
        <v>0.44526431014606699</v>
      </c>
      <c r="J7" s="89">
        <v>-5.9917166118067799E-2</v>
      </c>
      <c r="K7" s="89">
        <v>4.27548558151956E-2</v>
      </c>
      <c r="L7" s="91">
        <v>0.16109091903398601</v>
      </c>
      <c r="M7" s="83">
        <v>40</v>
      </c>
      <c r="N7" s="89">
        <v>-8.0975352477070994E-2</v>
      </c>
      <c r="O7" s="89">
        <v>4.7315281804346597E-2</v>
      </c>
      <c r="P7" s="91">
        <v>8.7007378305553995E-2</v>
      </c>
      <c r="Q7" s="83">
        <v>69</v>
      </c>
      <c r="R7" s="89">
        <v>-6.0322527593102603E-2</v>
      </c>
      <c r="S7" s="89">
        <v>4.3764436219883997E-2</v>
      </c>
      <c r="T7" s="89">
        <v>0.16809654367315199</v>
      </c>
      <c r="U7" s="89">
        <v>-7.5322905196548398E-2</v>
      </c>
      <c r="V7" s="89">
        <v>3.8067923915096301E-2</v>
      </c>
      <c r="W7" s="91">
        <v>4.78559956477543E-2</v>
      </c>
    </row>
    <row r="8" spans="1:24" s="16" customFormat="1">
      <c r="A8" s="16" t="s">
        <v>1128</v>
      </c>
      <c r="B8" s="35" t="s">
        <v>77</v>
      </c>
      <c r="C8" s="16">
        <v>52</v>
      </c>
      <c r="D8" s="36">
        <v>1.42127896038931E-2</v>
      </c>
      <c r="E8" s="36">
        <v>4.6291588227506897E-2</v>
      </c>
      <c r="F8" s="36">
        <v>0.75882245694877404</v>
      </c>
      <c r="G8" s="36">
        <v>0.35076161853472898</v>
      </c>
      <c r="H8" s="36">
        <v>0.17505174873589499</v>
      </c>
      <c r="I8" s="36">
        <v>5.0529180313472602E-2</v>
      </c>
      <c r="J8" s="36">
        <v>1.5785817413319199E-2</v>
      </c>
      <c r="K8" s="36">
        <v>3.3148765512940402E-2</v>
      </c>
      <c r="L8" s="40">
        <v>0.63392383494322302</v>
      </c>
      <c r="M8" s="16">
        <v>58</v>
      </c>
      <c r="N8" s="36">
        <v>4.4223928866061399E-2</v>
      </c>
      <c r="O8" s="36">
        <v>4.5332382730432198E-2</v>
      </c>
      <c r="P8" s="40">
        <v>0.32928835578093102</v>
      </c>
      <c r="Q8" s="16">
        <v>94</v>
      </c>
      <c r="R8" s="36">
        <v>4.9057694562833799E-2</v>
      </c>
      <c r="S8" s="36">
        <v>3.9922293818205799E-2</v>
      </c>
      <c r="T8" s="36">
        <v>0.219135717770822</v>
      </c>
      <c r="U8" s="36">
        <v>-4.8379463077178803E-2</v>
      </c>
      <c r="V8" s="36">
        <v>3.1415346965467002E-2</v>
      </c>
      <c r="W8" s="40">
        <v>0.12356168217367799</v>
      </c>
    </row>
    <row r="9" spans="1:24" s="16" customFormat="1">
      <c r="A9" s="16" t="s">
        <v>1725</v>
      </c>
      <c r="B9" s="35" t="s">
        <v>77</v>
      </c>
      <c r="C9" s="16">
        <v>43</v>
      </c>
      <c r="D9" s="36">
        <v>1.6507597790677401E-2</v>
      </c>
      <c r="E9" s="36">
        <v>3.4407594751854897E-2</v>
      </c>
      <c r="F9" s="36">
        <v>0.63139371539603295</v>
      </c>
      <c r="G9" s="36">
        <v>0.269354867771113</v>
      </c>
      <c r="H9" s="36">
        <v>0.17944363861430701</v>
      </c>
      <c r="I9" s="36">
        <v>0.14100384257676499</v>
      </c>
      <c r="J9" s="36">
        <v>1.7358710264058701E-2</v>
      </c>
      <c r="K9" s="36">
        <v>3.6369545420566703E-2</v>
      </c>
      <c r="L9" s="40">
        <v>0.63315778561175395</v>
      </c>
      <c r="M9" s="16">
        <v>48</v>
      </c>
      <c r="N9" s="36">
        <v>4.8223424828994499E-2</v>
      </c>
      <c r="O9" s="36">
        <v>3.6476571361911098E-2</v>
      </c>
      <c r="P9" s="40">
        <v>0.18615539362304201</v>
      </c>
      <c r="Q9" s="16">
        <v>84</v>
      </c>
      <c r="R9" s="36">
        <v>-8.6486537134506103E-3</v>
      </c>
      <c r="S9" s="36">
        <v>3.7184858786644098E-2</v>
      </c>
      <c r="T9" s="36">
        <v>0.81608339773601901</v>
      </c>
      <c r="U9" s="36">
        <v>-4.5820531519397099E-2</v>
      </c>
      <c r="V9" s="36">
        <v>3.1392660846304703E-2</v>
      </c>
      <c r="W9" s="40">
        <v>0.14440175840309799</v>
      </c>
    </row>
    <row r="10" spans="1:24" s="16" customFormat="1">
      <c r="A10" s="16" t="s">
        <v>915</v>
      </c>
      <c r="B10" s="35" t="s">
        <v>77</v>
      </c>
      <c r="C10" s="16">
        <v>32</v>
      </c>
      <c r="D10" s="36">
        <v>2.48000058206145E-2</v>
      </c>
      <c r="E10" s="36">
        <v>6.0997225182220199E-2</v>
      </c>
      <c r="F10" s="36">
        <v>0.68431945145549899</v>
      </c>
      <c r="G10" s="36">
        <v>1.2292779567733701E-2</v>
      </c>
      <c r="H10" s="36">
        <v>0.25857346876613801</v>
      </c>
      <c r="I10" s="36">
        <v>0.96239732627601604</v>
      </c>
      <c r="J10" s="36">
        <v>2.7960508906271601E-2</v>
      </c>
      <c r="K10" s="36">
        <v>4.2144440454971399E-2</v>
      </c>
      <c r="L10" s="50">
        <v>0.50704573616492798</v>
      </c>
      <c r="M10" s="16">
        <v>36</v>
      </c>
      <c r="N10" s="36">
        <v>2.1036030489885098E-2</v>
      </c>
      <c r="O10" s="36">
        <v>5.8623615283899297E-2</v>
      </c>
      <c r="P10" s="40">
        <v>0.71972075471272901</v>
      </c>
      <c r="Q10" s="16">
        <v>75</v>
      </c>
      <c r="R10" s="36">
        <v>-8.5446574934693407E-3</v>
      </c>
      <c r="S10" s="36">
        <v>4.5351887398101601E-2</v>
      </c>
      <c r="T10" s="36">
        <v>0.85055684459181902</v>
      </c>
      <c r="U10" s="36">
        <v>-5.4067705772569703E-2</v>
      </c>
      <c r="V10" s="36">
        <v>3.9774322701983202E-2</v>
      </c>
      <c r="W10" s="40">
        <v>0.17403188311011</v>
      </c>
    </row>
    <row r="11" spans="1:24" s="16" customFormat="1">
      <c r="A11" s="16" t="s">
        <v>640</v>
      </c>
      <c r="B11" s="35" t="s">
        <v>77</v>
      </c>
      <c r="C11" s="16">
        <v>43</v>
      </c>
      <c r="D11" s="36">
        <v>-2.6659095749502999E-2</v>
      </c>
      <c r="E11" s="36">
        <v>4.2666848131627001E-2</v>
      </c>
      <c r="F11" s="36">
        <v>0.53208926884459795</v>
      </c>
      <c r="G11" s="36">
        <v>0.186304975185066</v>
      </c>
      <c r="H11" s="36">
        <v>0.177570432249334</v>
      </c>
      <c r="I11" s="36">
        <v>0.30023651030346599</v>
      </c>
      <c r="J11" s="36">
        <v>-2.8719186626735099E-2</v>
      </c>
      <c r="K11" s="36">
        <v>3.9683797513013701E-2</v>
      </c>
      <c r="L11" s="50">
        <v>0.46924958705768</v>
      </c>
      <c r="M11" s="16">
        <v>44</v>
      </c>
      <c r="N11" s="36">
        <v>-1.6428061964385799E-3</v>
      </c>
      <c r="O11" s="36">
        <v>4.8363117664114899E-2</v>
      </c>
      <c r="P11" s="40">
        <v>0.97290253940257598</v>
      </c>
      <c r="Q11" s="16">
        <v>71</v>
      </c>
      <c r="R11" s="36">
        <v>-3.1052644839251901E-2</v>
      </c>
      <c r="S11" s="36">
        <v>4.2589521650507403E-2</v>
      </c>
      <c r="T11" s="36">
        <v>0.46593152432118801</v>
      </c>
      <c r="U11" s="36">
        <v>5.2479998118539498E-2</v>
      </c>
      <c r="V11" s="36">
        <v>3.9023916314575399E-2</v>
      </c>
      <c r="W11" s="40">
        <v>0.17868457030273799</v>
      </c>
    </row>
    <row r="12" spans="1:24" s="16" customFormat="1">
      <c r="A12" s="16" t="s">
        <v>343</v>
      </c>
      <c r="B12" s="35" t="s">
        <v>77</v>
      </c>
      <c r="C12" s="16">
        <v>34</v>
      </c>
      <c r="D12" s="36">
        <v>-2.5631167625611101E-2</v>
      </c>
      <c r="E12" s="36">
        <v>3.6673435818533398E-2</v>
      </c>
      <c r="F12" s="36">
        <v>0.48461276652547097</v>
      </c>
      <c r="G12" s="36">
        <v>-9.2231782642594407E-2</v>
      </c>
      <c r="H12" s="36">
        <v>8.0969554037225194E-2</v>
      </c>
      <c r="I12" s="36">
        <v>0.26312035689066499</v>
      </c>
      <c r="J12" s="36">
        <v>-2.65535321941212E-2</v>
      </c>
      <c r="K12" s="36">
        <v>3.7494804475455501E-2</v>
      </c>
      <c r="L12" s="50">
        <v>0.47882584100523801</v>
      </c>
      <c r="M12" s="16">
        <v>39</v>
      </c>
      <c r="N12" s="36">
        <v>-4.7174297057765401E-2</v>
      </c>
      <c r="O12" s="36">
        <v>3.3110308122240202E-2</v>
      </c>
      <c r="P12" s="40">
        <v>0.15422611296174199</v>
      </c>
      <c r="Q12" s="16">
        <v>76</v>
      </c>
      <c r="R12" s="36">
        <v>-3.3738504832282599E-2</v>
      </c>
      <c r="S12" s="36">
        <v>3.58258285077847E-2</v>
      </c>
      <c r="T12" s="36">
        <v>0.34632735585771302</v>
      </c>
      <c r="U12" s="36">
        <v>-4.1787160668887997E-2</v>
      </c>
      <c r="V12" s="36">
        <v>3.1832864645450099E-2</v>
      </c>
      <c r="W12" s="40">
        <v>0.18928237124188299</v>
      </c>
    </row>
    <row r="13" spans="1:24" s="16" customFormat="1">
      <c r="A13" s="16" t="s">
        <v>1671</v>
      </c>
      <c r="B13" s="35" t="s">
        <v>77</v>
      </c>
      <c r="C13" s="16">
        <v>46</v>
      </c>
      <c r="D13" s="36">
        <v>-0.12794192935191601</v>
      </c>
      <c r="E13" s="36">
        <v>4.3116641421150403E-2</v>
      </c>
      <c r="F13" s="49">
        <v>3.0038417032807099E-3</v>
      </c>
      <c r="G13" s="49">
        <v>-0.29386252356118497</v>
      </c>
      <c r="H13" s="49">
        <v>0.18410349507825599</v>
      </c>
      <c r="I13" s="49">
        <v>0.117606664592315</v>
      </c>
      <c r="J13" s="49">
        <v>-0.138864844624353</v>
      </c>
      <c r="K13" s="49">
        <v>3.5012380072252998E-2</v>
      </c>
      <c r="L13" s="50">
        <v>7.3038588014995298E-5</v>
      </c>
      <c r="M13" s="28">
        <v>51</v>
      </c>
      <c r="N13" s="49">
        <v>-0.14833571930685799</v>
      </c>
      <c r="O13" s="49">
        <v>4.14363885677176E-2</v>
      </c>
      <c r="P13" s="50">
        <v>3.43802174065489E-4</v>
      </c>
      <c r="Q13" s="28">
        <v>84</v>
      </c>
      <c r="R13" s="49">
        <v>-0.100010319991143</v>
      </c>
      <c r="S13" s="49">
        <v>3.5223066825061003E-2</v>
      </c>
      <c r="T13" s="49">
        <v>4.5206728915918896E-3</v>
      </c>
      <c r="U13" s="49">
        <v>3.8414533959651401E-2</v>
      </c>
      <c r="V13" s="49">
        <v>3.1343730032824701E-2</v>
      </c>
      <c r="W13" s="40">
        <v>0.22035334077909199</v>
      </c>
    </row>
    <row r="14" spans="1:24" s="16" customFormat="1">
      <c r="A14" s="16" t="s">
        <v>1278</v>
      </c>
      <c r="B14" s="35" t="s">
        <v>77</v>
      </c>
      <c r="C14" s="16">
        <v>48</v>
      </c>
      <c r="D14" s="36">
        <v>2.5155895484674302E-2</v>
      </c>
      <c r="E14" s="36">
        <v>4.7066045170558499E-2</v>
      </c>
      <c r="F14" s="49">
        <v>0.59300895898554695</v>
      </c>
      <c r="G14" s="49">
        <v>-7.6333631910009997E-2</v>
      </c>
      <c r="H14" s="49">
        <v>0.22530327854707699</v>
      </c>
      <c r="I14" s="49">
        <v>0.73629920466784404</v>
      </c>
      <c r="J14" s="49">
        <v>2.7838230191698801E-2</v>
      </c>
      <c r="K14" s="49">
        <v>3.4924928918644002E-2</v>
      </c>
      <c r="L14" s="50">
        <v>0.42540011717347598</v>
      </c>
      <c r="M14" s="28">
        <v>53</v>
      </c>
      <c r="N14" s="49">
        <v>1.6506882517383002E-2</v>
      </c>
      <c r="O14" s="49">
        <v>4.5018841728342598E-2</v>
      </c>
      <c r="P14" s="50">
        <v>0.71386810625173502</v>
      </c>
      <c r="Q14" s="28">
        <v>96</v>
      </c>
      <c r="R14" s="49">
        <v>3.7054421968438899E-3</v>
      </c>
      <c r="S14" s="49">
        <v>3.78500504512796E-2</v>
      </c>
      <c r="T14" s="49">
        <v>0.92201333097322302</v>
      </c>
      <c r="U14" s="49">
        <v>3.9200637690863897E-2</v>
      </c>
      <c r="V14" s="49">
        <v>3.20605452148508E-2</v>
      </c>
      <c r="W14" s="40">
        <v>0.221440563237988</v>
      </c>
    </row>
    <row r="15" spans="1:24" s="16" customFormat="1">
      <c r="A15" s="16" t="s">
        <v>328</v>
      </c>
      <c r="B15" s="35" t="s">
        <v>77</v>
      </c>
      <c r="C15" s="16">
        <v>38</v>
      </c>
      <c r="D15" s="36">
        <v>-2.1631139078102301E-3</v>
      </c>
      <c r="E15" s="36">
        <v>5.2462086813276701E-2</v>
      </c>
      <c r="F15" s="49">
        <v>0.96711098644007798</v>
      </c>
      <c r="G15" s="49">
        <v>0.42474762386423098</v>
      </c>
      <c r="H15" s="49">
        <v>0.30661070525065098</v>
      </c>
      <c r="I15" s="49">
        <v>0.17448511276221401</v>
      </c>
      <c r="J15" s="49">
        <v>-2.4013041415904099E-3</v>
      </c>
      <c r="K15" s="49">
        <v>4.0709924004011799E-2</v>
      </c>
      <c r="L15" s="50">
        <v>0.95296348281864296</v>
      </c>
      <c r="M15" s="28">
        <v>40</v>
      </c>
      <c r="N15" s="49">
        <v>3.16776153025377E-3</v>
      </c>
      <c r="O15" s="49">
        <v>5.3880207706682198E-2</v>
      </c>
      <c r="P15" s="50">
        <v>0.95311724302661005</v>
      </c>
      <c r="Q15" s="28">
        <v>74</v>
      </c>
      <c r="R15" s="49">
        <v>-7.69502215698339E-3</v>
      </c>
      <c r="S15" s="49">
        <v>4.4850567186219603E-2</v>
      </c>
      <c r="T15" s="49">
        <v>0.86377541286384996</v>
      </c>
      <c r="U15" s="49">
        <v>-4.6188553861966998E-2</v>
      </c>
      <c r="V15" s="49">
        <v>3.8158447664647203E-2</v>
      </c>
      <c r="W15" s="40">
        <v>0.22610967403639801</v>
      </c>
    </row>
    <row r="16" spans="1:24" s="16" customFormat="1">
      <c r="A16" s="16" t="s">
        <v>1752</v>
      </c>
      <c r="B16" s="35" t="s">
        <v>77</v>
      </c>
      <c r="C16" s="16">
        <v>45</v>
      </c>
      <c r="D16" s="36">
        <v>1.5982249290072401E-2</v>
      </c>
      <c r="E16" s="36">
        <v>4.41837002287465E-2</v>
      </c>
      <c r="F16" s="49">
        <v>0.71755922905481495</v>
      </c>
      <c r="G16" s="49">
        <v>0.24663368789617701</v>
      </c>
      <c r="H16" s="49">
        <v>0.22977541523264</v>
      </c>
      <c r="I16" s="49">
        <v>0.28909268134898902</v>
      </c>
      <c r="J16" s="49">
        <v>1.7620444071481799E-2</v>
      </c>
      <c r="K16" s="49">
        <v>3.6023225597968701E-2</v>
      </c>
      <c r="L16" s="50">
        <v>0.62474172937419903</v>
      </c>
      <c r="M16" s="28">
        <v>46</v>
      </c>
      <c r="N16" s="49">
        <v>2.7302556914794201E-2</v>
      </c>
      <c r="O16" s="49">
        <v>4.44780371569568E-2</v>
      </c>
      <c r="P16" s="50">
        <v>0.53931870560810302</v>
      </c>
      <c r="Q16" s="28">
        <v>82</v>
      </c>
      <c r="R16" s="49">
        <v>2.9871867084539299E-2</v>
      </c>
      <c r="S16" s="49">
        <v>4.0368862452145597E-2</v>
      </c>
      <c r="T16" s="49">
        <v>0.45931639511248001</v>
      </c>
      <c r="U16" s="49">
        <v>3.8998440022400202E-2</v>
      </c>
      <c r="V16" s="49">
        <v>3.3858283975591E-2</v>
      </c>
      <c r="W16" s="40">
        <v>0.24939758014236599</v>
      </c>
    </row>
    <row r="17" spans="1:23" s="16" customFormat="1">
      <c r="A17" s="16" t="s">
        <v>461</v>
      </c>
      <c r="B17" s="35" t="s">
        <v>77</v>
      </c>
      <c r="C17" s="16">
        <v>39</v>
      </c>
      <c r="D17" s="36">
        <v>-9.8836931067125294E-2</v>
      </c>
      <c r="E17" s="36">
        <v>3.6786636784211103E-2</v>
      </c>
      <c r="F17" s="49">
        <v>7.2148380134849904E-3</v>
      </c>
      <c r="G17" s="49">
        <v>-0.103374884209901</v>
      </c>
      <c r="H17" s="49">
        <v>0.15310228382500299</v>
      </c>
      <c r="I17" s="49">
        <v>0.50374577337079096</v>
      </c>
      <c r="J17" s="49">
        <v>-0.102952462462476</v>
      </c>
      <c r="K17" s="49">
        <v>3.92487887779411E-2</v>
      </c>
      <c r="L17" s="50">
        <v>8.7140440703139498E-3</v>
      </c>
      <c r="M17" s="28">
        <v>43</v>
      </c>
      <c r="N17" s="49">
        <v>-0.100118050607614</v>
      </c>
      <c r="O17" s="49">
        <v>3.9614932395198199E-2</v>
      </c>
      <c r="P17" s="50">
        <v>1.14949616670577E-2</v>
      </c>
      <c r="Q17" s="28">
        <v>80</v>
      </c>
      <c r="R17" s="49">
        <v>-7.3701844818916701E-2</v>
      </c>
      <c r="S17" s="49">
        <v>4.0324499641364399E-2</v>
      </c>
      <c r="T17" s="49">
        <v>6.7591769887805297E-2</v>
      </c>
      <c r="U17" s="49">
        <v>-3.7325810387973501E-2</v>
      </c>
      <c r="V17" s="49">
        <v>3.3882218015136398E-2</v>
      </c>
      <c r="W17" s="40">
        <v>0.27062073053115698</v>
      </c>
    </row>
    <row r="18" spans="1:23" s="16" customFormat="1">
      <c r="A18" s="16" t="s">
        <v>1917</v>
      </c>
      <c r="B18" s="35" t="s">
        <v>77</v>
      </c>
      <c r="C18" s="16">
        <v>32</v>
      </c>
      <c r="D18" s="36">
        <v>7.0117046549913506E-2</v>
      </c>
      <c r="E18" s="36">
        <v>4.1710045398113897E-2</v>
      </c>
      <c r="F18" s="49">
        <v>9.2751458158400496E-2</v>
      </c>
      <c r="G18" s="49">
        <v>-9.5268701724636806E-2</v>
      </c>
      <c r="H18" s="49">
        <v>0.17060515324733</v>
      </c>
      <c r="I18" s="49">
        <v>0.58070442203341599</v>
      </c>
      <c r="J18" s="49">
        <v>7.3485543203771694E-2</v>
      </c>
      <c r="K18" s="49">
        <v>4.4332169080919998E-2</v>
      </c>
      <c r="L18" s="50">
        <v>9.7395770699203701E-2</v>
      </c>
      <c r="M18" s="28">
        <v>34</v>
      </c>
      <c r="N18" s="49">
        <v>4.7565980768648097E-2</v>
      </c>
      <c r="O18" s="49">
        <v>5.0415382969385997E-2</v>
      </c>
      <c r="P18" s="50">
        <v>0.345434677434245</v>
      </c>
      <c r="Q18" s="28">
        <v>70</v>
      </c>
      <c r="R18" s="49">
        <v>3.6401978251872601E-2</v>
      </c>
      <c r="S18" s="49">
        <v>4.3120638718495502E-2</v>
      </c>
      <c r="T18" s="49">
        <v>0.39856367893141798</v>
      </c>
      <c r="U18" s="49">
        <v>4.0519988323189898E-2</v>
      </c>
      <c r="V18" s="49">
        <v>3.8472440041902499E-2</v>
      </c>
      <c r="W18" s="40">
        <v>0.29223963796632202</v>
      </c>
    </row>
    <row r="19" spans="1:23" s="16" customFormat="1">
      <c r="A19" s="16" t="s">
        <v>1788</v>
      </c>
      <c r="B19" s="35" t="s">
        <v>77</v>
      </c>
      <c r="C19" s="16">
        <v>39</v>
      </c>
      <c r="D19" s="36">
        <v>-9.3365017372005102E-2</v>
      </c>
      <c r="E19" s="36">
        <v>4.7536949513486103E-2</v>
      </c>
      <c r="F19" s="49">
        <v>4.9524118935574603E-2</v>
      </c>
      <c r="G19" s="49">
        <v>-0.12949012331577001</v>
      </c>
      <c r="H19" s="49">
        <v>0.24459880020024699</v>
      </c>
      <c r="I19" s="49">
        <v>0.59969158602518002</v>
      </c>
      <c r="J19" s="49">
        <v>-0.10314970650608001</v>
      </c>
      <c r="K19" s="49">
        <v>3.7867316384657602E-2</v>
      </c>
      <c r="L19" s="50">
        <v>6.45009588790169E-3</v>
      </c>
      <c r="M19" s="28">
        <v>44</v>
      </c>
      <c r="N19" s="49">
        <v>-0.112222575811085</v>
      </c>
      <c r="O19" s="49">
        <v>4.74416491815896E-2</v>
      </c>
      <c r="P19" s="50">
        <v>1.8006404750078201E-2</v>
      </c>
      <c r="Q19" s="28">
        <v>87</v>
      </c>
      <c r="R19" s="49">
        <v>-5.3448931814584703E-2</v>
      </c>
      <c r="S19" s="49">
        <v>4.1180451556588699E-2</v>
      </c>
      <c r="T19" s="49">
        <v>0.19431482561313501</v>
      </c>
      <c r="U19" s="49">
        <v>3.6726310871814098E-2</v>
      </c>
      <c r="V19" s="49">
        <v>3.5811969685898302E-2</v>
      </c>
      <c r="W19" s="40">
        <v>0.30511236634660499</v>
      </c>
    </row>
    <row r="20" spans="1:23" s="16" customFormat="1">
      <c r="A20" s="16" t="s">
        <v>1305</v>
      </c>
      <c r="B20" s="35" t="s">
        <v>77</v>
      </c>
      <c r="C20" s="16">
        <v>41</v>
      </c>
      <c r="D20" s="36">
        <v>4.1373898037986596E-3</v>
      </c>
      <c r="E20" s="36">
        <v>5.4601414535206901E-2</v>
      </c>
      <c r="F20" s="49">
        <v>0.939598577884179</v>
      </c>
      <c r="G20" s="49">
        <v>4.25703318377052E-2</v>
      </c>
      <c r="H20" s="49">
        <v>0.245342027783024</v>
      </c>
      <c r="I20" s="49">
        <v>0.86314473341112297</v>
      </c>
      <c r="J20" s="49">
        <v>4.6419502413189602E-3</v>
      </c>
      <c r="K20" s="49">
        <v>3.7461615417803802E-2</v>
      </c>
      <c r="L20" s="50">
        <v>0.90138481307559704</v>
      </c>
      <c r="M20" s="28">
        <v>48</v>
      </c>
      <c r="N20" s="49">
        <v>-1.7322918740017901E-2</v>
      </c>
      <c r="O20" s="49">
        <v>5.0641382880874802E-2</v>
      </c>
      <c r="P20" s="50">
        <v>0.73229790307760201</v>
      </c>
      <c r="Q20" s="28">
        <v>81</v>
      </c>
      <c r="R20" s="49">
        <v>3.0700662069901401E-2</v>
      </c>
      <c r="S20" s="49">
        <v>4.3338524582897102E-2</v>
      </c>
      <c r="T20" s="49">
        <v>0.47870188822989801</v>
      </c>
      <c r="U20" s="49">
        <v>-3.4453536549048203E-2</v>
      </c>
      <c r="V20" s="49">
        <v>3.5074063646520701E-2</v>
      </c>
      <c r="W20" s="40">
        <v>0.32594808906489298</v>
      </c>
    </row>
    <row r="21" spans="1:23" s="16" customFormat="1">
      <c r="A21" s="16" t="s">
        <v>493</v>
      </c>
      <c r="B21" s="35" t="s">
        <v>77</v>
      </c>
      <c r="C21" s="16">
        <v>36</v>
      </c>
      <c r="D21" s="36">
        <v>-1.6220241616853901E-2</v>
      </c>
      <c r="E21" s="36">
        <v>3.6088553064942901E-2</v>
      </c>
      <c r="F21" s="49">
        <v>0.65310224407074202</v>
      </c>
      <c r="G21" s="49">
        <v>-5.27550432796473E-2</v>
      </c>
      <c r="H21" s="49">
        <v>9.8459305464593694E-2</v>
      </c>
      <c r="I21" s="49">
        <v>0.59558098679737004</v>
      </c>
      <c r="J21" s="49">
        <v>-1.6858429169190298E-2</v>
      </c>
      <c r="K21" s="49">
        <v>3.8119594628613397E-2</v>
      </c>
      <c r="L21" s="50">
        <v>0.658307578391921</v>
      </c>
      <c r="M21" s="28">
        <v>44</v>
      </c>
      <c r="N21" s="49">
        <v>-1.17162007673197E-2</v>
      </c>
      <c r="O21" s="49">
        <v>3.8795884112876801E-2</v>
      </c>
      <c r="P21" s="50">
        <v>0.76265513287497799</v>
      </c>
      <c r="Q21" s="28">
        <v>66</v>
      </c>
      <c r="R21" s="49">
        <v>2.7091048571915199E-2</v>
      </c>
      <c r="S21" s="49">
        <v>4.2930958122386502E-2</v>
      </c>
      <c r="T21" s="49">
        <v>0.52801594299198495</v>
      </c>
      <c r="U21" s="49">
        <v>-3.6328189534094099E-2</v>
      </c>
      <c r="V21" s="49">
        <v>3.7024751326589299E-2</v>
      </c>
      <c r="W21" s="40">
        <v>0.32650073541296099</v>
      </c>
    </row>
    <row r="22" spans="1:23" s="16" customFormat="1">
      <c r="A22" s="16" t="s">
        <v>259</v>
      </c>
      <c r="B22" s="35" t="s">
        <v>77</v>
      </c>
      <c r="C22" s="16">
        <v>48</v>
      </c>
      <c r="D22" s="36">
        <v>-4.1829474498096897E-3</v>
      </c>
      <c r="E22" s="36">
        <v>3.9183014148449401E-2</v>
      </c>
      <c r="F22" s="49">
        <v>0.91498406140469202</v>
      </c>
      <c r="G22" s="49">
        <v>0.18368487156847199</v>
      </c>
      <c r="H22" s="49">
        <v>0.158727756932141</v>
      </c>
      <c r="I22" s="49">
        <v>0.253151491596532</v>
      </c>
      <c r="J22" s="49">
        <v>-4.5303950804377003E-3</v>
      </c>
      <c r="K22" s="49">
        <v>3.4062808758974203E-2</v>
      </c>
      <c r="L22" s="50">
        <v>0.89419241660721505</v>
      </c>
      <c r="M22" s="28">
        <v>57</v>
      </c>
      <c r="N22" s="49">
        <v>3.06484443897053E-4</v>
      </c>
      <c r="O22" s="49">
        <v>3.64309533621969E-2</v>
      </c>
      <c r="P22" s="50">
        <v>0.99328767713009003</v>
      </c>
      <c r="Q22" s="28">
        <v>91</v>
      </c>
      <c r="R22" s="49">
        <v>-3.3857490795364698E-3</v>
      </c>
      <c r="S22" s="49">
        <v>3.7376287382038E-2</v>
      </c>
      <c r="T22" s="49">
        <v>0.92782196666157501</v>
      </c>
      <c r="U22" s="49">
        <v>3.0574799586514701E-2</v>
      </c>
      <c r="V22" s="49">
        <v>3.1585775606280002E-2</v>
      </c>
      <c r="W22" s="40">
        <v>0.333048025365352</v>
      </c>
    </row>
    <row r="23" spans="1:23" s="16" customFormat="1">
      <c r="A23" s="16" t="s">
        <v>1296</v>
      </c>
      <c r="B23" s="35" t="s">
        <v>77</v>
      </c>
      <c r="C23" s="16">
        <v>39</v>
      </c>
      <c r="D23" s="36">
        <v>3.6496874312994303E-2</v>
      </c>
      <c r="E23" s="36">
        <v>4.1113222397175499E-2</v>
      </c>
      <c r="F23" s="49">
        <v>0.37469341960253</v>
      </c>
      <c r="G23" s="49">
        <v>0.215978003759141</v>
      </c>
      <c r="H23" s="49">
        <v>0.19615604864210601</v>
      </c>
      <c r="I23" s="49">
        <v>0.2779856223719</v>
      </c>
      <c r="J23" s="49">
        <v>3.9039313491030098E-2</v>
      </c>
      <c r="K23" s="49">
        <v>3.9502995348901997E-2</v>
      </c>
      <c r="L23" s="50">
        <v>0.32302429739106497</v>
      </c>
      <c r="M23" s="28">
        <v>45</v>
      </c>
      <c r="N23" s="49">
        <v>3.3736532497277399E-2</v>
      </c>
      <c r="O23" s="49">
        <v>4.3562065084481801E-2</v>
      </c>
      <c r="P23" s="50">
        <v>0.43866620191033401</v>
      </c>
      <c r="Q23" s="28">
        <v>71</v>
      </c>
      <c r="R23" s="49">
        <v>-1.47344362074133E-2</v>
      </c>
      <c r="S23" s="49">
        <v>4.25785587692998E-2</v>
      </c>
      <c r="T23" s="49">
        <v>0.72930291582015205</v>
      </c>
      <c r="U23" s="49">
        <v>3.2940861150485799E-2</v>
      </c>
      <c r="V23" s="49">
        <v>3.6133942931610701E-2</v>
      </c>
      <c r="W23" s="40">
        <v>0.36196243492798602</v>
      </c>
    </row>
    <row r="24" spans="1:23" s="16" customFormat="1">
      <c r="A24" s="16" t="s">
        <v>1668</v>
      </c>
      <c r="B24" s="35" t="s">
        <v>77</v>
      </c>
      <c r="C24" s="16">
        <v>55</v>
      </c>
      <c r="D24" s="36">
        <v>-2.78072747238493E-2</v>
      </c>
      <c r="E24" s="36">
        <v>4.5035315008344901E-2</v>
      </c>
      <c r="F24" s="49">
        <v>0.536934737632216</v>
      </c>
      <c r="G24" s="49">
        <v>-0.352545019738214</v>
      </c>
      <c r="H24" s="49">
        <v>0.16229886988797099</v>
      </c>
      <c r="I24" s="49">
        <v>3.4334779988452198E-2</v>
      </c>
      <c r="J24" s="49">
        <v>-3.0795450146719701E-2</v>
      </c>
      <c r="K24" s="49">
        <v>3.2280487134843598E-2</v>
      </c>
      <c r="L24" s="50">
        <v>0.34008575271811498</v>
      </c>
      <c r="M24" s="28">
        <v>64</v>
      </c>
      <c r="N24" s="49">
        <v>-4.3191774510867101E-2</v>
      </c>
      <c r="O24" s="49">
        <v>4.3127718666048399E-2</v>
      </c>
      <c r="P24" s="50">
        <v>0.31659226311581401</v>
      </c>
      <c r="Q24" s="28">
        <v>109</v>
      </c>
      <c r="R24" s="49">
        <v>-3.5159304428716898E-2</v>
      </c>
      <c r="S24" s="49">
        <v>3.3860616771598399E-2</v>
      </c>
      <c r="T24" s="49">
        <v>0.299105310486041</v>
      </c>
      <c r="U24" s="49">
        <v>-2.56470434736389E-2</v>
      </c>
      <c r="V24" s="49">
        <v>3.03225723804341E-2</v>
      </c>
      <c r="W24" s="40">
        <v>0.39766042908336702</v>
      </c>
    </row>
    <row r="25" spans="1:23" s="16" customFormat="1">
      <c r="A25" s="16" t="s">
        <v>268</v>
      </c>
      <c r="B25" s="35" t="s">
        <v>77</v>
      </c>
      <c r="C25" s="16">
        <v>42</v>
      </c>
      <c r="D25" s="36">
        <v>-4.37447325507338E-2</v>
      </c>
      <c r="E25" s="36">
        <v>3.54608256890349E-2</v>
      </c>
      <c r="F25" s="49">
        <v>0.21734928078145699</v>
      </c>
      <c r="G25" s="49">
        <v>-0.10329584689081101</v>
      </c>
      <c r="H25" s="49">
        <v>0.14793840768562</v>
      </c>
      <c r="I25" s="49">
        <v>0.48906951917149999</v>
      </c>
      <c r="J25" s="49">
        <v>-4.62063700123094E-2</v>
      </c>
      <c r="K25" s="49">
        <v>3.7047495775869903E-2</v>
      </c>
      <c r="L25" s="50">
        <v>0.21231691734812699</v>
      </c>
      <c r="M25" s="28">
        <v>49</v>
      </c>
      <c r="N25" s="49">
        <v>-5.5414981949292001E-2</v>
      </c>
      <c r="O25" s="49">
        <v>3.5149784044158701E-2</v>
      </c>
      <c r="P25" s="50">
        <v>0.114901791735008</v>
      </c>
      <c r="Q25" s="28">
        <v>77</v>
      </c>
      <c r="R25" s="49">
        <v>-4.2413765954937697E-2</v>
      </c>
      <c r="S25" s="49">
        <v>3.8332588435216898E-2</v>
      </c>
      <c r="T25" s="49">
        <v>0.26852419345594097</v>
      </c>
      <c r="U25" s="49">
        <v>-2.8027422193872099E-2</v>
      </c>
      <c r="V25" s="49">
        <v>3.3287041310689602E-2</v>
      </c>
      <c r="W25" s="40">
        <v>0.39979243636362999</v>
      </c>
    </row>
    <row r="26" spans="1:23" s="16" customFormat="1">
      <c r="A26" s="16" t="s">
        <v>565</v>
      </c>
      <c r="B26" s="35" t="s">
        <v>77</v>
      </c>
      <c r="C26" s="16">
        <v>54</v>
      </c>
      <c r="D26" s="36">
        <v>4.8287538771099297E-3</v>
      </c>
      <c r="E26" s="36">
        <v>4.5808184450849797E-2</v>
      </c>
      <c r="F26" s="49">
        <v>0.91604852142663495</v>
      </c>
      <c r="G26" s="49">
        <v>-6.5779656825409899E-2</v>
      </c>
      <c r="H26" s="49">
        <v>0.23737770510490999</v>
      </c>
      <c r="I26" s="49">
        <v>0.78279453355467998</v>
      </c>
      <c r="J26" s="49">
        <v>5.45086567243419E-3</v>
      </c>
      <c r="K26" s="49">
        <v>3.33151129382738E-2</v>
      </c>
      <c r="L26" s="50">
        <v>0.87003391725999502</v>
      </c>
      <c r="M26" s="28">
        <v>54</v>
      </c>
      <c r="N26" s="49">
        <v>6.4424912486790104E-3</v>
      </c>
      <c r="O26" s="49">
        <v>4.5649076329325501E-2</v>
      </c>
      <c r="P26" s="50">
        <v>0.88776660212027902</v>
      </c>
      <c r="Q26" s="28">
        <v>90</v>
      </c>
      <c r="R26" s="49">
        <v>4.2143931856396298E-3</v>
      </c>
      <c r="S26" s="49">
        <v>3.8900228237649701E-2</v>
      </c>
      <c r="T26" s="49">
        <v>0.91372716725470704</v>
      </c>
      <c r="U26" s="49">
        <v>2.82187338402244E-2</v>
      </c>
      <c r="V26" s="49">
        <v>3.4071833040513401E-2</v>
      </c>
      <c r="W26" s="40">
        <v>0.40754990308539601</v>
      </c>
    </row>
    <row r="27" spans="1:23" s="16" customFormat="1">
      <c r="A27" s="16" t="s">
        <v>1633</v>
      </c>
      <c r="B27" s="35" t="s">
        <v>77</v>
      </c>
      <c r="C27" s="16">
        <v>36</v>
      </c>
      <c r="D27" s="36">
        <v>2.5049734560704299E-3</v>
      </c>
      <c r="E27" s="36">
        <v>3.8161798650864102E-2</v>
      </c>
      <c r="F27" s="49">
        <v>0.94766375404893799</v>
      </c>
      <c r="G27" s="49">
        <v>-0.30945233675864098</v>
      </c>
      <c r="H27" s="49">
        <v>0.200755931695664</v>
      </c>
      <c r="I27" s="49">
        <v>0.13246766717349201</v>
      </c>
      <c r="J27" s="49">
        <v>2.6048442577785401E-3</v>
      </c>
      <c r="K27" s="49">
        <v>4.0569655302492798E-2</v>
      </c>
      <c r="L27" s="50">
        <v>0.94880563137637597</v>
      </c>
      <c r="M27" s="28">
        <v>40</v>
      </c>
      <c r="N27" s="49">
        <v>-1.69214749584672E-4</v>
      </c>
      <c r="O27" s="49">
        <v>3.6019876006715197E-2</v>
      </c>
      <c r="P27" s="50">
        <v>0.99625169893654997</v>
      </c>
      <c r="Q27" s="28">
        <v>72</v>
      </c>
      <c r="R27" s="49">
        <v>-1.31434996082268E-2</v>
      </c>
      <c r="S27" s="49">
        <v>4.0507538764952701E-2</v>
      </c>
      <c r="T27" s="49">
        <v>0.74558188543688997</v>
      </c>
      <c r="U27" s="49">
        <v>2.5910012851948799E-2</v>
      </c>
      <c r="V27" s="49">
        <v>3.5630280099533299E-2</v>
      </c>
      <c r="W27" s="40">
        <v>0.467109064724824</v>
      </c>
    </row>
    <row r="28" spans="1:23" s="16" customFormat="1">
      <c r="A28" s="16" t="s">
        <v>212</v>
      </c>
      <c r="B28" s="35" t="s">
        <v>77</v>
      </c>
      <c r="C28" s="16">
        <v>47</v>
      </c>
      <c r="D28" s="36">
        <v>7.9549704386446297E-3</v>
      </c>
      <c r="E28" s="36">
        <v>4.7990955784672898E-2</v>
      </c>
      <c r="F28" s="49">
        <v>0.86834599636000898</v>
      </c>
      <c r="G28" s="49">
        <v>-0.27482111851907198</v>
      </c>
      <c r="H28" s="49">
        <v>0.21712716813666699</v>
      </c>
      <c r="I28" s="49">
        <v>0.21212919738803199</v>
      </c>
      <c r="J28" s="49">
        <v>8.8325693141592596E-3</v>
      </c>
      <c r="K28" s="49">
        <v>3.4228059883047501E-2</v>
      </c>
      <c r="L28" s="50">
        <v>0.79636790289639603</v>
      </c>
      <c r="M28" s="28">
        <v>52</v>
      </c>
      <c r="N28" s="49">
        <v>1.38170230769223E-2</v>
      </c>
      <c r="O28" s="49">
        <v>4.6817459729348601E-2</v>
      </c>
      <c r="P28" s="50">
        <v>0.76789806178043896</v>
      </c>
      <c r="Q28" s="28">
        <v>93</v>
      </c>
      <c r="R28" s="49">
        <v>2.17071093640555E-2</v>
      </c>
      <c r="S28" s="49">
        <v>3.9393784184484901E-2</v>
      </c>
      <c r="T28" s="49">
        <v>0.58161393659662297</v>
      </c>
      <c r="U28" s="49">
        <v>2.2852320016350298E-2</v>
      </c>
      <c r="V28" s="49">
        <v>3.2380975451333997E-2</v>
      </c>
      <c r="W28" s="40">
        <v>0.48035425117427</v>
      </c>
    </row>
    <row r="29" spans="1:23" s="16" customFormat="1">
      <c r="A29" s="16" t="s">
        <v>532</v>
      </c>
      <c r="B29" s="35" t="s">
        <v>77</v>
      </c>
      <c r="C29" s="16">
        <v>45</v>
      </c>
      <c r="D29" s="36">
        <v>-6.0147906034075799E-2</v>
      </c>
      <c r="E29" s="36">
        <v>3.7741882784087001E-2</v>
      </c>
      <c r="F29" s="49">
        <v>0.11101115626294999</v>
      </c>
      <c r="G29" s="49">
        <v>9.7134925330586305E-2</v>
      </c>
      <c r="H29" s="49">
        <v>0.17559348014581899</v>
      </c>
      <c r="I29" s="49">
        <v>0.58300452392576196</v>
      </c>
      <c r="J29" s="49">
        <v>-6.3150982888987905E-2</v>
      </c>
      <c r="K29" s="49">
        <v>4.0179946945541799E-2</v>
      </c>
      <c r="L29" s="50">
        <v>0.116019216668112</v>
      </c>
      <c r="M29" s="28">
        <v>46</v>
      </c>
      <c r="N29" s="49">
        <v>-6.38511407385325E-2</v>
      </c>
      <c r="O29" s="49">
        <v>3.9422959625036398E-2</v>
      </c>
      <c r="P29" s="50">
        <v>0.1053088772062</v>
      </c>
      <c r="Q29" s="28">
        <v>79</v>
      </c>
      <c r="R29" s="49">
        <v>-4.7484283155863997E-2</v>
      </c>
      <c r="S29" s="49">
        <v>4.0735778579125401E-2</v>
      </c>
      <c r="T29" s="49">
        <v>0.24374979897825</v>
      </c>
      <c r="U29" s="49">
        <v>2.5512755212397899E-2</v>
      </c>
      <c r="V29" s="49">
        <v>3.6346463773553501E-2</v>
      </c>
      <c r="W29" s="40">
        <v>0.48272141358739801</v>
      </c>
    </row>
    <row r="30" spans="1:23" s="16" customFormat="1">
      <c r="A30" s="16" t="s">
        <v>349</v>
      </c>
      <c r="B30" s="35" t="s">
        <v>77</v>
      </c>
      <c r="C30" s="16">
        <v>52</v>
      </c>
      <c r="D30" s="36">
        <v>-3.1242330335648699E-2</v>
      </c>
      <c r="E30" s="36">
        <v>3.1885217094662299E-2</v>
      </c>
      <c r="F30" s="49">
        <v>0.32716635468402999</v>
      </c>
      <c r="G30" s="49">
        <v>-6.0484097333404499E-2</v>
      </c>
      <c r="H30" s="49">
        <v>4.9914662082775098E-2</v>
      </c>
      <c r="I30" s="49">
        <v>0.231303585730425</v>
      </c>
      <c r="J30" s="49">
        <v>-3.27665249824785E-2</v>
      </c>
      <c r="K30" s="49">
        <v>2.5707131087295498E-2</v>
      </c>
      <c r="L30" s="50">
        <v>0.202447886152747</v>
      </c>
      <c r="M30" s="28">
        <v>59</v>
      </c>
      <c r="N30" s="49">
        <v>-4.4596008994275099E-2</v>
      </c>
      <c r="O30" s="49">
        <v>3.5084348590437998E-2</v>
      </c>
      <c r="P30" s="50">
        <v>0.203690099640713</v>
      </c>
      <c r="Q30" s="28">
        <v>85</v>
      </c>
      <c r="R30" s="49">
        <v>-3.6366204288562701E-2</v>
      </c>
      <c r="S30" s="49">
        <v>3.49781560145936E-2</v>
      </c>
      <c r="T30" s="49">
        <v>0.29848706692622501</v>
      </c>
      <c r="U30" s="49">
        <v>-1.9293215233295601E-2</v>
      </c>
      <c r="V30" s="49">
        <v>2.8750436699068301E-2</v>
      </c>
      <c r="W30" s="40">
        <v>0.50218347776078198</v>
      </c>
    </row>
    <row r="31" spans="1:23" s="16" customFormat="1">
      <c r="A31" s="16" t="s">
        <v>747</v>
      </c>
      <c r="B31" s="35" t="s">
        <v>77</v>
      </c>
      <c r="C31" s="16">
        <v>39</v>
      </c>
      <c r="D31" s="36">
        <v>-5.6258442617524301E-2</v>
      </c>
      <c r="E31" s="36">
        <v>4.4845962041827198E-2</v>
      </c>
      <c r="F31" s="49">
        <v>0.20966694147735801</v>
      </c>
      <c r="G31" s="49">
        <v>2.69683491958174E-2</v>
      </c>
      <c r="H31" s="49">
        <v>0.22379138767324699</v>
      </c>
      <c r="I31" s="49">
        <v>0.90473384129858903</v>
      </c>
      <c r="J31" s="49">
        <v>-6.1236216435595403E-2</v>
      </c>
      <c r="K31" s="49">
        <v>3.93590740434814E-2</v>
      </c>
      <c r="L31" s="50">
        <v>0.119747384609328</v>
      </c>
      <c r="M31" s="28">
        <v>42</v>
      </c>
      <c r="N31" s="49">
        <v>-6.4426925611937802E-2</v>
      </c>
      <c r="O31" s="49">
        <v>4.57043808144608E-2</v>
      </c>
      <c r="P31" s="50">
        <v>0.15864470235889</v>
      </c>
      <c r="Q31" s="28">
        <v>67</v>
      </c>
      <c r="R31" s="49">
        <v>-5.2045423095013199E-2</v>
      </c>
      <c r="S31" s="49">
        <v>4.3211844874070801E-2</v>
      </c>
      <c r="T31" s="49">
        <v>0.22842538243546301</v>
      </c>
      <c r="U31" s="49">
        <v>-2.41388536956933E-2</v>
      </c>
      <c r="V31" s="49">
        <v>3.6768679038513503E-2</v>
      </c>
      <c r="W31" s="40">
        <v>0.51149869062777498</v>
      </c>
    </row>
    <row r="32" spans="1:23" s="16" customFormat="1">
      <c r="A32" s="16" t="s">
        <v>239</v>
      </c>
      <c r="B32" s="35" t="s">
        <v>77</v>
      </c>
      <c r="C32" s="16">
        <v>41</v>
      </c>
      <c r="D32" s="36">
        <v>4.80602952385931E-2</v>
      </c>
      <c r="E32" s="36">
        <v>4.3808761793470902E-2</v>
      </c>
      <c r="F32" s="49">
        <v>0.27262060207700101</v>
      </c>
      <c r="G32" s="49">
        <v>0.499789852442525</v>
      </c>
      <c r="H32" s="49">
        <v>0.190425777366383</v>
      </c>
      <c r="I32" s="49">
        <v>1.2323315677793699E-2</v>
      </c>
      <c r="J32" s="49">
        <v>5.1482645521348298E-2</v>
      </c>
      <c r="K32" s="49">
        <v>4.0618143331936599E-2</v>
      </c>
      <c r="L32" s="50">
        <v>0.20498405174505299</v>
      </c>
      <c r="M32" s="28">
        <v>44</v>
      </c>
      <c r="N32" s="49">
        <v>4.74572434328146E-2</v>
      </c>
      <c r="O32" s="49">
        <v>4.3715490406252298E-2</v>
      </c>
      <c r="P32" s="50">
        <v>0.27765896591607198</v>
      </c>
      <c r="Q32" s="28">
        <v>64</v>
      </c>
      <c r="R32" s="49">
        <v>3.17340764362238E-2</v>
      </c>
      <c r="S32" s="49">
        <v>4.7322316375001797E-2</v>
      </c>
      <c r="T32" s="49">
        <v>0.50247900372699905</v>
      </c>
      <c r="U32" s="49">
        <v>-2.2457203660797901E-2</v>
      </c>
      <c r="V32" s="49">
        <v>3.8527829489698302E-2</v>
      </c>
      <c r="W32" s="40">
        <v>0.55997229572507201</v>
      </c>
    </row>
    <row r="33" spans="1:23" s="16" customFormat="1">
      <c r="A33" s="16" t="s">
        <v>1665</v>
      </c>
      <c r="B33" s="35" t="s">
        <v>77</v>
      </c>
      <c r="C33" s="16">
        <v>56</v>
      </c>
      <c r="D33" s="36">
        <v>-8.30403442339748E-2</v>
      </c>
      <c r="E33" s="36">
        <v>4.6822084893018499E-2</v>
      </c>
      <c r="F33" s="49">
        <v>7.6141024275558897E-2</v>
      </c>
      <c r="G33" s="49">
        <v>-0.22394830998853099</v>
      </c>
      <c r="H33" s="49">
        <v>0.17109207850025901</v>
      </c>
      <c r="I33" s="49">
        <v>0.19609961082223401</v>
      </c>
      <c r="J33" s="49">
        <v>-9.5223358093685304E-2</v>
      </c>
      <c r="K33" s="49">
        <v>3.0342672828605699E-2</v>
      </c>
      <c r="L33" s="50">
        <v>1.69950960977805E-3</v>
      </c>
      <c r="M33" s="28">
        <v>69</v>
      </c>
      <c r="N33" s="49">
        <v>-9.4043711610293595E-2</v>
      </c>
      <c r="O33" s="49">
        <v>4.7346842028884097E-2</v>
      </c>
      <c r="P33" s="50">
        <v>4.7003118211158497E-2</v>
      </c>
      <c r="Q33" s="28">
        <v>108</v>
      </c>
      <c r="R33" s="49">
        <v>-8.0415062421434605E-2</v>
      </c>
      <c r="S33" s="49">
        <v>3.8364119419382101E-2</v>
      </c>
      <c r="T33" s="49">
        <v>3.6073247723715299E-2</v>
      </c>
      <c r="U33" s="49">
        <v>1.40385519881035E-2</v>
      </c>
      <c r="V33" s="49">
        <v>2.9591981835924201E-2</v>
      </c>
      <c r="W33" s="40">
        <v>0.63521190293319396</v>
      </c>
    </row>
    <row r="34" spans="1:23" s="16" customFormat="1">
      <c r="A34" s="16" t="s">
        <v>1093</v>
      </c>
      <c r="B34" s="35" t="s">
        <v>77</v>
      </c>
      <c r="C34" s="16">
        <v>34</v>
      </c>
      <c r="D34" s="36">
        <v>2.17592581956732E-2</v>
      </c>
      <c r="E34" s="36">
        <v>4.5483393966317703E-2</v>
      </c>
      <c r="F34" s="49">
        <v>0.63236549416732402</v>
      </c>
      <c r="G34" s="49">
        <v>0.18908420307670601</v>
      </c>
      <c r="H34" s="49">
        <v>0.17050494983221101</v>
      </c>
      <c r="I34" s="49">
        <v>0.27570995366919399</v>
      </c>
      <c r="J34" s="49">
        <v>2.3143963466537298E-2</v>
      </c>
      <c r="K34" s="49">
        <v>4.2008417296789197E-2</v>
      </c>
      <c r="L34" s="50">
        <v>0.58167731830899805</v>
      </c>
      <c r="M34" s="28">
        <v>40</v>
      </c>
      <c r="N34" s="49">
        <v>3.55468871384364E-2</v>
      </c>
      <c r="O34" s="49">
        <v>4.0826712899761197E-2</v>
      </c>
      <c r="P34" s="50">
        <v>0.38393044347584998</v>
      </c>
      <c r="Q34" s="28">
        <v>74</v>
      </c>
      <c r="R34" s="49">
        <v>4.3370127991604203E-2</v>
      </c>
      <c r="S34" s="49">
        <v>3.8707636102584597E-2</v>
      </c>
      <c r="T34" s="49">
        <v>0.26252031928824399</v>
      </c>
      <c r="U34" s="49">
        <v>-1.6811861012722602E-2</v>
      </c>
      <c r="V34" s="49">
        <v>3.58567162587487E-2</v>
      </c>
      <c r="W34" s="40">
        <v>0.639168094014815</v>
      </c>
    </row>
    <row r="35" spans="1:23" s="16" customFormat="1">
      <c r="A35" s="16" t="s">
        <v>262</v>
      </c>
      <c r="B35" s="35" t="s">
        <v>77</v>
      </c>
      <c r="C35" s="16">
        <v>45</v>
      </c>
      <c r="D35" s="36">
        <v>5.1657058903490901E-3</v>
      </c>
      <c r="E35" s="36">
        <v>4.4707233525305597E-2</v>
      </c>
      <c r="F35" s="49">
        <v>0.90801300212542202</v>
      </c>
      <c r="G35" s="49">
        <v>0.19801391145469499</v>
      </c>
      <c r="H35" s="49">
        <v>0.19916726555286099</v>
      </c>
      <c r="I35" s="49">
        <v>0.325683087946738</v>
      </c>
      <c r="J35" s="49">
        <v>5.6216984135959202E-3</v>
      </c>
      <c r="K35" s="49">
        <v>3.3529083562107702E-2</v>
      </c>
      <c r="L35" s="50">
        <v>0.86684578534429002</v>
      </c>
      <c r="M35" s="28">
        <v>59</v>
      </c>
      <c r="N35" s="49">
        <v>4.1728873796816598E-2</v>
      </c>
      <c r="O35" s="49">
        <v>4.0826461490997702E-2</v>
      </c>
      <c r="P35" s="50">
        <v>0.30673186333145902</v>
      </c>
      <c r="Q35" s="28">
        <v>94</v>
      </c>
      <c r="R35" s="49">
        <v>3.71193095618454E-2</v>
      </c>
      <c r="S35" s="49">
        <v>3.6623835605600001E-2</v>
      </c>
      <c r="T35" s="49">
        <v>0.31080768073408399</v>
      </c>
      <c r="U35" s="49">
        <v>-1.31197501188863E-2</v>
      </c>
      <c r="V35" s="49">
        <v>2.8431606678130002E-2</v>
      </c>
      <c r="W35" s="40">
        <v>0.64447615899863497</v>
      </c>
    </row>
    <row r="36" spans="1:23" s="16" customFormat="1">
      <c r="A36" s="16" t="s">
        <v>1905</v>
      </c>
      <c r="B36" s="35" t="s">
        <v>77</v>
      </c>
      <c r="C36" s="16">
        <v>44</v>
      </c>
      <c r="D36" s="36">
        <v>2.3763739084739E-2</v>
      </c>
      <c r="E36" s="36">
        <v>4.3151310759528001E-2</v>
      </c>
      <c r="F36" s="49">
        <v>0.58183438336383797</v>
      </c>
      <c r="G36" s="49">
        <v>-8.9455098417911896E-2</v>
      </c>
      <c r="H36" s="49">
        <v>0.22287783572730099</v>
      </c>
      <c r="I36" s="49">
        <v>0.69018719134609996</v>
      </c>
      <c r="J36" s="49">
        <v>2.5754821378506602E-2</v>
      </c>
      <c r="K36" s="49">
        <v>3.7561798241178203E-2</v>
      </c>
      <c r="L36" s="50">
        <v>0.49292419794372799</v>
      </c>
      <c r="M36" s="28">
        <v>55</v>
      </c>
      <c r="N36" s="49">
        <v>4.42717140314546E-2</v>
      </c>
      <c r="O36" s="49">
        <v>4.1580369389904101E-2</v>
      </c>
      <c r="P36" s="50">
        <v>0.28699979211264298</v>
      </c>
      <c r="Q36" s="28">
        <v>77</v>
      </c>
      <c r="R36" s="49">
        <v>6.0791255510948598E-2</v>
      </c>
      <c r="S36" s="49">
        <v>4.26512928553371E-2</v>
      </c>
      <c r="T36" s="49">
        <v>0.154068008475789</v>
      </c>
      <c r="U36" s="49">
        <v>1.45775440714189E-2</v>
      </c>
      <c r="V36" s="49">
        <v>3.2192436943600397E-2</v>
      </c>
      <c r="W36" s="40">
        <v>0.65067467486702102</v>
      </c>
    </row>
    <row r="37" spans="1:23" s="16" customFormat="1">
      <c r="A37" s="16" t="s">
        <v>286</v>
      </c>
      <c r="B37" s="35" t="s">
        <v>77</v>
      </c>
      <c r="C37" s="16">
        <v>44</v>
      </c>
      <c r="D37" s="36">
        <v>-2.4414683489131601E-3</v>
      </c>
      <c r="E37" s="36">
        <v>3.7977134333451498E-2</v>
      </c>
      <c r="F37" s="49">
        <v>0.94874102703654695</v>
      </c>
      <c r="G37" s="49">
        <v>-1.4703690646731101E-4</v>
      </c>
      <c r="H37" s="49">
        <v>0.108025360332966</v>
      </c>
      <c r="I37" s="49">
        <v>0.99892041779993601</v>
      </c>
      <c r="J37" s="49">
        <v>-2.6111633548281201E-3</v>
      </c>
      <c r="K37" s="49">
        <v>3.4736855028223199E-2</v>
      </c>
      <c r="L37" s="50">
        <v>0.940079591624153</v>
      </c>
      <c r="M37" s="28">
        <v>48</v>
      </c>
      <c r="N37" s="49">
        <v>8.9981208891552998E-3</v>
      </c>
      <c r="O37" s="49">
        <v>3.9884432400128303E-2</v>
      </c>
      <c r="P37" s="50">
        <v>0.82150877809296496</v>
      </c>
      <c r="Q37" s="28">
        <v>82</v>
      </c>
      <c r="R37" s="49">
        <v>2.60729455517303E-2</v>
      </c>
      <c r="S37" s="49">
        <v>3.8879399769083098E-2</v>
      </c>
      <c r="T37" s="49">
        <v>0.50246849781665903</v>
      </c>
      <c r="U37" s="49">
        <v>-1.5860207700478499E-2</v>
      </c>
      <c r="V37" s="49">
        <v>3.5229521450909997E-2</v>
      </c>
      <c r="W37" s="40">
        <v>0.652568750604684</v>
      </c>
    </row>
    <row r="38" spans="1:23" s="16" customFormat="1">
      <c r="A38" s="16" t="s">
        <v>203</v>
      </c>
      <c r="B38" s="35" t="s">
        <v>77</v>
      </c>
      <c r="C38" s="16">
        <v>45</v>
      </c>
      <c r="D38" s="36">
        <v>1.5458572039401401E-2</v>
      </c>
      <c r="E38" s="36">
        <v>4.1605699155992597E-2</v>
      </c>
      <c r="F38" s="49">
        <v>0.71022837825838203</v>
      </c>
      <c r="G38" s="49">
        <v>-0.408038527865066</v>
      </c>
      <c r="H38" s="49">
        <v>0.214552768431897</v>
      </c>
      <c r="I38" s="49">
        <v>6.3909040646248694E-2</v>
      </c>
      <c r="J38" s="49">
        <v>1.66412528103719E-2</v>
      </c>
      <c r="K38" s="49">
        <v>3.8285566908414899E-2</v>
      </c>
      <c r="L38" s="50">
        <v>0.66380832085377905</v>
      </c>
      <c r="M38" s="28">
        <v>50</v>
      </c>
      <c r="N38" s="49">
        <v>-6.4731284348641704E-4</v>
      </c>
      <c r="O38" s="49">
        <v>4.0486664732040198E-2</v>
      </c>
      <c r="P38" s="50">
        <v>0.98724372768680801</v>
      </c>
      <c r="Q38" s="28">
        <v>84</v>
      </c>
      <c r="R38" s="49">
        <v>2.2944518574142098E-3</v>
      </c>
      <c r="S38" s="49">
        <v>4.0127996299902297E-2</v>
      </c>
      <c r="T38" s="49">
        <v>0.95440313922053699</v>
      </c>
      <c r="U38" s="49">
        <v>1.47181758616083E-2</v>
      </c>
      <c r="V38" s="49">
        <v>3.4108240810835001E-2</v>
      </c>
      <c r="W38" s="40">
        <v>0.66609483644868905</v>
      </c>
    </row>
    <row r="39" spans="1:23" s="16" customFormat="1">
      <c r="A39" s="16" t="s">
        <v>1749</v>
      </c>
      <c r="B39" s="35" t="s">
        <v>77</v>
      </c>
      <c r="C39" s="16">
        <v>42</v>
      </c>
      <c r="D39" s="36">
        <v>-8.4087280879014806E-2</v>
      </c>
      <c r="E39" s="36">
        <v>5.4269485821970803E-2</v>
      </c>
      <c r="F39" s="49">
        <v>0.121276122683017</v>
      </c>
      <c r="G39" s="49">
        <v>-0.11138969258956501</v>
      </c>
      <c r="H39" s="49">
        <v>0.25704450778496402</v>
      </c>
      <c r="I39" s="49">
        <v>0.66709011042791899</v>
      </c>
      <c r="J39" s="49">
        <v>-9.7028711857665706E-2</v>
      </c>
      <c r="K39" s="49">
        <v>3.43108770263678E-2</v>
      </c>
      <c r="L39" s="50">
        <v>4.6850248359462396E-3</v>
      </c>
      <c r="M39" s="28">
        <v>50</v>
      </c>
      <c r="N39" s="49">
        <v>-0.120107276310589</v>
      </c>
      <c r="O39" s="49">
        <v>5.5549531701507698E-2</v>
      </c>
      <c r="P39" s="50">
        <v>3.06054282442569E-2</v>
      </c>
      <c r="Q39" s="28">
        <v>82</v>
      </c>
      <c r="R39" s="49">
        <v>-5.4901347185037301E-2</v>
      </c>
      <c r="S39" s="49">
        <v>4.3864384539618599E-2</v>
      </c>
      <c r="T39" s="49">
        <v>0.210709973953015</v>
      </c>
      <c r="U39" s="49">
        <v>-1.3680487129175099E-2</v>
      </c>
      <c r="V39" s="49">
        <v>3.2738415392732499E-2</v>
      </c>
      <c r="W39" s="40">
        <v>0.67604025841469495</v>
      </c>
    </row>
    <row r="40" spans="1:23" s="16" customFormat="1">
      <c r="A40" s="16" t="s">
        <v>1031</v>
      </c>
      <c r="B40" s="35" t="s">
        <v>77</v>
      </c>
      <c r="C40" s="16">
        <v>47</v>
      </c>
      <c r="D40" s="36">
        <v>1.4454429964670799E-2</v>
      </c>
      <c r="E40" s="36">
        <v>4.3320468286667302E-2</v>
      </c>
      <c r="F40" s="49">
        <v>0.73863400240095101</v>
      </c>
      <c r="G40" s="49">
        <v>-9.3489077750834905E-3</v>
      </c>
      <c r="H40" s="49">
        <v>0.202599710463333</v>
      </c>
      <c r="I40" s="49">
        <v>0.96339907665393798</v>
      </c>
      <c r="J40" s="49">
        <v>1.5756266527008799E-2</v>
      </c>
      <c r="K40" s="49">
        <v>3.4702570117559797E-2</v>
      </c>
      <c r="L40" s="50">
        <v>0.64980187062347505</v>
      </c>
      <c r="M40" s="28">
        <v>54</v>
      </c>
      <c r="N40" s="49">
        <v>9.4458121904492601E-3</v>
      </c>
      <c r="O40" s="49">
        <v>4.2147759790068101E-2</v>
      </c>
      <c r="P40" s="50">
        <v>0.82267027625859901</v>
      </c>
      <c r="Q40" s="28">
        <v>86</v>
      </c>
      <c r="R40" s="49">
        <v>1.68201638647709E-2</v>
      </c>
      <c r="S40" s="49">
        <v>3.6644307542042197E-2</v>
      </c>
      <c r="T40" s="49">
        <v>0.64622580409546904</v>
      </c>
      <c r="U40" s="49">
        <v>-1.2459359752441701E-2</v>
      </c>
      <c r="V40" s="49">
        <v>3.1892372113354203E-2</v>
      </c>
      <c r="W40" s="40">
        <v>0.69604194758007698</v>
      </c>
    </row>
    <row r="41" spans="1:23" s="16" customFormat="1">
      <c r="A41" s="16" t="s">
        <v>946</v>
      </c>
      <c r="B41" s="35" t="s">
        <v>77</v>
      </c>
      <c r="C41" s="16">
        <v>39</v>
      </c>
      <c r="D41" s="36">
        <v>-4.9093376960625199E-2</v>
      </c>
      <c r="E41" s="36">
        <v>4.7160511194126002E-2</v>
      </c>
      <c r="F41" s="49">
        <v>0.297882586564165</v>
      </c>
      <c r="G41" s="49">
        <v>-0.305818321739044</v>
      </c>
      <c r="H41" s="49">
        <v>0.21492599567745799</v>
      </c>
      <c r="I41" s="49">
        <v>0.16314227521430699</v>
      </c>
      <c r="J41" s="49">
        <v>-5.3961903280869299E-2</v>
      </c>
      <c r="K41" s="49">
        <v>3.8469616077211798E-2</v>
      </c>
      <c r="L41" s="50">
        <v>0.16070187535397401</v>
      </c>
      <c r="M41" s="28">
        <v>46</v>
      </c>
      <c r="N41" s="49">
        <v>-6.7042460052116601E-2</v>
      </c>
      <c r="O41" s="49">
        <v>4.3988656912559501E-2</v>
      </c>
      <c r="P41" s="50">
        <v>0.12748743448945901</v>
      </c>
      <c r="Q41" s="28">
        <v>71</v>
      </c>
      <c r="R41" s="49">
        <v>-5.2775638102557601E-2</v>
      </c>
      <c r="S41" s="49">
        <v>4.0963067506452303E-2</v>
      </c>
      <c r="T41" s="49">
        <v>0.19761676494373601</v>
      </c>
      <c r="U41" s="49">
        <v>1.37905002873403E-2</v>
      </c>
      <c r="V41" s="49">
        <v>3.6180211973123599E-2</v>
      </c>
      <c r="W41" s="40">
        <v>0.70308348851885105</v>
      </c>
    </row>
    <row r="42" spans="1:23" s="16" customFormat="1">
      <c r="A42" s="16" t="s">
        <v>1677</v>
      </c>
      <c r="B42" s="35" t="s">
        <v>77</v>
      </c>
      <c r="C42" s="16">
        <v>48</v>
      </c>
      <c r="D42" s="36">
        <v>-5.3335642862217796E-3</v>
      </c>
      <c r="E42" s="36">
        <v>4.4823966917659802E-2</v>
      </c>
      <c r="F42" s="49">
        <v>0.90528397715286002</v>
      </c>
      <c r="G42" s="49">
        <v>1.6853128362901801E-2</v>
      </c>
      <c r="H42" s="49">
        <v>0.192067226527777</v>
      </c>
      <c r="I42" s="49">
        <v>0.93045944884241505</v>
      </c>
      <c r="J42" s="49">
        <v>-5.8886291446773199E-3</v>
      </c>
      <c r="K42" s="49">
        <v>3.4261675573095403E-2</v>
      </c>
      <c r="L42" s="50">
        <v>0.86353801196343905</v>
      </c>
      <c r="M42" s="28">
        <v>58</v>
      </c>
      <c r="N42" s="49">
        <v>-4.42905119084784E-3</v>
      </c>
      <c r="O42" s="49">
        <v>4.33539936149996E-2</v>
      </c>
      <c r="P42" s="50">
        <v>0.91862954508671002</v>
      </c>
      <c r="Q42" s="28">
        <v>83</v>
      </c>
      <c r="R42" s="49">
        <v>1.0594281073625001E-2</v>
      </c>
      <c r="S42" s="49">
        <v>4.0893179103335002E-2</v>
      </c>
      <c r="T42" s="49">
        <v>0.79557962447647201</v>
      </c>
      <c r="U42" s="49">
        <v>1.27139693533773E-2</v>
      </c>
      <c r="V42" s="49">
        <v>3.3468298266495201E-2</v>
      </c>
      <c r="W42" s="40">
        <v>0.70403377972818404</v>
      </c>
    </row>
    <row r="43" spans="1:23" s="16" customFormat="1">
      <c r="A43" s="16" t="s">
        <v>1125</v>
      </c>
      <c r="B43" s="35" t="s">
        <v>77</v>
      </c>
      <c r="C43" s="16">
        <v>44</v>
      </c>
      <c r="D43" s="36">
        <v>1.9010713590176202E-2</v>
      </c>
      <c r="E43" s="36">
        <v>5.63190433289254E-2</v>
      </c>
      <c r="F43" s="49">
        <v>0.73569937577065103</v>
      </c>
      <c r="G43" s="49">
        <v>0.37770460913887999</v>
      </c>
      <c r="H43" s="49">
        <v>0.22872333988848401</v>
      </c>
      <c r="I43" s="49">
        <v>0.10612375199412299</v>
      </c>
      <c r="J43" s="49">
        <v>2.23640437591517E-2</v>
      </c>
      <c r="K43" s="49">
        <v>3.51980738775221E-2</v>
      </c>
      <c r="L43" s="50">
        <v>0.52518261736154503</v>
      </c>
      <c r="M43" s="28">
        <v>50</v>
      </c>
      <c r="N43" s="49">
        <v>6.7964258042276404E-2</v>
      </c>
      <c r="O43" s="49">
        <v>5.0745563967510801E-2</v>
      </c>
      <c r="P43" s="50">
        <v>0.180468384603236</v>
      </c>
      <c r="Q43" s="28">
        <v>98</v>
      </c>
      <c r="R43" s="49">
        <v>3.4342638555969897E-2</v>
      </c>
      <c r="S43" s="49">
        <v>3.7617653196574202E-2</v>
      </c>
      <c r="T43" s="49">
        <v>0.36127440271320699</v>
      </c>
      <c r="U43" s="49">
        <v>-1.2848213478948401E-2</v>
      </c>
      <c r="V43" s="49">
        <v>3.4216309027910202E-2</v>
      </c>
      <c r="W43" s="40">
        <v>0.70728887594216205</v>
      </c>
    </row>
    <row r="44" spans="1:23" s="16" customFormat="1">
      <c r="A44" s="16" t="s">
        <v>1028</v>
      </c>
      <c r="B44" s="35" t="s">
        <v>77</v>
      </c>
      <c r="C44" s="16">
        <v>49</v>
      </c>
      <c r="D44" s="36">
        <v>-5.64843739134617E-3</v>
      </c>
      <c r="E44" s="36">
        <v>5.1295596050386201E-2</v>
      </c>
      <c r="F44" s="49">
        <v>0.912317819219302</v>
      </c>
      <c r="G44" s="49">
        <v>0.11227569562466</v>
      </c>
      <c r="H44" s="49">
        <v>0.32743708950072498</v>
      </c>
      <c r="I44" s="49">
        <v>0.73320832786164403</v>
      </c>
      <c r="J44" s="49">
        <v>-6.4058139709516296E-3</v>
      </c>
      <c r="K44" s="49">
        <v>3.4636516258350999E-2</v>
      </c>
      <c r="L44" s="50">
        <v>0.85327300207186996</v>
      </c>
      <c r="M44" s="28">
        <v>54</v>
      </c>
      <c r="N44" s="49">
        <v>6.0159386119825202E-4</v>
      </c>
      <c r="O44" s="49">
        <v>4.8165293944577803E-2</v>
      </c>
      <c r="P44" s="50">
        <v>0.990034526227351</v>
      </c>
      <c r="Q44" s="28">
        <v>89</v>
      </c>
      <c r="R44" s="49">
        <v>-3.4983957229485301E-3</v>
      </c>
      <c r="S44" s="49">
        <v>3.9828841014245497E-2</v>
      </c>
      <c r="T44" s="49">
        <v>0.93000723113697503</v>
      </c>
      <c r="U44" s="49">
        <v>1.21511721065806E-2</v>
      </c>
      <c r="V44" s="49">
        <v>3.3338532556260597E-2</v>
      </c>
      <c r="W44" s="40">
        <v>0.71550086538534496</v>
      </c>
    </row>
    <row r="45" spans="1:23" s="16" customFormat="1">
      <c r="A45" s="16" t="s">
        <v>667</v>
      </c>
      <c r="B45" s="35" t="s">
        <v>77</v>
      </c>
      <c r="C45" s="16">
        <v>36</v>
      </c>
      <c r="D45" s="36">
        <v>2.1376127939106699E-3</v>
      </c>
      <c r="E45" s="36">
        <v>4.8287065073849798E-2</v>
      </c>
      <c r="F45" s="49">
        <v>0.96469010219357099</v>
      </c>
      <c r="G45" s="49">
        <v>-0.16927429117211701</v>
      </c>
      <c r="H45" s="49">
        <v>0.21715605391937401</v>
      </c>
      <c r="I45" s="49">
        <v>0.44107462594390601</v>
      </c>
      <c r="J45" s="49">
        <v>2.28674319402019E-3</v>
      </c>
      <c r="K45" s="49">
        <v>4.3196088831611697E-2</v>
      </c>
      <c r="L45" s="50">
        <v>0.957780778870019</v>
      </c>
      <c r="M45" s="28">
        <v>39</v>
      </c>
      <c r="N45" s="49">
        <v>6.9353664124392799E-3</v>
      </c>
      <c r="O45" s="49">
        <v>4.1825686460791697E-2</v>
      </c>
      <c r="P45" s="50">
        <v>0.86830178461854401</v>
      </c>
      <c r="Q45" s="28">
        <v>66</v>
      </c>
      <c r="R45" s="49">
        <v>-2.4738194125600001E-2</v>
      </c>
      <c r="S45" s="49">
        <v>4.6307219980197399E-2</v>
      </c>
      <c r="T45" s="49">
        <v>0.59319006445513001</v>
      </c>
      <c r="U45" s="49">
        <v>-9.9321122876604492E-3</v>
      </c>
      <c r="V45" s="49">
        <v>3.9974993702519897E-2</v>
      </c>
      <c r="W45" s="40">
        <v>0.80377995989912898</v>
      </c>
    </row>
    <row r="46" spans="1:23" s="16" customFormat="1">
      <c r="A46" s="16" t="s">
        <v>265</v>
      </c>
      <c r="B46" s="35" t="s">
        <v>77</v>
      </c>
      <c r="C46" s="16">
        <v>53</v>
      </c>
      <c r="D46" s="36">
        <v>3.5727201732778699E-2</v>
      </c>
      <c r="E46" s="36">
        <v>2.31153145583055E-2</v>
      </c>
      <c r="F46" s="49">
        <v>0.12219940774807</v>
      </c>
      <c r="G46" s="49">
        <v>4.0753862506473199E-2</v>
      </c>
      <c r="H46" s="49">
        <v>3.4561018954583397E-2</v>
      </c>
      <c r="I46" s="49">
        <v>0.243796114565106</v>
      </c>
      <c r="J46" s="49">
        <v>3.6564831439995102E-2</v>
      </c>
      <c r="K46" s="49">
        <v>2.29445518638587E-2</v>
      </c>
      <c r="L46" s="50">
        <v>0.111021810001694</v>
      </c>
      <c r="M46" s="28">
        <v>67</v>
      </c>
      <c r="N46" s="49">
        <v>0.117598120866953</v>
      </c>
      <c r="O46" s="49">
        <v>2.5675487969164201E-2</v>
      </c>
      <c r="P46" s="50">
        <v>4.6459630956600196E-6</v>
      </c>
      <c r="Q46" s="28">
        <v>96</v>
      </c>
      <c r="R46" s="49">
        <v>0.12111865766548099</v>
      </c>
      <c r="S46" s="49">
        <v>2.8177266069356E-2</v>
      </c>
      <c r="T46" s="49">
        <v>1.7199425774426999E-5</v>
      </c>
      <c r="U46" s="49">
        <v>-5.2225416224438602E-3</v>
      </c>
      <c r="V46" s="49">
        <v>2.4469967836960999E-2</v>
      </c>
      <c r="W46" s="40">
        <v>0.83099424786272202</v>
      </c>
    </row>
    <row r="47" spans="1:23" s="16" customFormat="1">
      <c r="A47" s="16" t="s">
        <v>1377</v>
      </c>
      <c r="B47" s="35" t="s">
        <v>77</v>
      </c>
      <c r="C47" s="16">
        <v>43</v>
      </c>
      <c r="D47" s="36">
        <v>-8.4498414197503494E-2</v>
      </c>
      <c r="E47" s="36">
        <v>4.4465044496772799E-2</v>
      </c>
      <c r="F47" s="49">
        <v>5.7389366091988102E-2</v>
      </c>
      <c r="G47" s="49">
        <v>-7.0413195389828001E-2</v>
      </c>
      <c r="H47" s="49">
        <v>0.171135573451446</v>
      </c>
      <c r="I47" s="49">
        <v>0.68288784130354396</v>
      </c>
      <c r="J47" s="49">
        <v>-9.1761175163032796E-2</v>
      </c>
      <c r="K47" s="49">
        <v>3.87025637434317E-2</v>
      </c>
      <c r="L47" s="50">
        <v>1.7743260057961899E-2</v>
      </c>
      <c r="M47" s="28">
        <v>46</v>
      </c>
      <c r="N47" s="49">
        <v>-8.5179527418307394E-2</v>
      </c>
      <c r="O47" s="49">
        <v>4.7947087821450601E-2</v>
      </c>
      <c r="P47" s="50">
        <v>7.5645301256028599E-2</v>
      </c>
      <c r="Q47" s="28">
        <v>79</v>
      </c>
      <c r="R47" s="49">
        <v>-4.8258645560521E-2</v>
      </c>
      <c r="S47" s="49">
        <v>4.0685979755405097E-2</v>
      </c>
      <c r="T47" s="49">
        <v>0.23557305721197</v>
      </c>
      <c r="U47" s="49">
        <v>6.4404918730715504E-3</v>
      </c>
      <c r="V47" s="49">
        <v>3.4796701917013097E-2</v>
      </c>
      <c r="W47" s="40">
        <v>0.85315911404604405</v>
      </c>
    </row>
    <row r="48" spans="1:23" s="16" customFormat="1">
      <c r="A48" s="16" t="s">
        <v>1638</v>
      </c>
      <c r="B48" s="35" t="s">
        <v>77</v>
      </c>
      <c r="C48" s="16">
        <v>31</v>
      </c>
      <c r="D48" s="36">
        <v>-0.145688305577653</v>
      </c>
      <c r="E48" s="36">
        <v>4.6226320262268403E-2</v>
      </c>
      <c r="F48" s="49">
        <v>1.6236129379691201E-3</v>
      </c>
      <c r="G48" s="49">
        <v>1.9574714082826301E-2</v>
      </c>
      <c r="H48" s="49">
        <v>0.16144905979350499</v>
      </c>
      <c r="I48" s="49">
        <v>0.90433405727347504</v>
      </c>
      <c r="J48" s="49">
        <v>-0.15342896762129901</v>
      </c>
      <c r="K48" s="49">
        <v>4.7078447844052101E-2</v>
      </c>
      <c r="L48" s="50">
        <v>1.1180310556622201E-3</v>
      </c>
      <c r="M48" s="28">
        <v>31</v>
      </c>
      <c r="N48" s="49">
        <v>-0.15497725165353499</v>
      </c>
      <c r="O48" s="49">
        <v>5.15396989498371E-2</v>
      </c>
      <c r="P48" s="50">
        <v>2.63883939150238E-3</v>
      </c>
      <c r="Q48" s="28">
        <v>67</v>
      </c>
      <c r="R48" s="49">
        <v>-6.0668423538517001E-2</v>
      </c>
      <c r="S48" s="49">
        <v>4.6911924566614298E-2</v>
      </c>
      <c r="T48" s="49">
        <v>0.19592772453839299</v>
      </c>
      <c r="U48" s="49">
        <v>8.2154993074630908E-3</v>
      </c>
      <c r="V48" s="49">
        <v>4.6185977969149097E-2</v>
      </c>
      <c r="W48" s="40">
        <v>0.85881828001702598</v>
      </c>
    </row>
    <row r="49" spans="1:23" s="16" customFormat="1">
      <c r="A49" s="16" t="s">
        <v>1689</v>
      </c>
      <c r="B49" s="35" t="s">
        <v>77</v>
      </c>
      <c r="C49" s="16">
        <v>46</v>
      </c>
      <c r="D49" s="36">
        <v>1.44234957837366E-2</v>
      </c>
      <c r="E49" s="36">
        <v>4.0148502152398E-2</v>
      </c>
      <c r="F49" s="36">
        <v>0.71940534777791298</v>
      </c>
      <c r="G49" s="36">
        <v>5.39247505711122E-2</v>
      </c>
      <c r="H49" s="36">
        <v>0.17906912256709701</v>
      </c>
      <c r="I49" s="36">
        <v>0.76472682247455503</v>
      </c>
      <c r="J49" s="36">
        <v>1.54928356982185E-2</v>
      </c>
      <c r="K49" s="36">
        <v>3.7565796034452301E-2</v>
      </c>
      <c r="L49" s="40">
        <v>0.68003257992167998</v>
      </c>
      <c r="M49" s="16">
        <v>48</v>
      </c>
      <c r="N49" s="36">
        <v>1.8643717354909401E-2</v>
      </c>
      <c r="O49" s="36">
        <v>3.9374885868407601E-2</v>
      </c>
      <c r="P49" s="40">
        <v>0.63586177430913704</v>
      </c>
      <c r="Q49" s="16">
        <v>75</v>
      </c>
      <c r="R49" s="36">
        <v>2.1816512718231301E-2</v>
      </c>
      <c r="S49" s="36">
        <v>4.0860935050666999E-2</v>
      </c>
      <c r="T49" s="36">
        <v>0.59339616832688602</v>
      </c>
      <c r="U49" s="36">
        <v>-5.93921874947479E-3</v>
      </c>
      <c r="V49" s="36">
        <v>3.4152937174306397E-2</v>
      </c>
      <c r="W49" s="40">
        <v>0.86194352394241902</v>
      </c>
    </row>
    <row r="50" spans="1:23" s="16" customFormat="1">
      <c r="A50" s="16" t="s">
        <v>271</v>
      </c>
      <c r="B50" s="35" t="s">
        <v>77</v>
      </c>
      <c r="C50" s="16">
        <v>67</v>
      </c>
      <c r="D50" s="36">
        <v>-3.1715044725384202E-2</v>
      </c>
      <c r="E50" s="36">
        <v>3.4263360178680299E-2</v>
      </c>
      <c r="F50" s="36">
        <v>0.35464056336654298</v>
      </c>
      <c r="G50" s="36">
        <v>0.117465404847535</v>
      </c>
      <c r="H50" s="36">
        <v>0.139538316981696</v>
      </c>
      <c r="I50" s="36">
        <v>0.40297828830848498</v>
      </c>
      <c r="J50" s="36">
        <v>-3.3828471560155303E-2</v>
      </c>
      <c r="K50" s="36">
        <v>3.0313920520052499E-2</v>
      </c>
      <c r="L50" s="40">
        <v>0.26444845248592203</v>
      </c>
      <c r="M50" s="16">
        <v>78</v>
      </c>
      <c r="N50" s="36">
        <v>-8.5796351486412108E-3</v>
      </c>
      <c r="O50" s="36">
        <v>3.2917454773219203E-2</v>
      </c>
      <c r="P50" s="40">
        <v>0.794369443277816</v>
      </c>
      <c r="Q50" s="16">
        <v>104</v>
      </c>
      <c r="R50" s="36">
        <v>7.7055833209117904E-3</v>
      </c>
      <c r="S50" s="36">
        <v>3.3242617259283298E-2</v>
      </c>
      <c r="T50" s="36">
        <v>0.81669465057139201</v>
      </c>
      <c r="U50" s="36">
        <v>4.4092207967214902E-3</v>
      </c>
      <c r="V50" s="36">
        <v>2.7963055438985401E-2</v>
      </c>
      <c r="W50" s="40">
        <v>0.87470878586219003</v>
      </c>
    </row>
    <row r="51" spans="1:23" s="16" customFormat="1">
      <c r="A51" s="16" t="s">
        <v>1293</v>
      </c>
      <c r="B51" s="35" t="s">
        <v>77</v>
      </c>
      <c r="C51" s="16">
        <v>37</v>
      </c>
      <c r="D51" s="36">
        <v>-2.98784631263306E-2</v>
      </c>
      <c r="E51" s="36">
        <v>4.5714139751120403E-2</v>
      </c>
      <c r="F51" s="36">
        <v>0.51337375380974404</v>
      </c>
      <c r="G51" s="36">
        <v>-8.8306948373895106E-2</v>
      </c>
      <c r="H51" s="36">
        <v>0.19040421932281901</v>
      </c>
      <c r="I51" s="36">
        <v>0.645672161933045</v>
      </c>
      <c r="J51" s="36">
        <v>-3.2143143284588803E-2</v>
      </c>
      <c r="K51" s="36">
        <v>4.03571052408307E-2</v>
      </c>
      <c r="L51" s="40">
        <v>0.42576006230318902</v>
      </c>
      <c r="M51" s="16">
        <v>43</v>
      </c>
      <c r="N51" s="36">
        <v>-5.0245906307888602E-3</v>
      </c>
      <c r="O51" s="36">
        <v>4.74615858192588E-2</v>
      </c>
      <c r="P51" s="40">
        <v>0.91568829626091297</v>
      </c>
      <c r="Q51" s="16">
        <v>79</v>
      </c>
      <c r="R51" s="36">
        <v>2.3146694317286699E-2</v>
      </c>
      <c r="S51" s="36">
        <v>4.1160717020765798E-2</v>
      </c>
      <c r="T51" s="36">
        <v>0.573878155790709</v>
      </c>
      <c r="U51" s="36">
        <v>1.00465685821567E-3</v>
      </c>
      <c r="V51" s="36">
        <v>3.71522323568357E-2</v>
      </c>
      <c r="W51" s="40">
        <v>0.978426531571155</v>
      </c>
    </row>
    <row r="52" spans="1:23" s="16" customFormat="1">
      <c r="A52" s="16" t="s">
        <v>1140</v>
      </c>
      <c r="B52" s="35" t="s">
        <v>77</v>
      </c>
      <c r="C52" s="16">
        <v>53</v>
      </c>
      <c r="D52" s="36">
        <v>-7.5003971796017102E-2</v>
      </c>
      <c r="E52" s="36">
        <v>2.59053191696305E-2</v>
      </c>
      <c r="F52" s="36">
        <v>3.7878229437034298E-3</v>
      </c>
      <c r="G52" s="36">
        <v>-4.8047131138849397E-2</v>
      </c>
      <c r="H52" s="36">
        <v>4.0839694779882703E-2</v>
      </c>
      <c r="I52" s="36">
        <v>0.244864851620858</v>
      </c>
      <c r="J52" s="36">
        <v>-8.3593383062551596E-2</v>
      </c>
      <c r="K52" s="36">
        <v>2.5616001096304498E-2</v>
      </c>
      <c r="L52" s="40">
        <v>1.1011246353298499E-3</v>
      </c>
      <c r="M52" s="16">
        <v>65</v>
      </c>
      <c r="N52" s="36">
        <v>-9.3419596490256704E-2</v>
      </c>
      <c r="O52" s="36">
        <v>3.4834988188310503E-2</v>
      </c>
      <c r="P52" s="40">
        <v>7.3232721086339001E-3</v>
      </c>
      <c r="Q52" s="16">
        <v>103</v>
      </c>
      <c r="R52" s="36">
        <v>-8.0725865548669007E-2</v>
      </c>
      <c r="S52" s="36">
        <v>3.2674699981408997E-2</v>
      </c>
      <c r="T52" s="36">
        <v>1.34889465383924E-2</v>
      </c>
      <c r="U52" s="36">
        <v>1.9528351520193199E-5</v>
      </c>
      <c r="V52" s="36">
        <v>2.7216138006721E-2</v>
      </c>
      <c r="W52" s="40">
        <v>0.99942749522966701</v>
      </c>
    </row>
    <row r="53" spans="1:23" s="16" customFormat="1">
      <c r="B53" s="35"/>
      <c r="L53" s="35"/>
      <c r="P53" s="35"/>
      <c r="W53" s="35"/>
    </row>
    <row r="1048460" spans="2:23" customFormat="1">
      <c r="B1048460" s="92"/>
      <c r="L1048460" s="92"/>
      <c r="P1048460" s="92"/>
      <c r="W1048460" s="92"/>
    </row>
    <row r="1048461" spans="2:23" customFormat="1">
      <c r="B1048461" s="92"/>
      <c r="L1048461" s="92"/>
      <c r="P1048461" s="92"/>
      <c r="W1048461" s="92"/>
    </row>
    <row r="1048462" spans="2:23" customFormat="1">
      <c r="B1048462" s="92"/>
      <c r="L1048462" s="92"/>
      <c r="P1048462" s="92"/>
      <c r="W1048462" s="92"/>
    </row>
    <row r="1048463" spans="2:23" customFormat="1">
      <c r="B1048463" s="92"/>
      <c r="L1048463" s="92"/>
      <c r="P1048463" s="92"/>
      <c r="W1048463" s="92"/>
    </row>
    <row r="1048464" spans="2:23" customFormat="1">
      <c r="B1048464" s="92"/>
      <c r="L1048464" s="92"/>
      <c r="P1048464" s="92"/>
      <c r="W1048464" s="92"/>
    </row>
    <row r="1048465" spans="2:23" customFormat="1">
      <c r="B1048465" s="92"/>
      <c r="L1048465" s="92"/>
      <c r="P1048465" s="92"/>
      <c r="W1048465" s="92"/>
    </row>
    <row r="1048466" spans="2:23" customFormat="1">
      <c r="B1048466" s="92"/>
      <c r="L1048466" s="92"/>
      <c r="P1048466" s="92"/>
      <c r="W1048466" s="92"/>
    </row>
    <row r="1048467" spans="2:23" customFormat="1">
      <c r="B1048467" s="92"/>
      <c r="L1048467" s="92"/>
      <c r="P1048467" s="92"/>
      <c r="W1048467" s="92"/>
    </row>
    <row r="1048468" spans="2:23" customFormat="1">
      <c r="B1048468" s="92"/>
      <c r="L1048468" s="92"/>
      <c r="P1048468" s="92"/>
      <c r="W1048468" s="92"/>
    </row>
    <row r="1048469" spans="2:23" customFormat="1">
      <c r="B1048469" s="92"/>
      <c r="L1048469" s="92"/>
      <c r="P1048469" s="92"/>
      <c r="W1048469" s="92"/>
    </row>
    <row r="1048470" spans="2:23" customFormat="1">
      <c r="B1048470" s="92"/>
      <c r="L1048470" s="92"/>
      <c r="P1048470" s="92"/>
      <c r="W1048470" s="92"/>
    </row>
    <row r="1048471" spans="2:23" customFormat="1">
      <c r="B1048471" s="92"/>
      <c r="L1048471" s="92"/>
      <c r="P1048471" s="92"/>
      <c r="W1048471" s="92"/>
    </row>
    <row r="1048472" spans="2:23" customFormat="1">
      <c r="B1048472" s="92"/>
      <c r="L1048472" s="92"/>
      <c r="P1048472" s="92"/>
      <c r="W1048472" s="92"/>
    </row>
    <row r="1048473" spans="2:23" customFormat="1">
      <c r="B1048473" s="92"/>
      <c r="L1048473" s="92"/>
      <c r="P1048473" s="92"/>
      <c r="W1048473" s="92"/>
    </row>
    <row r="1048474" spans="2:23" customFormat="1">
      <c r="B1048474" s="92"/>
      <c r="L1048474" s="92"/>
      <c r="P1048474" s="92"/>
      <c r="W1048474" s="92"/>
    </row>
    <row r="1048475" spans="2:23" customFormat="1">
      <c r="B1048475" s="92"/>
      <c r="L1048475" s="92"/>
      <c r="P1048475" s="92"/>
      <c r="W1048475" s="92"/>
    </row>
    <row r="1048476" spans="2:23" customFormat="1">
      <c r="B1048476" s="92"/>
      <c r="L1048476" s="92"/>
      <c r="P1048476" s="92"/>
      <c r="W1048476" s="92"/>
    </row>
    <row r="1048477" spans="2:23" customFormat="1">
      <c r="B1048477" s="92"/>
      <c r="L1048477" s="92"/>
      <c r="P1048477" s="92"/>
      <c r="W1048477" s="92"/>
    </row>
    <row r="1048478" spans="2:23" customFormat="1">
      <c r="B1048478" s="92"/>
      <c r="L1048478" s="92"/>
      <c r="P1048478" s="92"/>
      <c r="W1048478" s="92"/>
    </row>
    <row r="1048479" spans="2:23" customFormat="1">
      <c r="B1048479" s="92"/>
      <c r="L1048479" s="92"/>
      <c r="P1048479" s="92"/>
      <c r="W1048479" s="92"/>
    </row>
    <row r="1048480" spans="2:23" customFormat="1">
      <c r="B1048480" s="92"/>
      <c r="L1048480" s="92"/>
      <c r="P1048480" s="92"/>
      <c r="W1048480" s="92"/>
    </row>
    <row r="1048481" spans="2:23" customFormat="1">
      <c r="B1048481" s="92"/>
      <c r="L1048481" s="92"/>
      <c r="P1048481" s="92"/>
      <c r="W1048481" s="92"/>
    </row>
    <row r="1048482" spans="2:23" customFormat="1">
      <c r="B1048482" s="92"/>
      <c r="L1048482" s="92"/>
      <c r="P1048482" s="92"/>
      <c r="W1048482" s="92"/>
    </row>
    <row r="1048483" spans="2:23" customFormat="1">
      <c r="B1048483" s="92"/>
      <c r="L1048483" s="92"/>
      <c r="P1048483" s="92"/>
      <c r="W1048483" s="92"/>
    </row>
    <row r="1048484" spans="2:23" customFormat="1">
      <c r="B1048484" s="92"/>
      <c r="L1048484" s="92"/>
      <c r="P1048484" s="92"/>
      <c r="W1048484" s="92"/>
    </row>
    <row r="1048485" spans="2:23" customFormat="1">
      <c r="B1048485" s="92"/>
      <c r="L1048485" s="92"/>
      <c r="P1048485" s="92"/>
      <c r="W1048485" s="92"/>
    </row>
    <row r="1048486" spans="2:23" customFormat="1">
      <c r="B1048486" s="92"/>
      <c r="L1048486" s="92"/>
      <c r="P1048486" s="92"/>
      <c r="W1048486" s="92"/>
    </row>
    <row r="1048487" spans="2:23" customFormat="1">
      <c r="B1048487" s="92"/>
      <c r="L1048487" s="92"/>
      <c r="P1048487" s="92"/>
      <c r="W1048487" s="92"/>
    </row>
    <row r="1048488" spans="2:23" customFormat="1">
      <c r="B1048488" s="92"/>
      <c r="L1048488" s="92"/>
      <c r="P1048488" s="92"/>
      <c r="W1048488" s="92"/>
    </row>
    <row r="1048489" spans="2:23" customFormat="1">
      <c r="B1048489" s="92"/>
      <c r="L1048489" s="92"/>
      <c r="P1048489" s="92"/>
      <c r="W1048489" s="92"/>
    </row>
    <row r="1048490" spans="2:23" customFormat="1">
      <c r="B1048490" s="92"/>
      <c r="L1048490" s="92"/>
      <c r="P1048490" s="92"/>
      <c r="W1048490" s="92"/>
    </row>
    <row r="1048491" spans="2:23" customFormat="1">
      <c r="B1048491" s="92"/>
      <c r="L1048491" s="92"/>
      <c r="P1048491" s="92"/>
      <c r="W1048491" s="92"/>
    </row>
    <row r="1048492" spans="2:23" customFormat="1">
      <c r="B1048492" s="92"/>
      <c r="L1048492" s="92"/>
      <c r="P1048492" s="92"/>
      <c r="W1048492" s="92"/>
    </row>
    <row r="1048493" spans="2:23" customFormat="1">
      <c r="B1048493" s="92"/>
      <c r="L1048493" s="92"/>
      <c r="P1048493" s="92"/>
      <c r="W1048493" s="92"/>
    </row>
    <row r="1048494" spans="2:23" customFormat="1">
      <c r="B1048494" s="92"/>
      <c r="L1048494" s="92"/>
      <c r="P1048494" s="92"/>
      <c r="W1048494" s="92"/>
    </row>
    <row r="1048495" spans="2:23" customFormat="1">
      <c r="B1048495" s="92"/>
      <c r="L1048495" s="92"/>
      <c r="P1048495" s="92"/>
      <c r="W1048495" s="92"/>
    </row>
    <row r="1048496" spans="2:23" customFormat="1">
      <c r="B1048496" s="92"/>
      <c r="L1048496" s="92"/>
      <c r="P1048496" s="92"/>
      <c r="W1048496" s="92"/>
    </row>
    <row r="1048497" spans="2:23" customFormat="1">
      <c r="B1048497" s="92"/>
      <c r="L1048497" s="92"/>
      <c r="P1048497" s="92"/>
      <c r="W1048497" s="92"/>
    </row>
    <row r="1048498" spans="2:23" customFormat="1">
      <c r="B1048498" s="92"/>
      <c r="L1048498" s="92"/>
      <c r="P1048498" s="92"/>
      <c r="W1048498" s="92"/>
    </row>
    <row r="1048499" spans="2:23" customFormat="1">
      <c r="B1048499" s="92"/>
      <c r="L1048499" s="92"/>
      <c r="P1048499" s="92"/>
      <c r="W1048499" s="92"/>
    </row>
    <row r="1048500" spans="2:23" customFormat="1">
      <c r="B1048500" s="92"/>
      <c r="L1048500" s="92"/>
      <c r="P1048500" s="92"/>
      <c r="W1048500" s="92"/>
    </row>
    <row r="1048501" spans="2:23" customFormat="1">
      <c r="B1048501" s="92"/>
      <c r="L1048501" s="92"/>
      <c r="P1048501" s="92"/>
      <c r="W1048501" s="92"/>
    </row>
    <row r="1048502" spans="2:23" customFormat="1">
      <c r="B1048502" s="92"/>
      <c r="L1048502" s="92"/>
      <c r="P1048502" s="92"/>
      <c r="W1048502" s="92"/>
    </row>
    <row r="1048503" spans="2:23" customFormat="1">
      <c r="B1048503" s="92"/>
      <c r="L1048503" s="92"/>
      <c r="P1048503" s="92"/>
      <c r="W1048503" s="92"/>
    </row>
    <row r="1048504" spans="2:23" customFormat="1">
      <c r="B1048504" s="92"/>
      <c r="L1048504" s="92"/>
      <c r="P1048504" s="92"/>
      <c r="W1048504" s="92"/>
    </row>
    <row r="1048505" spans="2:23" customFormat="1">
      <c r="B1048505" s="92"/>
      <c r="L1048505" s="92"/>
      <c r="P1048505" s="92"/>
      <c r="W1048505" s="92"/>
    </row>
    <row r="1048506" spans="2:23" customFormat="1">
      <c r="B1048506" s="92"/>
      <c r="L1048506" s="92"/>
      <c r="P1048506" s="92"/>
      <c r="W1048506" s="92"/>
    </row>
    <row r="1048507" spans="2:23" customFormat="1">
      <c r="B1048507" s="92"/>
      <c r="L1048507" s="92"/>
      <c r="P1048507" s="92"/>
      <c r="W1048507" s="92"/>
    </row>
    <row r="1048508" spans="2:23" customFormat="1">
      <c r="B1048508" s="92"/>
      <c r="L1048508" s="92"/>
      <c r="P1048508" s="92"/>
      <c r="W1048508" s="92"/>
    </row>
    <row r="1048509" spans="2:23" customFormat="1">
      <c r="B1048509" s="92"/>
      <c r="L1048509" s="92"/>
      <c r="P1048509" s="92"/>
      <c r="W1048509" s="92"/>
    </row>
    <row r="1048510" spans="2:23" customFormat="1">
      <c r="B1048510" s="92"/>
      <c r="L1048510" s="92"/>
      <c r="P1048510" s="92"/>
      <c r="W1048510" s="92"/>
    </row>
    <row r="1048511" spans="2:23" customFormat="1">
      <c r="B1048511" s="92"/>
      <c r="L1048511" s="92"/>
      <c r="P1048511" s="92"/>
      <c r="W1048511" s="92"/>
    </row>
    <row r="1048512" spans="2:23" customFormat="1">
      <c r="B1048512" s="92"/>
      <c r="L1048512" s="92"/>
      <c r="P1048512" s="92"/>
      <c r="W1048512" s="92"/>
    </row>
    <row r="1048513" spans="2:23" customFormat="1">
      <c r="B1048513" s="92"/>
      <c r="L1048513" s="92"/>
      <c r="P1048513" s="92"/>
      <c r="W1048513" s="92"/>
    </row>
    <row r="1048514" spans="2:23" customFormat="1">
      <c r="B1048514" s="92"/>
      <c r="L1048514" s="92"/>
      <c r="P1048514" s="92"/>
      <c r="W1048514" s="92"/>
    </row>
    <row r="1048515" spans="2:23" customFormat="1">
      <c r="B1048515" s="92"/>
      <c r="L1048515" s="92"/>
      <c r="P1048515" s="92"/>
      <c r="W1048515" s="92"/>
    </row>
    <row r="1048516" spans="2:23" customFormat="1">
      <c r="B1048516" s="92"/>
      <c r="L1048516" s="92"/>
      <c r="P1048516" s="92"/>
      <c r="W1048516" s="92"/>
    </row>
    <row r="1048517" spans="2:23" customFormat="1">
      <c r="B1048517" s="92"/>
      <c r="L1048517" s="92"/>
      <c r="P1048517" s="92"/>
      <c r="W1048517" s="92"/>
    </row>
    <row r="1048518" spans="2:23" customFormat="1">
      <c r="B1048518" s="92"/>
      <c r="L1048518" s="92"/>
      <c r="P1048518" s="92"/>
      <c r="W1048518" s="92"/>
    </row>
    <row r="1048519" spans="2:23" customFormat="1">
      <c r="B1048519" s="92"/>
      <c r="L1048519" s="92"/>
      <c r="P1048519" s="92"/>
      <c r="W1048519" s="92"/>
    </row>
    <row r="1048520" spans="2:23" customFormat="1">
      <c r="B1048520" s="92"/>
      <c r="L1048520" s="92"/>
      <c r="P1048520" s="92"/>
      <c r="W1048520" s="92"/>
    </row>
    <row r="1048521" spans="2:23" customFormat="1">
      <c r="B1048521" s="92"/>
      <c r="L1048521" s="92"/>
      <c r="P1048521" s="92"/>
      <c r="W1048521" s="92"/>
    </row>
    <row r="1048522" spans="2:23" customFormat="1">
      <c r="B1048522" s="92"/>
      <c r="L1048522" s="92"/>
      <c r="P1048522" s="92"/>
      <c r="W1048522" s="92"/>
    </row>
    <row r="1048523" spans="2:23" customFormat="1">
      <c r="B1048523" s="92"/>
      <c r="L1048523" s="92"/>
      <c r="P1048523" s="92"/>
      <c r="W1048523" s="92"/>
    </row>
    <row r="1048524" spans="2:23" customFormat="1">
      <c r="B1048524" s="92"/>
      <c r="L1048524" s="92"/>
      <c r="P1048524" s="92"/>
      <c r="W1048524" s="92"/>
    </row>
    <row r="1048525" spans="2:23" customFormat="1">
      <c r="B1048525" s="92"/>
      <c r="L1048525" s="92"/>
      <c r="P1048525" s="92"/>
      <c r="W1048525" s="92"/>
    </row>
    <row r="1048526" spans="2:23" customFormat="1">
      <c r="B1048526" s="92"/>
      <c r="L1048526" s="92"/>
      <c r="P1048526" s="92"/>
      <c r="W1048526" s="92"/>
    </row>
    <row r="1048527" spans="2:23" customFormat="1">
      <c r="B1048527" s="92"/>
      <c r="L1048527" s="92"/>
      <c r="P1048527" s="92"/>
      <c r="W1048527" s="92"/>
    </row>
    <row r="1048528" spans="2:23" customFormat="1">
      <c r="B1048528" s="92"/>
      <c r="L1048528" s="92"/>
      <c r="P1048528" s="92"/>
      <c r="W1048528" s="92"/>
    </row>
    <row r="1048529" spans="2:23" customFormat="1">
      <c r="B1048529" s="92"/>
      <c r="L1048529" s="92"/>
      <c r="P1048529" s="92"/>
      <c r="W1048529" s="92"/>
    </row>
    <row r="1048530" spans="2:23" customFormat="1">
      <c r="B1048530" s="92"/>
      <c r="L1048530" s="92"/>
      <c r="P1048530" s="92"/>
      <c r="W1048530" s="92"/>
    </row>
    <row r="1048531" spans="2:23" customFormat="1">
      <c r="B1048531" s="92"/>
      <c r="L1048531" s="92"/>
      <c r="P1048531" s="92"/>
      <c r="W1048531" s="92"/>
    </row>
    <row r="1048532" spans="2:23" customFormat="1">
      <c r="B1048532" s="92"/>
      <c r="L1048532" s="92"/>
      <c r="P1048532" s="92"/>
      <c r="W1048532" s="92"/>
    </row>
    <row r="1048533" spans="2:23" customFormat="1">
      <c r="B1048533" s="92"/>
      <c r="L1048533" s="92"/>
      <c r="P1048533" s="92"/>
      <c r="W1048533" s="92"/>
    </row>
    <row r="1048534" spans="2:23" customFormat="1">
      <c r="B1048534" s="92"/>
      <c r="L1048534" s="92"/>
      <c r="P1048534" s="92"/>
      <c r="W1048534" s="92"/>
    </row>
    <row r="1048535" spans="2:23" customFormat="1">
      <c r="B1048535" s="92"/>
      <c r="L1048535" s="92"/>
      <c r="P1048535" s="92"/>
      <c r="W1048535" s="92"/>
    </row>
    <row r="1048536" spans="2:23" customFormat="1">
      <c r="B1048536" s="92"/>
      <c r="L1048536" s="92"/>
      <c r="P1048536" s="92"/>
      <c r="W1048536" s="92"/>
    </row>
    <row r="1048537" spans="2:23" customFormat="1">
      <c r="B1048537" s="92"/>
      <c r="L1048537" s="92"/>
      <c r="P1048537" s="92"/>
      <c r="W1048537" s="92"/>
    </row>
    <row r="1048538" spans="2:23" customFormat="1">
      <c r="B1048538" s="92"/>
      <c r="L1048538" s="92"/>
      <c r="P1048538" s="92"/>
      <c r="W1048538" s="92"/>
    </row>
    <row r="1048539" spans="2:23" customFormat="1">
      <c r="B1048539" s="92"/>
      <c r="L1048539" s="92"/>
      <c r="P1048539" s="92"/>
      <c r="W1048539" s="92"/>
    </row>
    <row r="1048540" spans="2:23" customFormat="1">
      <c r="B1048540" s="92"/>
      <c r="L1048540" s="92"/>
      <c r="P1048540" s="92"/>
      <c r="W1048540" s="92"/>
    </row>
    <row r="1048541" spans="2:23" customFormat="1">
      <c r="B1048541" s="92"/>
      <c r="L1048541" s="92"/>
      <c r="P1048541" s="92"/>
      <c r="W1048541" s="92"/>
    </row>
    <row r="1048542" spans="2:23" customFormat="1">
      <c r="B1048542" s="92"/>
      <c r="L1048542" s="92"/>
      <c r="P1048542" s="92"/>
      <c r="W1048542" s="92"/>
    </row>
    <row r="1048543" spans="2:23" customFormat="1">
      <c r="B1048543" s="92"/>
      <c r="L1048543" s="92"/>
      <c r="P1048543" s="92"/>
      <c r="W1048543" s="92"/>
    </row>
    <row r="1048544" spans="2:23" customFormat="1">
      <c r="B1048544" s="92"/>
      <c r="L1048544" s="92"/>
      <c r="P1048544" s="92"/>
      <c r="W1048544" s="92"/>
    </row>
    <row r="1048545" spans="2:23" customFormat="1">
      <c r="B1048545" s="92"/>
      <c r="L1048545" s="92"/>
      <c r="P1048545" s="92"/>
      <c r="W1048545" s="92"/>
    </row>
    <row r="1048546" spans="2:23" customFormat="1">
      <c r="B1048546" s="92"/>
      <c r="L1048546" s="92"/>
      <c r="P1048546" s="92"/>
      <c r="W1048546" s="92"/>
    </row>
    <row r="1048547" spans="2:23" customFormat="1">
      <c r="B1048547" s="92"/>
      <c r="L1048547" s="92"/>
      <c r="P1048547" s="92"/>
      <c r="W1048547" s="92"/>
    </row>
    <row r="1048548" spans="2:23" customFormat="1">
      <c r="B1048548" s="92"/>
      <c r="L1048548" s="92"/>
      <c r="P1048548" s="92"/>
      <c r="W1048548" s="92"/>
    </row>
    <row r="1048549" spans="2:23" customFormat="1">
      <c r="B1048549" s="92"/>
      <c r="L1048549" s="92"/>
      <c r="P1048549" s="92"/>
      <c r="W1048549" s="92"/>
    </row>
    <row r="1048550" spans="2:23" customFormat="1">
      <c r="B1048550" s="92"/>
      <c r="L1048550" s="92"/>
      <c r="P1048550" s="92"/>
      <c r="W1048550" s="92"/>
    </row>
    <row r="1048551" spans="2:23" customFormat="1">
      <c r="B1048551" s="92"/>
      <c r="L1048551" s="92"/>
      <c r="P1048551" s="92"/>
      <c r="W1048551" s="92"/>
    </row>
    <row r="1048552" spans="2:23" customFormat="1">
      <c r="B1048552" s="92"/>
      <c r="L1048552" s="92"/>
      <c r="P1048552" s="92"/>
      <c r="W1048552" s="92"/>
    </row>
    <row r="1048553" spans="2:23" customFormat="1">
      <c r="B1048553" s="92"/>
      <c r="L1048553" s="92"/>
      <c r="P1048553" s="92"/>
      <c r="W1048553" s="92"/>
    </row>
    <row r="1048554" spans="2:23" customFormat="1">
      <c r="B1048554" s="92"/>
      <c r="L1048554" s="92"/>
      <c r="P1048554" s="92"/>
      <c r="W1048554" s="92"/>
    </row>
    <row r="1048555" spans="2:23" customFormat="1">
      <c r="B1048555" s="92"/>
      <c r="L1048555" s="92"/>
      <c r="P1048555" s="92"/>
      <c r="W1048555" s="92"/>
    </row>
    <row r="1048556" spans="2:23" customFormat="1">
      <c r="B1048556" s="92"/>
      <c r="L1048556" s="92"/>
      <c r="P1048556" s="92"/>
      <c r="W1048556" s="92"/>
    </row>
    <row r="1048557" spans="2:23" customFormat="1">
      <c r="B1048557" s="92"/>
      <c r="L1048557" s="92"/>
      <c r="P1048557" s="92"/>
      <c r="W1048557" s="92"/>
    </row>
    <row r="1048558" spans="2:23" customFormat="1">
      <c r="B1048558" s="92"/>
      <c r="L1048558" s="92"/>
      <c r="P1048558" s="92"/>
      <c r="W1048558" s="92"/>
    </row>
    <row r="1048559" spans="2:23" customFormat="1">
      <c r="B1048559" s="92"/>
      <c r="L1048559" s="92"/>
      <c r="P1048559" s="92"/>
      <c r="W1048559" s="92"/>
    </row>
    <row r="1048560" spans="2:23" customFormat="1">
      <c r="B1048560" s="92"/>
      <c r="L1048560" s="92"/>
      <c r="P1048560" s="92"/>
      <c r="W1048560" s="92"/>
    </row>
    <row r="1048561" spans="2:23" customFormat="1">
      <c r="B1048561" s="92"/>
      <c r="L1048561" s="92"/>
      <c r="P1048561" s="92"/>
      <c r="W1048561" s="92"/>
    </row>
    <row r="1048562" spans="2:23" customFormat="1">
      <c r="B1048562" s="92"/>
      <c r="L1048562" s="92"/>
      <c r="P1048562" s="92"/>
      <c r="W1048562" s="92"/>
    </row>
    <row r="1048563" spans="2:23" customFormat="1">
      <c r="B1048563" s="92"/>
      <c r="L1048563" s="92"/>
      <c r="P1048563" s="92"/>
      <c r="W1048563" s="92"/>
    </row>
    <row r="1048564" spans="2:23" customFormat="1">
      <c r="B1048564" s="92"/>
      <c r="L1048564" s="92"/>
      <c r="P1048564" s="92"/>
      <c r="W1048564" s="92"/>
    </row>
    <row r="1048565" spans="2:23" customFormat="1">
      <c r="B1048565" s="92"/>
      <c r="L1048565" s="92"/>
      <c r="P1048565" s="92"/>
      <c r="W1048565" s="92"/>
    </row>
    <row r="1048566" spans="2:23" customFormat="1">
      <c r="B1048566" s="92"/>
      <c r="L1048566" s="92"/>
      <c r="P1048566" s="92"/>
      <c r="W1048566" s="92"/>
    </row>
    <row r="1048567" spans="2:23" customFormat="1">
      <c r="B1048567" s="92"/>
      <c r="L1048567" s="92"/>
      <c r="P1048567" s="92"/>
      <c r="W1048567" s="92"/>
    </row>
    <row r="1048568" spans="2:23" customFormat="1">
      <c r="B1048568" s="92"/>
      <c r="L1048568" s="92"/>
      <c r="P1048568" s="92"/>
      <c r="W1048568" s="92"/>
    </row>
    <row r="1048569" spans="2:23" customFormat="1">
      <c r="B1048569" s="92"/>
      <c r="L1048569" s="92"/>
      <c r="P1048569" s="92"/>
      <c r="W1048569" s="92"/>
    </row>
    <row r="1048570" spans="2:23" customFormat="1">
      <c r="B1048570" s="92"/>
      <c r="L1048570" s="92"/>
      <c r="P1048570" s="92"/>
      <c r="W1048570" s="92"/>
    </row>
    <row r="1048571" spans="2:23" customFormat="1">
      <c r="B1048571" s="92"/>
      <c r="L1048571" s="92"/>
      <c r="P1048571" s="92"/>
      <c r="W1048571" s="92"/>
    </row>
    <row r="1048572" spans="2:23" customFormat="1">
      <c r="B1048572" s="92"/>
      <c r="L1048572" s="92"/>
      <c r="P1048572" s="92"/>
      <c r="W1048572" s="92"/>
    </row>
    <row r="1048573" spans="2:23" customFormat="1">
      <c r="B1048573" s="92"/>
      <c r="L1048573" s="92"/>
      <c r="P1048573" s="92"/>
      <c r="W1048573" s="92"/>
    </row>
    <row r="1048574" spans="2:23" customFormat="1">
      <c r="B1048574" s="92"/>
      <c r="L1048574" s="92"/>
      <c r="P1048574" s="92"/>
      <c r="W1048574" s="92"/>
    </row>
    <row r="1048575" spans="2:23" customFormat="1">
      <c r="B1048575" s="92"/>
      <c r="L1048575" s="92"/>
      <c r="P1048575" s="92"/>
      <c r="W1048575" s="92"/>
    </row>
    <row r="1048576" spans="2:23" customFormat="1">
      <c r="B1048576" s="92"/>
      <c r="L1048576" s="92"/>
      <c r="P1048576" s="92"/>
      <c r="W1048576" s="92"/>
    </row>
  </sheetData>
  <mergeCells count="5">
    <mergeCell ref="C2:L2"/>
    <mergeCell ref="M2:P2"/>
    <mergeCell ref="Q2:W2"/>
    <mergeCell ref="A2:A3"/>
    <mergeCell ref="B2:B3"/>
  </mergeCells>
  <phoneticPr fontId="33" type="noConversion"/>
  <conditionalFormatting sqref="F1:F1048576">
    <cfRule type="cellIs" dxfId="10" priority="5" operator="between">
      <formula>0</formula>
      <formula>0.00051</formula>
    </cfRule>
  </conditionalFormatting>
  <conditionalFormatting sqref="I1:I1048576">
    <cfRule type="cellIs" dxfId="9" priority="4" operator="between">
      <formula>0</formula>
      <formula>0.00051</formula>
    </cfRule>
  </conditionalFormatting>
  <conditionalFormatting sqref="L1:L1048576">
    <cfRule type="cellIs" dxfId="8" priority="3" operator="between">
      <formula>0</formula>
      <formula>0.00051</formula>
    </cfRule>
  </conditionalFormatting>
  <conditionalFormatting sqref="P1:P1048576">
    <cfRule type="cellIs" dxfId="7" priority="2" operator="between">
      <formula>0</formula>
      <formula>0.00051</formula>
    </cfRule>
  </conditionalFormatting>
  <conditionalFormatting sqref="T1:T1048576">
    <cfRule type="cellIs" dxfId="6" priority="1" operator="between">
      <formula>0</formula>
      <formula>0.00051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Index</vt:lpstr>
      <vt:lpstr>Table S1</vt:lpstr>
      <vt:lpstr>Table S2</vt:lpstr>
      <vt:lpstr>Table S3</vt:lpstr>
      <vt:lpstr>Table S4</vt:lpstr>
      <vt:lpstr>Table S5</vt:lpstr>
      <vt:lpstr>Table S6</vt:lpstr>
      <vt:lpstr>Table S7</vt:lpstr>
      <vt:lpstr>Table S8</vt:lpstr>
      <vt:lpstr>Table S9</vt:lpstr>
      <vt:lpstr>Table S10</vt:lpstr>
      <vt:lpstr>Table S11</vt:lpstr>
      <vt:lpstr>Table S12</vt:lpstr>
      <vt:lpstr>Table S13</vt:lpstr>
      <vt:lpstr>Table S14</vt:lpstr>
      <vt:lpstr>Table S15</vt:lpstr>
      <vt:lpstr>Table S16</vt:lpstr>
      <vt:lpstr>Table S17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 Trilane</dc:creator>
  <cp:lastModifiedBy>Yadong Yang</cp:lastModifiedBy>
  <dcterms:created xsi:type="dcterms:W3CDTF">2023-05-12T11:15:00Z</dcterms:created>
  <dcterms:modified xsi:type="dcterms:W3CDTF">2026-01-03T08:06:44Z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5F89F3B52312430597506A43B3C41CE8_12</vt:lpwstr>
  </property>
  <property fmtid="{D5CDD505-2E9C-101B-9397-08002B2CF9AE}" pid="4" name="CalculationRule">
    <vt:i4>0</vt:i4>
  </property>
</Properties>
</file>