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ordoncarmichael/Desktop/Nm paper/"/>
    </mc:Choice>
  </mc:AlternateContent>
  <xr:revisionPtr revIDLastSave="0" documentId="13_ncr:1_{A9EF8D93-EFC0-EF41-BD6C-F03D6459D776}" xr6:coauthVersionLast="47" xr6:coauthVersionMax="47" xr10:uidLastSave="{00000000-0000-0000-0000-000000000000}"/>
  <bookViews>
    <workbookView xWindow="0" yWindow="680" windowWidth="30240" windowHeight="17860" xr2:uid="{909D8B58-EEB4-F14E-AE88-E980725603F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F176" i="1" s="1"/>
  <c r="G127" i="1"/>
  <c r="E176" i="1" s="1"/>
  <c r="F127" i="1"/>
  <c r="D176" i="1" s="1"/>
  <c r="H124" i="1"/>
  <c r="F175" i="1" s="1"/>
  <c r="G124" i="1"/>
  <c r="E175" i="1" s="1"/>
  <c r="F124" i="1"/>
  <c r="D175" i="1" s="1"/>
  <c r="H121" i="1"/>
  <c r="F174" i="1" s="1"/>
  <c r="G121" i="1"/>
  <c r="E174" i="1" s="1"/>
  <c r="F121" i="1"/>
  <c r="D174" i="1" s="1"/>
  <c r="H118" i="1"/>
  <c r="F173" i="1" s="1"/>
  <c r="G118" i="1"/>
  <c r="E173" i="1" s="1"/>
  <c r="F118" i="1"/>
  <c r="D173" i="1" s="1"/>
  <c r="H115" i="1"/>
  <c r="F172" i="1" s="1"/>
  <c r="G115" i="1"/>
  <c r="E172" i="1" s="1"/>
  <c r="F115" i="1"/>
  <c r="D172" i="1" s="1"/>
  <c r="H112" i="1"/>
  <c r="F171" i="1" s="1"/>
  <c r="G112" i="1"/>
  <c r="E171" i="1" s="1"/>
  <c r="F112" i="1"/>
  <c r="D171" i="1" s="1"/>
  <c r="H109" i="1"/>
  <c r="F170" i="1" s="1"/>
  <c r="G109" i="1"/>
  <c r="E170" i="1" s="1"/>
  <c r="F109" i="1"/>
  <c r="D170" i="1" s="1"/>
  <c r="H106" i="1"/>
  <c r="F169" i="1" s="1"/>
  <c r="G106" i="1"/>
  <c r="E169" i="1" s="1"/>
  <c r="F106" i="1"/>
  <c r="D169" i="1" s="1"/>
  <c r="H103" i="1"/>
  <c r="F168" i="1" s="1"/>
  <c r="G103" i="1"/>
  <c r="E168" i="1" s="1"/>
  <c r="F103" i="1"/>
  <c r="D168" i="1" s="1"/>
  <c r="H100" i="1"/>
  <c r="F167" i="1" s="1"/>
  <c r="G100" i="1"/>
  <c r="E167" i="1" s="1"/>
  <c r="F100" i="1"/>
  <c r="D167" i="1" s="1"/>
  <c r="H97" i="1"/>
  <c r="F166" i="1" s="1"/>
  <c r="G97" i="1"/>
  <c r="E166" i="1" s="1"/>
  <c r="F97" i="1"/>
  <c r="D166" i="1" s="1"/>
  <c r="H94" i="1"/>
  <c r="F165" i="1" s="1"/>
  <c r="G94" i="1"/>
  <c r="E165" i="1" s="1"/>
  <c r="F94" i="1"/>
  <c r="D165" i="1" s="1"/>
  <c r="H91" i="1"/>
  <c r="F164" i="1" s="1"/>
  <c r="G91" i="1"/>
  <c r="E164" i="1" s="1"/>
  <c r="F91" i="1"/>
  <c r="D164" i="1" s="1"/>
  <c r="H88" i="1"/>
  <c r="F163" i="1" s="1"/>
  <c r="G88" i="1"/>
  <c r="E163" i="1" s="1"/>
  <c r="F88" i="1"/>
  <c r="D163" i="1" s="1"/>
  <c r="H85" i="1"/>
  <c r="F162" i="1" s="1"/>
  <c r="G85" i="1"/>
  <c r="E162" i="1" s="1"/>
  <c r="F85" i="1"/>
  <c r="D162" i="1" s="1"/>
  <c r="H82" i="1"/>
  <c r="F161" i="1" s="1"/>
  <c r="G82" i="1"/>
  <c r="E161" i="1" s="1"/>
  <c r="F82" i="1"/>
  <c r="D161" i="1" s="1"/>
  <c r="H79" i="1"/>
  <c r="F160" i="1" s="1"/>
  <c r="G79" i="1"/>
  <c r="E160" i="1" s="1"/>
  <c r="F79" i="1"/>
  <c r="D160" i="1" s="1"/>
  <c r="H76" i="1"/>
  <c r="F159" i="1" s="1"/>
  <c r="G76" i="1"/>
  <c r="E159" i="1" s="1"/>
  <c r="F76" i="1"/>
  <c r="D159" i="1" s="1"/>
  <c r="H73" i="1"/>
  <c r="F158" i="1" s="1"/>
  <c r="G73" i="1"/>
  <c r="E158" i="1" s="1"/>
  <c r="F73" i="1"/>
  <c r="D158" i="1" s="1"/>
  <c r="H70" i="1"/>
  <c r="F157" i="1" s="1"/>
  <c r="G70" i="1"/>
  <c r="E157" i="1" s="1"/>
  <c r="F70" i="1"/>
  <c r="D157" i="1" s="1"/>
  <c r="H67" i="1"/>
  <c r="F156" i="1" s="1"/>
  <c r="G67" i="1"/>
  <c r="E156" i="1" s="1"/>
  <c r="F67" i="1"/>
  <c r="D156" i="1" s="1"/>
  <c r="H64" i="1"/>
  <c r="F155" i="1" s="1"/>
  <c r="G64" i="1"/>
  <c r="E155" i="1" s="1"/>
  <c r="F64" i="1"/>
  <c r="D155" i="1" s="1"/>
  <c r="H61" i="1"/>
  <c r="F154" i="1" s="1"/>
  <c r="G61" i="1"/>
  <c r="E154" i="1" s="1"/>
  <c r="F61" i="1"/>
  <c r="D154" i="1" s="1"/>
  <c r="H58" i="1"/>
  <c r="G58" i="1"/>
  <c r="E153" i="1" s="1"/>
  <c r="F58" i="1"/>
  <c r="D153" i="1" s="1"/>
  <c r="H55" i="1"/>
  <c r="G55" i="1"/>
  <c r="E152" i="1" s="1"/>
  <c r="F55" i="1"/>
  <c r="D152" i="1" s="1"/>
  <c r="H52" i="1"/>
  <c r="F151" i="1" s="1"/>
  <c r="G52" i="1"/>
  <c r="E151" i="1" s="1"/>
  <c r="F52" i="1"/>
  <c r="D151" i="1" s="1"/>
  <c r="H49" i="1"/>
  <c r="F150" i="1" s="1"/>
  <c r="G49" i="1"/>
  <c r="E150" i="1" s="1"/>
  <c r="F49" i="1"/>
  <c r="D150" i="1" s="1"/>
  <c r="H46" i="1"/>
  <c r="F149" i="1" s="1"/>
  <c r="G46" i="1"/>
  <c r="E149" i="1" s="1"/>
  <c r="F46" i="1"/>
  <c r="D149" i="1" s="1"/>
  <c r="H43" i="1"/>
  <c r="F148" i="1" s="1"/>
  <c r="G43" i="1"/>
  <c r="E148" i="1" s="1"/>
  <c r="F43" i="1"/>
  <c r="D148" i="1" s="1"/>
  <c r="H40" i="1"/>
  <c r="F147" i="1" s="1"/>
  <c r="G40" i="1"/>
  <c r="E147" i="1" s="1"/>
  <c r="F40" i="1"/>
  <c r="D147" i="1" s="1"/>
  <c r="H37" i="1"/>
  <c r="F146" i="1" s="1"/>
  <c r="G37" i="1"/>
  <c r="E146" i="1" s="1"/>
  <c r="F37" i="1"/>
  <c r="D146" i="1" s="1"/>
  <c r="H34" i="1"/>
  <c r="F145" i="1" s="1"/>
  <c r="G34" i="1"/>
  <c r="E145" i="1" s="1"/>
  <c r="F34" i="1"/>
  <c r="D145" i="1" s="1"/>
  <c r="H31" i="1"/>
  <c r="F144" i="1" s="1"/>
  <c r="G31" i="1"/>
  <c r="E144" i="1" s="1"/>
  <c r="F31" i="1"/>
  <c r="D144" i="1" s="1"/>
  <c r="H28" i="1"/>
  <c r="F143" i="1" s="1"/>
  <c r="G28" i="1"/>
  <c r="E143" i="1" s="1"/>
  <c r="F28" i="1"/>
  <c r="D143" i="1" s="1"/>
  <c r="H25" i="1"/>
  <c r="F142" i="1" s="1"/>
  <c r="G25" i="1"/>
  <c r="E142" i="1" s="1"/>
  <c r="F25" i="1"/>
  <c r="D142" i="1" s="1"/>
  <c r="H22" i="1"/>
  <c r="F141" i="1" s="1"/>
  <c r="G22" i="1"/>
  <c r="E141" i="1" s="1"/>
  <c r="F22" i="1"/>
  <c r="D141" i="1" s="1"/>
  <c r="H19" i="1"/>
  <c r="F140" i="1" s="1"/>
  <c r="G19" i="1"/>
  <c r="E140" i="1" s="1"/>
  <c r="F19" i="1"/>
  <c r="D140" i="1" s="1"/>
  <c r="H16" i="1"/>
  <c r="F139" i="1" s="1"/>
  <c r="G16" i="1"/>
  <c r="E139" i="1" s="1"/>
  <c r="F16" i="1"/>
  <c r="D139" i="1" s="1"/>
  <c r="H13" i="1"/>
  <c r="F138" i="1" s="1"/>
  <c r="G13" i="1"/>
  <c r="E138" i="1" s="1"/>
  <c r="F13" i="1"/>
  <c r="D138" i="1" s="1"/>
  <c r="H10" i="1"/>
  <c r="F137" i="1" s="1"/>
  <c r="G10" i="1"/>
  <c r="E137" i="1" s="1"/>
  <c r="F10" i="1"/>
  <c r="D137" i="1" s="1"/>
  <c r="H7" i="1"/>
  <c r="F136" i="1" s="1"/>
  <c r="G7" i="1"/>
  <c r="E136" i="1" s="1"/>
  <c r="F7" i="1"/>
  <c r="D136" i="1" s="1"/>
  <c r="H4" i="1"/>
  <c r="F135" i="1" s="1"/>
  <c r="G4" i="1"/>
  <c r="E135" i="1" s="1"/>
  <c r="F4" i="1"/>
  <c r="D135" i="1" s="1"/>
  <c r="G175" i="1" l="1"/>
  <c r="C201" i="1" s="1"/>
  <c r="H175" i="1"/>
  <c r="D201" i="1" s="1"/>
  <c r="G173" i="1"/>
  <c r="C200" i="1" s="1"/>
  <c r="H173" i="1"/>
  <c r="D200" i="1" s="1"/>
  <c r="G171" i="1"/>
  <c r="C199" i="1" s="1"/>
  <c r="H171" i="1"/>
  <c r="D199" i="1" s="1"/>
  <c r="G169" i="1"/>
  <c r="C198" i="1" s="1"/>
  <c r="H169" i="1"/>
  <c r="D198" i="1" s="1"/>
  <c r="G167" i="1"/>
  <c r="C197" i="1" s="1"/>
  <c r="H167" i="1"/>
  <c r="D197" i="1" s="1"/>
  <c r="G165" i="1"/>
  <c r="C196" i="1" s="1"/>
  <c r="H165" i="1"/>
  <c r="D196" i="1" s="1"/>
  <c r="G163" i="1"/>
  <c r="C195" i="1" s="1"/>
  <c r="H163" i="1"/>
  <c r="D195" i="1" s="1"/>
  <c r="G161" i="1"/>
  <c r="C194" i="1" s="1"/>
  <c r="H161" i="1"/>
  <c r="D194" i="1" s="1"/>
  <c r="G159" i="1"/>
  <c r="C193" i="1" s="1"/>
  <c r="H159" i="1"/>
  <c r="D193" i="1" s="1"/>
  <c r="G157" i="1"/>
  <c r="C192" i="1" s="1"/>
  <c r="H157" i="1"/>
  <c r="D192" i="1" s="1"/>
  <c r="G155" i="1"/>
  <c r="C191" i="1" s="1"/>
  <c r="H155" i="1"/>
  <c r="D191" i="1" s="1"/>
  <c r="F153" i="1"/>
  <c r="F152" i="1"/>
  <c r="G153" i="1"/>
  <c r="C190" i="1" s="1"/>
  <c r="H153" i="1"/>
  <c r="D190" i="1" s="1"/>
  <c r="G151" i="1"/>
  <c r="C189" i="1" s="1"/>
  <c r="H151" i="1"/>
  <c r="D189" i="1" s="1"/>
  <c r="G149" i="1"/>
  <c r="H149" i="1"/>
  <c r="D188" i="1" s="1"/>
  <c r="G147" i="1"/>
  <c r="C187" i="1" s="1"/>
  <c r="H147" i="1"/>
  <c r="D187" i="1" s="1"/>
  <c r="G145" i="1"/>
  <c r="C186" i="1" s="1"/>
  <c r="H145" i="1"/>
  <c r="D186" i="1" s="1"/>
  <c r="G143" i="1"/>
  <c r="H143" i="1"/>
  <c r="D185" i="1" s="1"/>
  <c r="G141" i="1"/>
  <c r="C184" i="1" s="1"/>
  <c r="H141" i="1"/>
  <c r="D184" i="1" s="1"/>
  <c r="G139" i="1"/>
  <c r="C183" i="1" s="1"/>
  <c r="H139" i="1"/>
  <c r="D183" i="1" s="1"/>
  <c r="G137" i="1"/>
  <c r="C182" i="1" s="1"/>
  <c r="H137" i="1"/>
  <c r="D182" i="1" s="1"/>
  <c r="G135" i="1"/>
  <c r="C181" i="1" s="1"/>
  <c r="H135" i="1"/>
  <c r="D181" i="1" s="1"/>
</calcChain>
</file>

<file path=xl/sharedStrings.xml><?xml version="1.0" encoding="utf-8"?>
<sst xmlns="http://schemas.openxmlformats.org/spreadsheetml/2006/main" count="355" uniqueCount="44">
  <si>
    <t>Sample</t>
  </si>
  <si>
    <t>Biologicla name</t>
  </si>
  <si>
    <t>Cq</t>
  </si>
  <si>
    <t>Cq mean</t>
  </si>
  <si>
    <t>Average</t>
  </si>
  <si>
    <t>Standard deviation</t>
  </si>
  <si>
    <t>Standard Error of the Mean
(SEM)</t>
  </si>
  <si>
    <t>18S-G1328</t>
  </si>
  <si>
    <t>+RNase H</t>
  </si>
  <si>
    <t>-RNase H</t>
  </si>
  <si>
    <t>18S-A159</t>
  </si>
  <si>
    <t>18S-U1445</t>
  </si>
  <si>
    <t>28S-psi3818</t>
  </si>
  <si>
    <t>ACTG1</t>
  </si>
  <si>
    <t>ACTB-1</t>
  </si>
  <si>
    <t>ACTB-2</t>
  </si>
  <si>
    <t>SNCG</t>
  </si>
  <si>
    <t>GUK1</t>
  </si>
  <si>
    <t>NEFM-2 primer2</t>
  </si>
  <si>
    <t>MIAT</t>
  </si>
  <si>
    <t>TPT1</t>
  </si>
  <si>
    <t>EIF3F</t>
  </si>
  <si>
    <t>RN7SK</t>
  </si>
  <si>
    <t>AZIN1</t>
  </si>
  <si>
    <t>TKT</t>
  </si>
  <si>
    <t>NUDT21</t>
  </si>
  <si>
    <t>FAM171A1</t>
  </si>
  <si>
    <t>FGF13 Rev2</t>
  </si>
  <si>
    <t>C12orf57 Rev1</t>
  </si>
  <si>
    <t>MT-CO1</t>
  </si>
  <si>
    <t>Standard Error of the Mean</t>
  </si>
  <si>
    <t>Gene</t>
  </si>
  <si>
    <t>Rnase H</t>
  </si>
  <si>
    <t>SD</t>
  </si>
  <si>
    <t>SEM</t>
  </si>
  <si>
    <t>% Methylation</t>
  </si>
  <si>
    <t>Standard Error of 
% Methylation</t>
  </si>
  <si>
    <t>(+)Rnase H</t>
  </si>
  <si>
    <t>(-)Rnase H</t>
  </si>
  <si>
    <t>NEFM</t>
  </si>
  <si>
    <t>Standard Error</t>
  </si>
  <si>
    <t>28S-Ψ3818</t>
  </si>
  <si>
    <t>FGF13</t>
  </si>
  <si>
    <t>C12orf57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</si>
</sst>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"/>
    <numFmt numFmtId="165" formatCode="###0.00;\-###0.00"/>
    <numFmt numFmtId="166" formatCode="###0.000000;\-###0.000000"/>
    <numFmt numFmtId="167" formatCode="0.000000"/>
  </numFmts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wrapText="1"/>
    </xf>
    <xf numFmtId="167" fontId="2" fillId="0" borderId="0" xfId="0" applyNumberFormat="1" applyFont="1"/>
    <xf numFmtId="49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'[1]summary (2)'!$D$181:$D$201</c:f>
                <c:numCache>
                  <c:formatCode>General</c:formatCode>
                  <c:ptCount val="21"/>
                  <c:pt idx="0">
                    <c:v>3.3535964511712417</c:v>
                  </c:pt>
                  <c:pt idx="1">
                    <c:v>6.1365350341206977</c:v>
                  </c:pt>
                  <c:pt idx="2">
                    <c:v>1.2074630812667837</c:v>
                  </c:pt>
                  <c:pt idx="3">
                    <c:v>11.009139911527788</c:v>
                  </c:pt>
                  <c:pt idx="4">
                    <c:v>2.982169182080467</c:v>
                  </c:pt>
                  <c:pt idx="5">
                    <c:v>5.4603717099614544</c:v>
                  </c:pt>
                  <c:pt idx="6">
                    <c:v>2.9243703785513944</c:v>
                  </c:pt>
                  <c:pt idx="7">
                    <c:v>2.9668214264403998</c:v>
                  </c:pt>
                  <c:pt idx="8">
                    <c:v>7.5755338355395487</c:v>
                  </c:pt>
                  <c:pt idx="9">
                    <c:v>2.1181760744712617</c:v>
                  </c:pt>
                  <c:pt idx="10">
                    <c:v>2.890934160971562</c:v>
                  </c:pt>
                  <c:pt idx="11">
                    <c:v>1.3235324542170757</c:v>
                  </c:pt>
                  <c:pt idx="12">
                    <c:v>4.1639963302164569</c:v>
                  </c:pt>
                  <c:pt idx="13">
                    <c:v>5.7462594292917144</c:v>
                  </c:pt>
                  <c:pt idx="14">
                    <c:v>16.170133374846646</c:v>
                  </c:pt>
                  <c:pt idx="15">
                    <c:v>1.4952871266744774</c:v>
                  </c:pt>
                  <c:pt idx="16">
                    <c:v>0.93748557136166266</c:v>
                  </c:pt>
                  <c:pt idx="17">
                    <c:v>4.9349110124464319</c:v>
                  </c:pt>
                  <c:pt idx="18">
                    <c:v>1.5413678327308107</c:v>
                  </c:pt>
                  <c:pt idx="19">
                    <c:v>0.93166039028718339</c:v>
                  </c:pt>
                  <c:pt idx="20">
                    <c:v>0.30212216146479148</c:v>
                  </c:pt>
                </c:numCache>
              </c:numRef>
            </c:plus>
            <c:minus>
              <c:numRef>
                <c:f>'[1]summary (2)'!$D$181:$D$201</c:f>
                <c:numCache>
                  <c:formatCode>General</c:formatCode>
                  <c:ptCount val="21"/>
                  <c:pt idx="0">
                    <c:v>3.3535964511712417</c:v>
                  </c:pt>
                  <c:pt idx="1">
                    <c:v>6.1365350341206977</c:v>
                  </c:pt>
                  <c:pt idx="2">
                    <c:v>1.2074630812667837</c:v>
                  </c:pt>
                  <c:pt idx="3">
                    <c:v>11.009139911527788</c:v>
                  </c:pt>
                  <c:pt idx="4">
                    <c:v>2.982169182080467</c:v>
                  </c:pt>
                  <c:pt idx="5">
                    <c:v>5.4603717099614544</c:v>
                  </c:pt>
                  <c:pt idx="6">
                    <c:v>2.9243703785513944</c:v>
                  </c:pt>
                  <c:pt idx="7">
                    <c:v>2.9668214264403998</c:v>
                  </c:pt>
                  <c:pt idx="8">
                    <c:v>7.5755338355395487</c:v>
                  </c:pt>
                  <c:pt idx="9">
                    <c:v>2.1181760744712617</c:v>
                  </c:pt>
                  <c:pt idx="10">
                    <c:v>2.890934160971562</c:v>
                  </c:pt>
                  <c:pt idx="11">
                    <c:v>1.3235324542170757</c:v>
                  </c:pt>
                  <c:pt idx="12">
                    <c:v>4.1639963302164569</c:v>
                  </c:pt>
                  <c:pt idx="13">
                    <c:v>5.7462594292917144</c:v>
                  </c:pt>
                  <c:pt idx="14">
                    <c:v>16.170133374846646</c:v>
                  </c:pt>
                  <c:pt idx="15">
                    <c:v>1.4952871266744774</c:v>
                  </c:pt>
                  <c:pt idx="16">
                    <c:v>0.93748557136166266</c:v>
                  </c:pt>
                  <c:pt idx="17">
                    <c:v>4.9349110124464319</c:v>
                  </c:pt>
                  <c:pt idx="18">
                    <c:v>1.5413678327308107</c:v>
                  </c:pt>
                  <c:pt idx="19">
                    <c:v>0.93166039028718339</c:v>
                  </c:pt>
                  <c:pt idx="20">
                    <c:v>0.30212216146479148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'[1]summary (2)'!$B$181:$B$201</c:f>
              <c:strCache>
                <c:ptCount val="21"/>
                <c:pt idx="0">
                  <c:v>18S-G1328</c:v>
                </c:pt>
                <c:pt idx="1">
                  <c:v>18S-A159</c:v>
                </c:pt>
                <c:pt idx="2">
                  <c:v>18S-U1445</c:v>
                </c:pt>
                <c:pt idx="3">
                  <c:v>28S-Ψ3818</c:v>
                </c:pt>
                <c:pt idx="4">
                  <c:v>ACTG1</c:v>
                </c:pt>
                <c:pt idx="5">
                  <c:v>ACTB-1</c:v>
                </c:pt>
                <c:pt idx="6">
                  <c:v>ACTB-2</c:v>
                </c:pt>
                <c:pt idx="7">
                  <c:v>SNCG</c:v>
                </c:pt>
                <c:pt idx="8">
                  <c:v>GUK1</c:v>
                </c:pt>
                <c:pt idx="9">
                  <c:v>NEFM</c:v>
                </c:pt>
                <c:pt idx="10">
                  <c:v>MIAT</c:v>
                </c:pt>
                <c:pt idx="11">
                  <c:v>TPT1</c:v>
                </c:pt>
                <c:pt idx="12">
                  <c:v>EIF3F</c:v>
                </c:pt>
                <c:pt idx="13">
                  <c:v>RN7SK</c:v>
                </c:pt>
                <c:pt idx="14">
                  <c:v>AZIN1</c:v>
                </c:pt>
                <c:pt idx="15">
                  <c:v>TKT</c:v>
                </c:pt>
                <c:pt idx="16">
                  <c:v>NUDT21</c:v>
                </c:pt>
                <c:pt idx="17">
                  <c:v>FAM171A1</c:v>
                </c:pt>
                <c:pt idx="18">
                  <c:v>FGF13</c:v>
                </c:pt>
                <c:pt idx="19">
                  <c:v>C12orf57</c:v>
                </c:pt>
                <c:pt idx="20">
                  <c:v>MT-CO1</c:v>
                </c:pt>
              </c:strCache>
            </c:strRef>
          </c:cat>
          <c:val>
            <c:numRef>
              <c:f>'[1]summary (2)'!$C$181:$C$201</c:f>
              <c:numCache>
                <c:formatCode>General</c:formatCode>
                <c:ptCount val="21"/>
                <c:pt idx="0">
                  <c:v>97.47101955902977</c:v>
                </c:pt>
                <c:pt idx="1">
                  <c:v>95.008657268631524</c:v>
                </c:pt>
                <c:pt idx="2">
                  <c:v>89.685277456296475</c:v>
                </c:pt>
                <c:pt idx="3">
                  <c:v>79.207027072964692</c:v>
                </c:pt>
                <c:pt idx="4">
                  <c:v>100</c:v>
                </c:pt>
                <c:pt idx="5">
                  <c:v>97.391560971690581</c:v>
                </c:pt>
                <c:pt idx="6">
                  <c:v>93.774586319900706</c:v>
                </c:pt>
                <c:pt idx="7">
                  <c:v>100</c:v>
                </c:pt>
                <c:pt idx="8">
                  <c:v>95.028605827474649</c:v>
                </c:pt>
                <c:pt idx="9">
                  <c:v>94.457938731833266</c:v>
                </c:pt>
                <c:pt idx="10">
                  <c:v>94.244107627912058</c:v>
                </c:pt>
                <c:pt idx="11">
                  <c:v>88.152370661352819</c:v>
                </c:pt>
                <c:pt idx="12">
                  <c:v>82.283161809752912</c:v>
                </c:pt>
                <c:pt idx="13">
                  <c:v>75.033579916857136</c:v>
                </c:pt>
                <c:pt idx="14">
                  <c:v>73.7422910784056</c:v>
                </c:pt>
                <c:pt idx="15">
                  <c:v>71.604229394992899</c:v>
                </c:pt>
                <c:pt idx="16">
                  <c:v>52.164035518353757</c:v>
                </c:pt>
                <c:pt idx="17">
                  <c:v>43.336886139195087</c:v>
                </c:pt>
                <c:pt idx="18">
                  <c:v>27.994099212170376</c:v>
                </c:pt>
                <c:pt idx="19">
                  <c:v>24.538885516955151</c:v>
                </c:pt>
                <c:pt idx="20">
                  <c:v>6.67094350634172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3-A24A-8C54-085C5EFB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906399"/>
        <c:axId val="914027135"/>
      </c:barChart>
      <c:catAx>
        <c:axId val="140190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027135"/>
        <c:crosses val="autoZero"/>
        <c:auto val="1"/>
        <c:lblAlgn val="ctr"/>
        <c:lblOffset val="100"/>
        <c:noMultiLvlLbl val="0"/>
      </c:catAx>
      <c:valAx>
        <c:axId val="91402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906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424473</xdr:colOff>
      <xdr:row>180</xdr:row>
      <xdr:rowOff>12212</xdr:rowOff>
    </xdr:from>
    <xdr:to>
      <xdr:col>9</xdr:col>
      <xdr:colOff>862134</xdr:colOff>
      <xdr:row>200</xdr:row>
      <xdr:rowOff>152888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8C3AE2-6C08-CE47-8434-646E58B05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yalingliu/Library/CloudStorage/GoogleDrive-liuyalingtw@gmail.com/My%20Drive/Neurons%20RibOxi%20chimera%20qPCR/chimera%20CT2%20ngn2%20qPCR%202.xlsx" TargetMode="External"/><Relationship Id="rId1" Type="http://schemas.openxmlformats.org/officeDocument/2006/relationships/externalLinkPath" Target="/Users/yalingliu/Library/CloudStorage/GoogleDrive-liuyalingtw@gmail.com/My%20Drive/Neurons%20RibOxi%20chimera%20qPCR/chimera%20CT2%20ngn2%20qPC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NA"/>
      <sheetName val="mRNA"/>
      <sheetName val="qPCR"/>
      <sheetName val="oligo"/>
      <sheetName val="20250423"/>
      <sheetName val="20250424"/>
      <sheetName val="20250425"/>
      <sheetName val="20250428"/>
      <sheetName val="20250501"/>
      <sheetName val="summary"/>
      <sheetName val="20251103"/>
      <sheetName val="20251105"/>
      <sheetName val="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1">
          <cell r="B181" t="str">
            <v>18S-G1328</v>
          </cell>
          <cell r="C181">
            <v>97.47101955902977</v>
          </cell>
          <cell r="D181">
            <v>3.3535964511712417</v>
          </cell>
        </row>
        <row r="182">
          <cell r="B182" t="str">
            <v>18S-A159</v>
          </cell>
          <cell r="C182">
            <v>95.008657268631524</v>
          </cell>
          <cell r="D182">
            <v>6.1365350341206977</v>
          </cell>
        </row>
        <row r="183">
          <cell r="B183" t="str">
            <v>18S-U1445</v>
          </cell>
          <cell r="C183">
            <v>89.685277456296475</v>
          </cell>
          <cell r="D183">
            <v>1.2074630812667837</v>
          </cell>
        </row>
        <row r="184">
          <cell r="B184" t="str">
            <v>28S-Ψ3818</v>
          </cell>
          <cell r="C184">
            <v>79.207027072964692</v>
          </cell>
          <cell r="D184">
            <v>11.009139911527788</v>
          </cell>
        </row>
        <row r="185">
          <cell r="B185" t="str">
            <v>ACTG1</v>
          </cell>
          <cell r="C185">
            <v>100</v>
          </cell>
          <cell r="D185">
            <v>2.982169182080467</v>
          </cell>
        </row>
        <row r="186">
          <cell r="B186" t="str">
            <v>ACTB-1</v>
          </cell>
          <cell r="C186">
            <v>97.391560971690581</v>
          </cell>
          <cell r="D186">
            <v>5.4603717099614544</v>
          </cell>
        </row>
        <row r="187">
          <cell r="B187" t="str">
            <v>ACTB-2</v>
          </cell>
          <cell r="C187">
            <v>93.774586319900706</v>
          </cell>
          <cell r="D187">
            <v>2.9243703785513944</v>
          </cell>
        </row>
        <row r="188">
          <cell r="B188" t="str">
            <v>SNCG</v>
          </cell>
          <cell r="C188">
            <v>100</v>
          </cell>
          <cell r="D188">
            <v>2.9668214264403998</v>
          </cell>
        </row>
        <row r="189">
          <cell r="B189" t="str">
            <v>GUK1</v>
          </cell>
          <cell r="C189">
            <v>95.028605827474649</v>
          </cell>
          <cell r="D189">
            <v>7.5755338355395487</v>
          </cell>
        </row>
        <row r="190">
          <cell r="B190" t="str">
            <v>NEFM</v>
          </cell>
          <cell r="C190">
            <v>94.457938731833266</v>
          </cell>
          <cell r="D190">
            <v>2.1181760744712617</v>
          </cell>
        </row>
        <row r="191">
          <cell r="B191" t="str">
            <v>MIAT</v>
          </cell>
          <cell r="C191">
            <v>94.244107627912058</v>
          </cell>
          <cell r="D191">
            <v>2.890934160971562</v>
          </cell>
        </row>
        <row r="192">
          <cell r="B192" t="str">
            <v>TPT1</v>
          </cell>
          <cell r="C192">
            <v>88.152370661352819</v>
          </cell>
          <cell r="D192">
            <v>1.3235324542170757</v>
          </cell>
        </row>
        <row r="193">
          <cell r="B193" t="str">
            <v>EIF3F</v>
          </cell>
          <cell r="C193">
            <v>82.283161809752912</v>
          </cell>
          <cell r="D193">
            <v>4.1639963302164569</v>
          </cell>
        </row>
        <row r="194">
          <cell r="B194" t="str">
            <v>RN7SK</v>
          </cell>
          <cell r="C194">
            <v>75.033579916857136</v>
          </cell>
          <cell r="D194">
            <v>5.7462594292917144</v>
          </cell>
        </row>
        <row r="195">
          <cell r="B195" t="str">
            <v>AZIN1</v>
          </cell>
          <cell r="C195">
            <v>73.7422910784056</v>
          </cell>
          <cell r="D195">
            <v>16.170133374846646</v>
          </cell>
        </row>
        <row r="196">
          <cell r="B196" t="str">
            <v>TKT</v>
          </cell>
          <cell r="C196">
            <v>71.604229394992899</v>
          </cell>
          <cell r="D196">
            <v>1.4952871266744774</v>
          </cell>
        </row>
        <row r="197">
          <cell r="B197" t="str">
            <v>NUDT21</v>
          </cell>
          <cell r="C197">
            <v>52.164035518353757</v>
          </cell>
          <cell r="D197">
            <v>0.93748557136166266</v>
          </cell>
        </row>
        <row r="198">
          <cell r="B198" t="str">
            <v>FAM171A1</v>
          </cell>
          <cell r="C198">
            <v>43.336886139195087</v>
          </cell>
          <cell r="D198">
            <v>4.9349110124464319</v>
          </cell>
        </row>
        <row r="199">
          <cell r="B199" t="str">
            <v>FGF13</v>
          </cell>
          <cell r="C199">
            <v>27.994099212170376</v>
          </cell>
          <cell r="D199">
            <v>1.5413678327308107</v>
          </cell>
        </row>
        <row r="200">
          <cell r="B200" t="str">
            <v>C12orf57</v>
          </cell>
          <cell r="C200">
            <v>24.538885516955151</v>
          </cell>
          <cell r="D200">
            <v>0.93166039028718339</v>
          </cell>
        </row>
        <row r="201">
          <cell r="B201" t="str">
            <v>MT-CO1</v>
          </cell>
          <cell r="C201">
            <v>6.67094350634172</v>
          </cell>
          <cell r="D201">
            <v>0.30212216146479148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0D60-0B32-7840-B239-555618439E39}">
  <dimension ref="B3:T226"/>
  <sheetViews>
    <sheetView tabSelected="1" topLeftCell="A165" zoomScale="130" zoomScaleNormal="130" workbookViewId="0">
      <selection activeCell="F11" sqref="F11"/>
    </sheetView>
  </sheetViews>
  <sheetFormatPr baseColWidth="10" defaultRowHeight="15" x14ac:dyDescent="0.2"/>
  <cols>
    <col min="1" max="1" width="5.6640625" style="4" customWidth="1"/>
    <col min="2" max="7" width="14.83203125" style="4" customWidth="1"/>
    <col min="8" max="8" width="14.83203125" style="3" customWidth="1"/>
    <col min="9" max="9" width="15.83203125" style="3" customWidth="1"/>
    <col min="10" max="10" width="15.5" style="4" customWidth="1"/>
    <col min="11" max="11" width="12.5" style="4" bestFit="1" customWidth="1"/>
    <col min="12" max="12" width="12.1640625" style="4" bestFit="1" customWidth="1"/>
    <col min="13" max="13" width="15.5" style="4" customWidth="1"/>
    <col min="14" max="14" width="21.83203125" style="4" customWidth="1"/>
    <col min="15" max="15" width="12.5" style="4" bestFit="1" customWidth="1"/>
    <col min="16" max="16" width="14" style="4" bestFit="1" customWidth="1"/>
    <col min="17" max="17" width="10.83203125" style="4"/>
    <col min="18" max="18" width="12.6640625" style="4" customWidth="1"/>
    <col min="19" max="16384" width="10.83203125" style="4"/>
  </cols>
  <sheetData>
    <row r="3" spans="2:8" ht="48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6</v>
      </c>
    </row>
    <row r="4" spans="2:8" x14ac:dyDescent="0.2">
      <c r="B4" s="5" t="s">
        <v>7</v>
      </c>
      <c r="C4" s="5" t="s">
        <v>8</v>
      </c>
      <c r="D4" s="6">
        <v>19.079562450723401</v>
      </c>
      <c r="E4" s="6">
        <v>19.079562450723401</v>
      </c>
      <c r="F4" s="6">
        <f>AVERAGE(E4:E6)</f>
        <v>18.982131644996631</v>
      </c>
      <c r="G4" s="7">
        <f>_xlfn.STDEV.S(E4:E6)</f>
        <v>8.456448942761656E-2</v>
      </c>
      <c r="H4" s="3">
        <f>_xlfn.STDEV.S(E4:E6)/SQRT(COUNT(E4:E6))</f>
        <v>4.8823330734917687E-2</v>
      </c>
    </row>
    <row r="5" spans="2:8" x14ac:dyDescent="0.2">
      <c r="B5" s="5" t="s">
        <v>7</v>
      </c>
      <c r="C5" s="5" t="s">
        <v>8</v>
      </c>
      <c r="D5" s="6">
        <v>18.939035979113601</v>
      </c>
      <c r="E5" s="6">
        <v>18.939035979113601</v>
      </c>
      <c r="F5" s="6"/>
      <c r="G5" s="7"/>
    </row>
    <row r="6" spans="2:8" x14ac:dyDescent="0.2">
      <c r="B6" s="5" t="s">
        <v>7</v>
      </c>
      <c r="C6" s="5" t="s">
        <v>8</v>
      </c>
      <c r="D6" s="6">
        <v>18.927796505152902</v>
      </c>
      <c r="E6" s="6">
        <v>18.927796505152902</v>
      </c>
      <c r="F6" s="6"/>
      <c r="G6" s="7"/>
    </row>
    <row r="7" spans="2:8" x14ac:dyDescent="0.2">
      <c r="B7" s="5" t="s">
        <v>7</v>
      </c>
      <c r="C7" s="5" t="s">
        <v>9</v>
      </c>
      <c r="D7" s="6">
        <v>18.954134588808699</v>
      </c>
      <c r="E7" s="6">
        <v>18.954134588808699</v>
      </c>
      <c r="F7" s="6">
        <f>AVERAGE(E7:E9)</f>
        <v>18.945176885346935</v>
      </c>
      <c r="G7" s="7">
        <f>_xlfn.STDEV.S(E7:E9)</f>
        <v>1.5507708142374781E-2</v>
      </c>
      <c r="H7" s="3">
        <f>_xlfn.STDEV.S(E7:E9)/SQRT(COUNT(E7:E9))</f>
        <v>8.9533794705142309E-3</v>
      </c>
    </row>
    <row r="8" spans="2:8" x14ac:dyDescent="0.2">
      <c r="B8" s="5" t="s">
        <v>7</v>
      </c>
      <c r="C8" s="5" t="s">
        <v>9</v>
      </c>
      <c r="D8" s="6">
        <v>18.954125940130002</v>
      </c>
      <c r="E8" s="6">
        <v>18.954125940130002</v>
      </c>
      <c r="F8" s="6"/>
      <c r="G8" s="7"/>
    </row>
    <row r="9" spans="2:8" x14ac:dyDescent="0.2">
      <c r="B9" s="5" t="s">
        <v>7</v>
      </c>
      <c r="C9" s="5" t="s">
        <v>9</v>
      </c>
      <c r="D9" s="6">
        <v>18.927270127102101</v>
      </c>
      <c r="E9" s="6">
        <v>18.927270127102101</v>
      </c>
      <c r="F9" s="6"/>
      <c r="G9" s="7"/>
    </row>
    <row r="10" spans="2:8" x14ac:dyDescent="0.2">
      <c r="B10" s="5" t="s">
        <v>10</v>
      </c>
      <c r="C10" s="5" t="s">
        <v>8</v>
      </c>
      <c r="D10" s="6">
        <v>19.713069745624299</v>
      </c>
      <c r="E10" s="6">
        <v>19.713069745624299</v>
      </c>
      <c r="F10" s="6">
        <f>AVERAGE(E10:E12)</f>
        <v>19.611034980457664</v>
      </c>
      <c r="G10" s="7">
        <f>_xlfn.STDEV.S(E10:E12)</f>
        <v>0.10375529462768505</v>
      </c>
      <c r="H10" s="3">
        <f>_xlfn.STDEV.S(E10:E12)/SQRT(COUNT(E10:E12))</f>
        <v>5.9903147283142902E-2</v>
      </c>
    </row>
    <row r="11" spans="2:8" x14ac:dyDescent="0.2">
      <c r="B11" s="5" t="s">
        <v>10</v>
      </c>
      <c r="C11" s="5" t="s">
        <v>8</v>
      </c>
      <c r="D11" s="6">
        <v>19.6143944420851</v>
      </c>
      <c r="E11" s="6">
        <v>19.6143944420851</v>
      </c>
      <c r="F11" s="6"/>
      <c r="G11" s="7"/>
    </row>
    <row r="12" spans="2:8" x14ac:dyDescent="0.2">
      <c r="B12" s="5" t="s">
        <v>10</v>
      </c>
      <c r="C12" s="5" t="s">
        <v>8</v>
      </c>
      <c r="D12" s="6">
        <v>19.505640753663599</v>
      </c>
      <c r="E12" s="6">
        <v>19.505640753663599</v>
      </c>
      <c r="F12" s="6"/>
      <c r="G12" s="7"/>
    </row>
    <row r="13" spans="2:8" x14ac:dyDescent="0.2">
      <c r="B13" s="5" t="s">
        <v>10</v>
      </c>
      <c r="C13" s="5" t="s">
        <v>9</v>
      </c>
      <c r="D13" s="6">
        <v>19.678096915207799</v>
      </c>
      <c r="E13" s="6">
        <v>19.678096915207799</v>
      </c>
      <c r="F13" s="6">
        <f>AVERAGE(E13:E15)</f>
        <v>19.537165864587198</v>
      </c>
      <c r="G13" s="7">
        <f>_xlfn.STDEV.S(E13:E15)</f>
        <v>0.12362766671656433</v>
      </c>
      <c r="H13" s="3">
        <f>_xlfn.STDEV.S(E13:E15)/SQRT(COUNT(E13:E15))</f>
        <v>7.137646665809376E-2</v>
      </c>
    </row>
    <row r="14" spans="2:8" x14ac:dyDescent="0.2">
      <c r="B14" s="5" t="s">
        <v>10</v>
      </c>
      <c r="C14" s="5" t="s">
        <v>9</v>
      </c>
      <c r="D14" s="6">
        <v>19.4863886405244</v>
      </c>
      <c r="E14" s="6">
        <v>19.4863886405244</v>
      </c>
      <c r="F14" s="6"/>
      <c r="G14" s="7"/>
    </row>
    <row r="15" spans="2:8" x14ac:dyDescent="0.2">
      <c r="B15" s="5" t="s">
        <v>10</v>
      </c>
      <c r="C15" s="5" t="s">
        <v>9</v>
      </c>
      <c r="D15" s="6">
        <v>19.447012038029399</v>
      </c>
      <c r="E15" s="6">
        <v>19.447012038029399</v>
      </c>
      <c r="F15" s="6"/>
      <c r="G15" s="7"/>
    </row>
    <row r="16" spans="2:8" x14ac:dyDescent="0.2">
      <c r="B16" s="5" t="s">
        <v>11</v>
      </c>
      <c r="C16" s="5" t="s">
        <v>8</v>
      </c>
      <c r="D16" s="6">
        <v>17.3445985959974</v>
      </c>
      <c r="E16" s="6">
        <v>17.3445985959974</v>
      </c>
      <c r="F16" s="6">
        <f>AVERAGE(E16:E18)</f>
        <v>17.349571465388532</v>
      </c>
      <c r="G16" s="7">
        <f>_xlfn.STDEV.S(E16:E18)</f>
        <v>2.0206880545893823E-2</v>
      </c>
      <c r="H16" s="3">
        <f>_xlfn.STDEV.S(E16:E18)/SQRT(COUNT(E16:E18))</f>
        <v>1.1666447922654411E-2</v>
      </c>
    </row>
    <row r="17" spans="2:8" x14ac:dyDescent="0.2">
      <c r="B17" s="5" t="s">
        <v>11</v>
      </c>
      <c r="C17" s="5" t="s">
        <v>8</v>
      </c>
      <c r="D17" s="6">
        <v>17.371800517664099</v>
      </c>
      <c r="E17" s="6">
        <v>17.371800517664099</v>
      </c>
      <c r="F17" s="6"/>
      <c r="G17" s="7"/>
    </row>
    <row r="18" spans="2:8" x14ac:dyDescent="0.2">
      <c r="B18" s="5" t="s">
        <v>11</v>
      </c>
      <c r="C18" s="5" t="s">
        <v>8</v>
      </c>
      <c r="D18" s="6">
        <v>17.332315282504101</v>
      </c>
      <c r="E18" s="6">
        <v>17.332315282504101</v>
      </c>
      <c r="F18" s="6"/>
      <c r="G18" s="7"/>
    </row>
    <row r="19" spans="2:8" x14ac:dyDescent="0.2">
      <c r="B19" s="5" t="s">
        <v>11</v>
      </c>
      <c r="C19" s="5" t="s">
        <v>9</v>
      </c>
      <c r="D19" s="6">
        <v>17.188508831213699</v>
      </c>
      <c r="E19" s="6">
        <v>17.188508831213699</v>
      </c>
      <c r="F19" s="6">
        <f>AVERAGE(E19:E21)</f>
        <v>17.192514545344</v>
      </c>
      <c r="G19" s="7">
        <f>_xlfn.STDEV.S(E19:E21)</f>
        <v>2.6897913533381265E-2</v>
      </c>
      <c r="H19" s="3">
        <f>_xlfn.STDEV.S(E19:E21)/SQRT(COUNT(E19:E21))</f>
        <v>1.5529517619136953E-2</v>
      </c>
    </row>
    <row r="20" spans="2:8" x14ac:dyDescent="0.2">
      <c r="B20" s="5" t="s">
        <v>11</v>
      </c>
      <c r="C20" s="5" t="s">
        <v>9</v>
      </c>
      <c r="D20" s="6">
        <v>17.167844130334299</v>
      </c>
      <c r="E20" s="6">
        <v>17.167844130334299</v>
      </c>
      <c r="F20" s="6"/>
      <c r="G20" s="7"/>
    </row>
    <row r="21" spans="2:8" x14ac:dyDescent="0.2">
      <c r="B21" s="5" t="s">
        <v>11</v>
      </c>
      <c r="C21" s="5" t="s">
        <v>9</v>
      </c>
      <c r="D21" s="6">
        <v>17.221190674483999</v>
      </c>
      <c r="E21" s="6">
        <v>17.221190674483999</v>
      </c>
      <c r="F21" s="6"/>
      <c r="G21" s="7"/>
    </row>
    <row r="22" spans="2:8" x14ac:dyDescent="0.2">
      <c r="B22" s="5" t="s">
        <v>12</v>
      </c>
      <c r="C22" s="5" t="s">
        <v>8</v>
      </c>
      <c r="D22" s="6">
        <v>19.409389632952099</v>
      </c>
      <c r="E22" s="6">
        <v>19.409389632952099</v>
      </c>
      <c r="F22" s="6">
        <f>AVERAGE(E22:E24)</f>
        <v>19.457808477168932</v>
      </c>
      <c r="G22" s="7">
        <f>_xlfn.STDEV.S(E22:E24)</f>
        <v>0.32312704716674889</v>
      </c>
      <c r="H22" s="3">
        <f>_xlfn.STDEV.S(E22:E24)/SQRT(COUNT(E22:E24))</f>
        <v>0.18655748766417138</v>
      </c>
    </row>
    <row r="23" spans="2:8" x14ac:dyDescent="0.2">
      <c r="B23" s="5" t="s">
        <v>12</v>
      </c>
      <c r="C23" s="5" t="s">
        <v>8</v>
      </c>
      <c r="D23" s="6">
        <v>19.802412656185499</v>
      </c>
      <c r="E23" s="6">
        <v>19.802412656185499</v>
      </c>
      <c r="F23" s="6"/>
      <c r="G23" s="7"/>
    </row>
    <row r="24" spans="2:8" x14ac:dyDescent="0.2">
      <c r="B24" s="5" t="s">
        <v>12</v>
      </c>
      <c r="C24" s="5" t="s">
        <v>8</v>
      </c>
      <c r="D24" s="6">
        <v>19.161623142369201</v>
      </c>
      <c r="E24" s="6">
        <v>19.161623142369201</v>
      </c>
      <c r="F24" s="6"/>
      <c r="G24" s="7"/>
    </row>
    <row r="25" spans="2:8" x14ac:dyDescent="0.2">
      <c r="B25" s="5" t="s">
        <v>12</v>
      </c>
      <c r="C25" s="5" t="s">
        <v>9</v>
      </c>
      <c r="D25" s="6">
        <v>19.265551889481799</v>
      </c>
      <c r="E25" s="6">
        <v>19.265551889481799</v>
      </c>
      <c r="F25" s="6">
        <f>AVERAGE(E25:E27)</f>
        <v>19.121508810990466</v>
      </c>
      <c r="G25" s="7">
        <f>_xlfn.STDEV.S(E25:E27)</f>
        <v>0.12734734043710494</v>
      </c>
      <c r="H25" s="3">
        <f>_xlfn.STDEV.S(E25:E27)/SQRT(COUNT(E25:E27))</f>
        <v>7.3524021281945462E-2</v>
      </c>
    </row>
    <row r="26" spans="2:8" x14ac:dyDescent="0.2">
      <c r="B26" s="5" t="s">
        <v>12</v>
      </c>
      <c r="C26" s="5" t="s">
        <v>9</v>
      </c>
      <c r="D26" s="6">
        <v>19.075100525549399</v>
      </c>
      <c r="E26" s="6">
        <v>19.075100525549399</v>
      </c>
      <c r="F26" s="6"/>
      <c r="G26" s="7"/>
    </row>
    <row r="27" spans="2:8" x14ac:dyDescent="0.2">
      <c r="B27" s="5" t="s">
        <v>12</v>
      </c>
      <c r="C27" s="5" t="s">
        <v>9</v>
      </c>
      <c r="D27" s="6">
        <v>19.023874017940201</v>
      </c>
      <c r="E27" s="6">
        <v>19.023874017940201</v>
      </c>
      <c r="F27" s="6"/>
      <c r="G27" s="7"/>
    </row>
    <row r="28" spans="2:8" x14ac:dyDescent="0.2">
      <c r="B28" s="5" t="s">
        <v>13</v>
      </c>
      <c r="C28" s="5" t="s">
        <v>8</v>
      </c>
      <c r="D28" s="6">
        <v>19.1987247993337</v>
      </c>
      <c r="E28" s="6">
        <v>19.1987247993337</v>
      </c>
      <c r="F28" s="6">
        <f>AVERAGE(E28:E30)</f>
        <v>19.228128576993331</v>
      </c>
      <c r="G28" s="7">
        <f>_xlfn.STDEV.S(E28:E30)</f>
        <v>3.5645633023696353E-2</v>
      </c>
      <c r="H28" s="3">
        <f>_xlfn.STDEV.S(E28:E30)/SQRT(COUNT(E28:E30))</f>
        <v>2.0580015821665704E-2</v>
      </c>
    </row>
    <row r="29" spans="2:8" x14ac:dyDescent="0.2">
      <c r="B29" s="5" t="s">
        <v>13</v>
      </c>
      <c r="C29" s="5" t="s">
        <v>8</v>
      </c>
      <c r="D29" s="6">
        <v>19.21788703887</v>
      </c>
      <c r="E29" s="6">
        <v>19.21788703887</v>
      </c>
      <c r="F29" s="6"/>
      <c r="G29" s="7"/>
    </row>
    <row r="30" spans="2:8" x14ac:dyDescent="0.2">
      <c r="B30" s="5" t="s">
        <v>13</v>
      </c>
      <c r="C30" s="5" t="s">
        <v>8</v>
      </c>
      <c r="D30" s="6">
        <v>19.267773892776301</v>
      </c>
      <c r="E30" s="6">
        <v>19.267773892776301</v>
      </c>
      <c r="F30" s="6"/>
      <c r="G30" s="7"/>
    </row>
    <row r="31" spans="2:8" x14ac:dyDescent="0.2">
      <c r="B31" s="5" t="s">
        <v>13</v>
      </c>
      <c r="C31" s="5" t="s">
        <v>9</v>
      </c>
      <c r="D31" s="6">
        <v>19.192399094344601</v>
      </c>
      <c r="E31" s="6">
        <v>19.192399094344601</v>
      </c>
      <c r="F31" s="6">
        <f>AVERAGE(E31:E33)</f>
        <v>19.2500892225775</v>
      </c>
      <c r="G31" s="7">
        <f>_xlfn.STDEV.S(E31:E33)</f>
        <v>6.4155831241791486E-2</v>
      </c>
      <c r="H31" s="3">
        <f>_xlfn.STDEV.S(E31:E33)/SQRT(COUNT(E31:E33))</f>
        <v>3.7040386437532519E-2</v>
      </c>
    </row>
    <row r="32" spans="2:8" x14ac:dyDescent="0.2">
      <c r="B32" s="5" t="s">
        <v>13</v>
      </c>
      <c r="C32" s="5" t="s">
        <v>9</v>
      </c>
      <c r="D32" s="6">
        <v>19.2386868332257</v>
      </c>
      <c r="E32" s="6">
        <v>19.2386868332257</v>
      </c>
      <c r="F32" s="6"/>
      <c r="G32" s="7"/>
    </row>
    <row r="33" spans="2:8" x14ac:dyDescent="0.2">
      <c r="B33" s="5" t="s">
        <v>13</v>
      </c>
      <c r="C33" s="5" t="s">
        <v>9</v>
      </c>
      <c r="D33" s="6">
        <v>19.3191817401622</v>
      </c>
      <c r="E33" s="6">
        <v>19.3191817401622</v>
      </c>
      <c r="F33" s="6"/>
      <c r="G33" s="7"/>
    </row>
    <row r="34" spans="2:8" x14ac:dyDescent="0.2">
      <c r="B34" s="5" t="s">
        <v>14</v>
      </c>
      <c r="C34" s="5" t="s">
        <v>8</v>
      </c>
      <c r="D34" s="6">
        <v>17.9548041275123</v>
      </c>
      <c r="E34" s="6">
        <v>17.9548041275123</v>
      </c>
      <c r="F34" s="6">
        <f>AVERAGE(E34:E36)</f>
        <v>17.814600787072735</v>
      </c>
      <c r="G34" s="7">
        <f>_xlfn.STDEV.S(E34:E36)</f>
        <v>0.12718167000137418</v>
      </c>
      <c r="H34" s="3">
        <f>_xlfn.STDEV.S(E34:E36)/SQRT(COUNT(E34:E36))</f>
        <v>7.342837141127953E-2</v>
      </c>
    </row>
    <row r="35" spans="2:8" x14ac:dyDescent="0.2">
      <c r="B35" s="5" t="s">
        <v>14</v>
      </c>
      <c r="C35" s="5" t="s">
        <v>8</v>
      </c>
      <c r="D35" s="6">
        <v>17.706651465914899</v>
      </c>
      <c r="E35" s="6">
        <v>17.706651465914899</v>
      </c>
      <c r="F35" s="6"/>
      <c r="G35" s="7"/>
    </row>
    <row r="36" spans="2:8" x14ac:dyDescent="0.2">
      <c r="B36" s="5" t="s">
        <v>14</v>
      </c>
      <c r="C36" s="5" t="s">
        <v>8</v>
      </c>
      <c r="D36" s="6">
        <v>17.782346767791001</v>
      </c>
      <c r="E36" s="6">
        <v>17.782346767791001</v>
      </c>
      <c r="F36" s="6"/>
      <c r="G36" s="7"/>
    </row>
    <row r="37" spans="2:8" x14ac:dyDescent="0.2">
      <c r="B37" s="5" t="s">
        <v>14</v>
      </c>
      <c r="C37" s="5" t="s">
        <v>9</v>
      </c>
      <c r="D37" s="6">
        <v>17.836911018904701</v>
      </c>
      <c r="E37" s="6">
        <v>17.836911018904701</v>
      </c>
      <c r="F37" s="6">
        <f>AVERAGE(E37:E39)</f>
        <v>17.776469459649466</v>
      </c>
      <c r="G37" s="7">
        <f>_xlfn.STDEV.S(E37:E39)</f>
        <v>5.8759204444296491E-2</v>
      </c>
      <c r="H37" s="3">
        <f>_xlfn.STDEV.S(E37:E39)/SQRT(COUNT(E37:E39))</f>
        <v>3.3924642503282837E-2</v>
      </c>
    </row>
    <row r="38" spans="2:8" x14ac:dyDescent="0.2">
      <c r="B38" s="5" t="s">
        <v>14</v>
      </c>
      <c r="C38" s="5" t="s">
        <v>9</v>
      </c>
      <c r="D38" s="6">
        <v>17.719551160604802</v>
      </c>
      <c r="E38" s="6">
        <v>17.719551160604802</v>
      </c>
      <c r="F38" s="6"/>
      <c r="G38" s="7"/>
    </row>
    <row r="39" spans="2:8" x14ac:dyDescent="0.2">
      <c r="B39" s="5" t="s">
        <v>14</v>
      </c>
      <c r="C39" s="5" t="s">
        <v>9</v>
      </c>
      <c r="D39" s="6">
        <v>17.772946199438898</v>
      </c>
      <c r="E39" s="6">
        <v>17.772946199438898</v>
      </c>
      <c r="F39" s="6"/>
      <c r="G39" s="7"/>
    </row>
    <row r="40" spans="2:8" x14ac:dyDescent="0.2">
      <c r="B40" s="5" t="s">
        <v>15</v>
      </c>
      <c r="C40" s="5" t="s">
        <v>8</v>
      </c>
      <c r="D40" s="6">
        <v>14.930547883058599</v>
      </c>
      <c r="E40" s="6">
        <v>14.930547883058599</v>
      </c>
      <c r="F40" s="6">
        <f>AVERAGE(E40:E42)</f>
        <v>14.857720073188533</v>
      </c>
      <c r="G40" s="7">
        <f>_xlfn.STDEV.S(E40:E42)</f>
        <v>6.8443604049325688E-2</v>
      </c>
      <c r="H40" s="3">
        <f>_xlfn.STDEV.S(E40:E42)/SQRT(COUNT(E40:E42))</f>
        <v>3.9515933222186349E-2</v>
      </c>
    </row>
    <row r="41" spans="2:8" x14ac:dyDescent="0.2">
      <c r="B41" s="5" t="s">
        <v>15</v>
      </c>
      <c r="C41" s="5" t="s">
        <v>8</v>
      </c>
      <c r="D41" s="6">
        <v>14.8478882960353</v>
      </c>
      <c r="E41" s="6">
        <v>14.8478882960353</v>
      </c>
      <c r="F41" s="6"/>
      <c r="G41" s="7"/>
    </row>
    <row r="42" spans="2:8" x14ac:dyDescent="0.2">
      <c r="B42" s="5" t="s">
        <v>15</v>
      </c>
      <c r="C42" s="5" t="s">
        <v>8</v>
      </c>
      <c r="D42" s="6">
        <v>14.794724040471699</v>
      </c>
      <c r="E42" s="6">
        <v>14.794724040471699</v>
      </c>
      <c r="F42" s="6"/>
      <c r="G42" s="7"/>
    </row>
    <row r="43" spans="2:8" x14ac:dyDescent="0.2">
      <c r="B43" s="5" t="s">
        <v>15</v>
      </c>
      <c r="C43" s="5" t="s">
        <v>9</v>
      </c>
      <c r="D43" s="6">
        <v>14.806833386945099</v>
      </c>
      <c r="E43" s="6">
        <v>14.806833386945099</v>
      </c>
      <c r="F43" s="6">
        <f>AVERAGE(E43:E45)</f>
        <v>14.764988971852601</v>
      </c>
      <c r="G43" s="7">
        <f>_xlfn.STDEV.S(E43:E45)</f>
        <v>3.7254994029621541E-2</v>
      </c>
      <c r="H43" s="3">
        <f>_xlfn.STDEV.S(E43:E45)/SQRT(COUNT(E43:E45))</f>
        <v>2.15091808316599E-2</v>
      </c>
    </row>
    <row r="44" spans="2:8" x14ac:dyDescent="0.2">
      <c r="B44" s="5" t="s">
        <v>15</v>
      </c>
      <c r="C44" s="5" t="s">
        <v>9</v>
      </c>
      <c r="D44" s="6">
        <v>14.7527107376012</v>
      </c>
      <c r="E44" s="6">
        <v>14.7527107376012</v>
      </c>
      <c r="F44" s="6"/>
      <c r="G44" s="7"/>
    </row>
    <row r="45" spans="2:8" x14ac:dyDescent="0.2">
      <c r="B45" s="5" t="s">
        <v>15</v>
      </c>
      <c r="C45" s="5" t="s">
        <v>9</v>
      </c>
      <c r="D45" s="6">
        <v>14.7354227910115</v>
      </c>
      <c r="E45" s="6">
        <v>14.7354227910115</v>
      </c>
      <c r="F45" s="6"/>
      <c r="G45" s="7"/>
    </row>
    <row r="46" spans="2:8" x14ac:dyDescent="0.2">
      <c r="B46" s="5" t="s">
        <v>16</v>
      </c>
      <c r="C46" s="5" t="s">
        <v>8</v>
      </c>
      <c r="D46" s="6">
        <v>20.6541620648666</v>
      </c>
      <c r="E46" s="6">
        <v>20.6541620648666</v>
      </c>
      <c r="F46" s="6">
        <f>AVERAGE(E46:E48)</f>
        <v>20.598761366766368</v>
      </c>
      <c r="G46" s="7">
        <f>_xlfn.STDEV.S(E46:E48)</f>
        <v>4.8272743137521744E-2</v>
      </c>
      <c r="H46" s="3">
        <f>_xlfn.STDEV.S(E46:E48)/SQRT(COUNT(E46:E48))</f>
        <v>2.787028124496984E-2</v>
      </c>
    </row>
    <row r="47" spans="2:8" x14ac:dyDescent="0.2">
      <c r="B47" s="5" t="s">
        <v>16</v>
      </c>
      <c r="C47" s="5" t="s">
        <v>8</v>
      </c>
      <c r="D47" s="6">
        <v>20.565738450898799</v>
      </c>
      <c r="E47" s="6">
        <v>20.565738450898799</v>
      </c>
      <c r="F47" s="6"/>
      <c r="G47" s="7"/>
    </row>
    <row r="48" spans="2:8" x14ac:dyDescent="0.2">
      <c r="B48" s="5" t="s">
        <v>16</v>
      </c>
      <c r="C48" s="5" t="s">
        <v>8</v>
      </c>
      <c r="D48" s="6">
        <v>20.576383584533701</v>
      </c>
      <c r="E48" s="6">
        <v>20.576383584533701</v>
      </c>
      <c r="F48" s="6"/>
      <c r="G48" s="7"/>
    </row>
    <row r="49" spans="2:8" x14ac:dyDescent="0.2">
      <c r="B49" s="5" t="s">
        <v>16</v>
      </c>
      <c r="C49" s="5" t="s">
        <v>9</v>
      </c>
      <c r="D49" s="6">
        <v>20.650098348579601</v>
      </c>
      <c r="E49" s="6">
        <v>20.650098348579601</v>
      </c>
      <c r="F49" s="6">
        <f>AVERAGE(E49:E51)</f>
        <v>20.601957569472869</v>
      </c>
      <c r="G49" s="7">
        <f>_xlfn.STDEV.S(E49:E51)</f>
        <v>5.6049308216145226E-2</v>
      </c>
      <c r="H49" s="3">
        <f>_xlfn.STDEV.S(E49:E51)/SQRT(COUNT(E49:E51))</f>
        <v>3.236008318648375E-2</v>
      </c>
    </row>
    <row r="50" spans="2:8" x14ac:dyDescent="0.2">
      <c r="B50" s="5" t="s">
        <v>16</v>
      </c>
      <c r="C50" s="5" t="s">
        <v>9</v>
      </c>
      <c r="D50" s="6">
        <v>20.540425546322499</v>
      </c>
      <c r="E50" s="6">
        <v>20.540425546322499</v>
      </c>
      <c r="F50" s="6"/>
      <c r="G50" s="7"/>
    </row>
    <row r="51" spans="2:8" x14ac:dyDescent="0.2">
      <c r="B51" s="5" t="s">
        <v>16</v>
      </c>
      <c r="C51" s="5" t="s">
        <v>9</v>
      </c>
      <c r="D51" s="6">
        <v>20.615348813516501</v>
      </c>
      <c r="E51" s="6">
        <v>20.615348813516501</v>
      </c>
      <c r="F51" s="6"/>
      <c r="G51" s="7"/>
    </row>
    <row r="52" spans="2:8" x14ac:dyDescent="0.2">
      <c r="B52" s="4" t="s">
        <v>17</v>
      </c>
      <c r="C52" s="8" t="s">
        <v>8</v>
      </c>
      <c r="D52" s="9">
        <v>16.908161930878499</v>
      </c>
      <c r="E52" s="9">
        <v>16.908161930878499</v>
      </c>
      <c r="F52" s="6">
        <f>AVERAGE(E52:E54)</f>
        <v>16.707031949854066</v>
      </c>
      <c r="G52" s="7">
        <f>_xlfn.STDEV.S(E52:E54)</f>
        <v>0.19126417711640556</v>
      </c>
      <c r="H52" s="3">
        <f>_xlfn.STDEV.S(E52:E54)/SQRT(COUNT(E52:E54))</f>
        <v>0.11042642414448901</v>
      </c>
    </row>
    <row r="53" spans="2:8" x14ac:dyDescent="0.2">
      <c r="B53" s="4" t="s">
        <v>17</v>
      </c>
      <c r="C53" s="8" t="s">
        <v>8</v>
      </c>
      <c r="D53" s="9">
        <v>16.6854735001967</v>
      </c>
      <c r="E53" s="9">
        <v>16.6854735001967</v>
      </c>
      <c r="F53" s="6"/>
      <c r="G53" s="7"/>
    </row>
    <row r="54" spans="2:8" x14ac:dyDescent="0.2">
      <c r="B54" s="4" t="s">
        <v>17</v>
      </c>
      <c r="C54" s="8" t="s">
        <v>8</v>
      </c>
      <c r="D54" s="9">
        <v>16.527460418486999</v>
      </c>
      <c r="E54" s="9">
        <v>16.527460418486999</v>
      </c>
      <c r="F54" s="6"/>
      <c r="G54" s="7"/>
    </row>
    <row r="55" spans="2:8" x14ac:dyDescent="0.2">
      <c r="B55" s="4" t="s">
        <v>17</v>
      </c>
      <c r="C55" s="8" t="s">
        <v>9</v>
      </c>
      <c r="D55" s="9">
        <v>16.769706473441001</v>
      </c>
      <c r="E55" s="9">
        <v>16.769706473441001</v>
      </c>
      <c r="F55" s="6">
        <f>AVERAGE(E55:E57)</f>
        <v>16.633465718655298</v>
      </c>
      <c r="G55" s="7">
        <f>_xlfn.STDEV.S(E55:E57)</f>
        <v>0.30429850700775896</v>
      </c>
      <c r="H55" s="3">
        <f>_xlfn.STDEV.S(E55:E57)/SQRT(COUNT(E55:E57))</f>
        <v>0.17568682493493087</v>
      </c>
    </row>
    <row r="56" spans="2:8" x14ac:dyDescent="0.2">
      <c r="B56" s="4" t="s">
        <v>17</v>
      </c>
      <c r="C56" s="8" t="s">
        <v>9</v>
      </c>
      <c r="D56" s="9">
        <v>16.845838521070299</v>
      </c>
      <c r="E56" s="9">
        <v>16.845838521070299</v>
      </c>
      <c r="F56" s="6"/>
      <c r="G56" s="7"/>
    </row>
    <row r="57" spans="2:8" x14ac:dyDescent="0.2">
      <c r="B57" s="4" t="s">
        <v>17</v>
      </c>
      <c r="C57" s="8" t="s">
        <v>9</v>
      </c>
      <c r="D57" s="9">
        <v>16.284852161454602</v>
      </c>
      <c r="E57" s="9">
        <v>16.284852161454602</v>
      </c>
      <c r="F57" s="6"/>
      <c r="G57" s="7"/>
    </row>
    <row r="58" spans="2:8" x14ac:dyDescent="0.2">
      <c r="B58" s="8" t="s">
        <v>18</v>
      </c>
      <c r="C58" s="8" t="s">
        <v>8</v>
      </c>
      <c r="D58" s="9">
        <v>12.492061922250601</v>
      </c>
      <c r="E58" s="9">
        <v>12.492061922250601</v>
      </c>
      <c r="F58" s="6">
        <f>AVERAGE(E58:E60)</f>
        <v>12.430076336080967</v>
      </c>
      <c r="G58" s="7">
        <f>_xlfn.STDEV.S(E58:E60)</f>
        <v>5.5673301360391753E-2</v>
      </c>
      <c r="H58" s="3">
        <f>_xlfn.STDEV.S(E58:E60)/SQRT(COUNT(E58:E60))</f>
        <v>3.2142995527097339E-2</v>
      </c>
    </row>
    <row r="59" spans="2:8" x14ac:dyDescent="0.2">
      <c r="B59" s="8" t="s">
        <v>18</v>
      </c>
      <c r="C59" s="8" t="s">
        <v>8</v>
      </c>
      <c r="D59" s="9">
        <v>12.3843235695961</v>
      </c>
      <c r="E59" s="9">
        <v>12.3843235695961</v>
      </c>
      <c r="F59" s="6"/>
      <c r="G59" s="7"/>
    </row>
    <row r="60" spans="2:8" x14ac:dyDescent="0.2">
      <c r="B60" s="8" t="s">
        <v>18</v>
      </c>
      <c r="C60" s="8" t="s">
        <v>8</v>
      </c>
      <c r="D60" s="9">
        <v>12.4138435163962</v>
      </c>
      <c r="E60" s="9">
        <v>12.4138435163962</v>
      </c>
      <c r="F60" s="6"/>
      <c r="G60" s="7"/>
    </row>
    <row r="61" spans="2:8" x14ac:dyDescent="0.2">
      <c r="B61" s="8" t="s">
        <v>18</v>
      </c>
      <c r="C61" s="8" t="s">
        <v>9</v>
      </c>
      <c r="D61" s="9">
        <v>12.349112425888899</v>
      </c>
      <c r="E61" s="9">
        <v>12.349112425888899</v>
      </c>
      <c r="F61" s="6">
        <f>AVERAGE(E61:E63)</f>
        <v>12.347820294427066</v>
      </c>
      <c r="G61" s="7">
        <f>_xlfn.STDEV.S(E61:E63)</f>
        <v>6.3557718066559353E-3</v>
      </c>
      <c r="H61" s="3">
        <f>_xlfn.STDEV.S(E61:E63)/SQRT(COUNT(E61:E63))</f>
        <v>3.6695065634806383E-3</v>
      </c>
    </row>
    <row r="62" spans="2:8" x14ac:dyDescent="0.2">
      <c r="B62" s="8" t="s">
        <v>18</v>
      </c>
      <c r="C62" s="8" t="s">
        <v>9</v>
      </c>
      <c r="D62" s="9">
        <v>12.3534307159272</v>
      </c>
      <c r="E62" s="9">
        <v>12.3534307159272</v>
      </c>
      <c r="F62" s="6"/>
      <c r="G62" s="7"/>
    </row>
    <row r="63" spans="2:8" x14ac:dyDescent="0.2">
      <c r="B63" s="8" t="s">
        <v>18</v>
      </c>
      <c r="C63" s="8" t="s">
        <v>9</v>
      </c>
      <c r="D63" s="9">
        <v>12.3409177414651</v>
      </c>
      <c r="E63" s="9">
        <v>12.3409177414651</v>
      </c>
      <c r="F63" s="6"/>
      <c r="G63" s="7"/>
    </row>
    <row r="64" spans="2:8" x14ac:dyDescent="0.2">
      <c r="B64" s="5" t="s">
        <v>19</v>
      </c>
      <c r="C64" s="5" t="s">
        <v>8</v>
      </c>
      <c r="D64" s="6">
        <v>19.567770152310899</v>
      </c>
      <c r="E64" s="6">
        <v>19.567770152310899</v>
      </c>
      <c r="F64" s="6">
        <f>AVERAGE(E64:E66)</f>
        <v>19.551592146696034</v>
      </c>
      <c r="G64" s="7">
        <f>_xlfn.STDEV.S(E64:E66)</f>
        <v>7.6185088419110619E-2</v>
      </c>
      <c r="H64" s="3">
        <f>_xlfn.STDEV.S(E64:E66)/SQRT(COUNT(E64:E66))</f>
        <v>4.398548130700896E-2</v>
      </c>
    </row>
    <row r="65" spans="2:20" x14ac:dyDescent="0.2">
      <c r="B65" s="5" t="s">
        <v>19</v>
      </c>
      <c r="C65" s="5" t="s">
        <v>8</v>
      </c>
      <c r="D65" s="6">
        <v>19.618388868817799</v>
      </c>
      <c r="E65" s="6">
        <v>19.618388868817799</v>
      </c>
      <c r="F65" s="6"/>
      <c r="G65" s="7"/>
    </row>
    <row r="66" spans="2:20" x14ac:dyDescent="0.2">
      <c r="B66" s="5" t="s">
        <v>19</v>
      </c>
      <c r="C66" s="5" t="s">
        <v>8</v>
      </c>
      <c r="D66" s="6">
        <v>19.468617418959401</v>
      </c>
      <c r="E66" s="6">
        <v>19.468617418959401</v>
      </c>
      <c r="F66" s="6"/>
      <c r="G66" s="7"/>
    </row>
    <row r="67" spans="2:20" x14ac:dyDescent="0.2">
      <c r="B67" s="5" t="s">
        <v>19</v>
      </c>
      <c r="C67" s="5" t="s">
        <v>9</v>
      </c>
      <c r="D67" s="6">
        <v>19.475414400393799</v>
      </c>
      <c r="E67" s="6">
        <v>19.475414400393799</v>
      </c>
      <c r="F67" s="6">
        <f>AVERAGE(E67:E69)</f>
        <v>19.466066472187499</v>
      </c>
      <c r="G67" s="7">
        <f>_xlfn.STDEV.S(E67:E69)</f>
        <v>8.4406304916825794E-3</v>
      </c>
      <c r="H67" s="3">
        <f>_xlfn.STDEV.S(E67:E69)/SQRT(COUNT(E67:E69))</f>
        <v>4.873200286503101E-3</v>
      </c>
    </row>
    <row r="68" spans="2:20" x14ac:dyDescent="0.2">
      <c r="B68" s="5" t="s">
        <v>19</v>
      </c>
      <c r="C68" s="5" t="s">
        <v>9</v>
      </c>
      <c r="D68" s="6">
        <v>19.4637813198778</v>
      </c>
      <c r="E68" s="6">
        <v>19.4637813198778</v>
      </c>
      <c r="F68" s="6"/>
      <c r="G68" s="7"/>
    </row>
    <row r="69" spans="2:20" x14ac:dyDescent="0.2">
      <c r="B69" s="5" t="s">
        <v>19</v>
      </c>
      <c r="C69" s="5" t="s">
        <v>9</v>
      </c>
      <c r="D69" s="6">
        <v>19.4590036962909</v>
      </c>
      <c r="E69" s="6">
        <v>19.4590036962909</v>
      </c>
      <c r="F69" s="6"/>
      <c r="G69" s="7"/>
    </row>
    <row r="70" spans="2:20" x14ac:dyDescent="0.2">
      <c r="B70" s="5" t="s">
        <v>20</v>
      </c>
      <c r="C70" s="5" t="s">
        <v>8</v>
      </c>
      <c r="D70" s="6">
        <v>20.203034752598299</v>
      </c>
      <c r="E70" s="6">
        <v>20.203034752598299</v>
      </c>
      <c r="F70" s="6">
        <f>AVERAGE(E70:E72)</f>
        <v>20.197310538046768</v>
      </c>
      <c r="G70" s="7">
        <f>_xlfn.STDEV.S(E70:E72)</f>
        <v>3.3762152942299582E-2</v>
      </c>
      <c r="H70" s="3">
        <f>_xlfn.STDEV.S(E70:E72)/SQRT(COUNT(E70:E72))</f>
        <v>1.9492588089657981E-2</v>
      </c>
    </row>
    <row r="71" spans="2:20" x14ac:dyDescent="0.2">
      <c r="B71" s="5" t="s">
        <v>20</v>
      </c>
      <c r="C71" s="5" t="s">
        <v>8</v>
      </c>
      <c r="D71" s="6">
        <v>20.227844658059801</v>
      </c>
      <c r="E71" s="6">
        <v>20.227844658059801</v>
      </c>
      <c r="F71" s="6"/>
      <c r="G71" s="7"/>
    </row>
    <row r="72" spans="2:20" x14ac:dyDescent="0.2">
      <c r="B72" s="5" t="s">
        <v>20</v>
      </c>
      <c r="C72" s="5" t="s">
        <v>8</v>
      </c>
      <c r="D72" s="6">
        <v>20.1610522034822</v>
      </c>
      <c r="E72" s="6">
        <v>20.1610522034822</v>
      </c>
      <c r="F72" s="6"/>
      <c r="G72" s="7"/>
    </row>
    <row r="73" spans="2:20" x14ac:dyDescent="0.2">
      <c r="B73" s="5" t="s">
        <v>20</v>
      </c>
      <c r="C73" s="5" t="s">
        <v>9</v>
      </c>
      <c r="D73" s="6">
        <v>20.034075021715299</v>
      </c>
      <c r="E73" s="6">
        <v>20.034075021715299</v>
      </c>
      <c r="F73" s="6">
        <f>AVERAGE(E73:E75)</f>
        <v>20.015381811291231</v>
      </c>
      <c r="G73" s="7">
        <f>_xlfn.STDEV.S(E73:E75)</f>
        <v>1.6361295252837024E-2</v>
      </c>
      <c r="H73" s="3">
        <f>_xlfn.STDEV.S(E73:E75)/SQRT(COUNT(E73:E75))</f>
        <v>9.4461982185164023E-3</v>
      </c>
    </row>
    <row r="74" spans="2:20" x14ac:dyDescent="0.2">
      <c r="B74" s="5" t="s">
        <v>20</v>
      </c>
      <c r="C74" s="5" t="s">
        <v>9</v>
      </c>
      <c r="D74" s="6">
        <v>20.003665629032199</v>
      </c>
      <c r="E74" s="6">
        <v>20.003665629032199</v>
      </c>
      <c r="F74" s="6"/>
      <c r="G74" s="7"/>
    </row>
    <row r="75" spans="2:20" s="3" customFormat="1" x14ac:dyDescent="0.2">
      <c r="B75" s="5" t="s">
        <v>20</v>
      </c>
      <c r="C75" s="5" t="s">
        <v>9</v>
      </c>
      <c r="D75" s="6">
        <v>20.008404783126199</v>
      </c>
      <c r="E75" s="6">
        <v>20.008404783126199</v>
      </c>
      <c r="F75" s="6"/>
      <c r="G75" s="7"/>
      <c r="O75" s="4"/>
      <c r="P75" s="4"/>
      <c r="Q75" s="4"/>
      <c r="R75" s="4"/>
      <c r="S75" s="4"/>
      <c r="T75" s="4"/>
    </row>
    <row r="76" spans="2:20" s="3" customFormat="1" x14ac:dyDescent="0.2">
      <c r="B76" s="8" t="s">
        <v>21</v>
      </c>
      <c r="C76" s="8" t="s">
        <v>8</v>
      </c>
      <c r="D76" s="9">
        <v>22.766830769305599</v>
      </c>
      <c r="E76" s="9">
        <v>22.766830769305599</v>
      </c>
      <c r="F76" s="6">
        <f>AVERAGE(E76:E78)</f>
        <v>22.648346655322936</v>
      </c>
      <c r="G76" s="7">
        <f t="shared" ref="G76:G85" si="0">_xlfn.STDEV.S(E76:E78)</f>
        <v>0.11944971929999951</v>
      </c>
      <c r="H76" s="3">
        <f t="shared" ref="H76:H85" si="1">_xlfn.STDEV.S(E76:E78)/SQRT(COUNT(E76:E78))</f>
        <v>6.896432759247996E-2</v>
      </c>
      <c r="O76" s="4"/>
      <c r="P76" s="4"/>
      <c r="Q76" s="4"/>
      <c r="R76" s="4"/>
      <c r="S76" s="4"/>
      <c r="T76" s="4"/>
    </row>
    <row r="77" spans="2:20" s="3" customFormat="1" x14ac:dyDescent="0.2">
      <c r="B77" s="8" t="s">
        <v>21</v>
      </c>
      <c r="C77" s="8" t="s">
        <v>8</v>
      </c>
      <c r="D77" s="9">
        <v>22.5279541977511</v>
      </c>
      <c r="E77" s="9">
        <v>22.5279541977511</v>
      </c>
      <c r="F77" s="6"/>
      <c r="G77" s="7"/>
      <c r="O77" s="4"/>
      <c r="P77" s="4"/>
      <c r="Q77" s="4"/>
      <c r="R77" s="4"/>
      <c r="S77" s="4"/>
      <c r="T77" s="4"/>
    </row>
    <row r="78" spans="2:20" s="3" customFormat="1" x14ac:dyDescent="0.2">
      <c r="B78" s="8" t="s">
        <v>21</v>
      </c>
      <c r="C78" s="8" t="s">
        <v>8</v>
      </c>
      <c r="D78" s="9">
        <v>22.6502549989121</v>
      </c>
      <c r="E78" s="9">
        <v>22.6502549989121</v>
      </c>
      <c r="F78" s="6"/>
      <c r="G78" s="7"/>
      <c r="O78" s="4"/>
      <c r="P78" s="4"/>
      <c r="Q78" s="4"/>
      <c r="R78" s="4"/>
      <c r="S78" s="4"/>
      <c r="T78" s="4"/>
    </row>
    <row r="79" spans="2:20" s="3" customFormat="1" x14ac:dyDescent="0.2">
      <c r="B79" s="8" t="s">
        <v>21</v>
      </c>
      <c r="C79" s="8" t="s">
        <v>9</v>
      </c>
      <c r="D79" s="9">
        <v>22.339555709773499</v>
      </c>
      <c r="E79" s="9">
        <v>22.339555709773499</v>
      </c>
      <c r="F79" s="6">
        <f>AVERAGE(E79:E81)</f>
        <v>22.367015792310198</v>
      </c>
      <c r="G79" s="7">
        <f t="shared" si="0"/>
        <v>4.1503290336713072E-2</v>
      </c>
      <c r="H79" s="3">
        <f t="shared" si="1"/>
        <v>2.3961935848156486E-2</v>
      </c>
      <c r="O79" s="4"/>
      <c r="P79" s="4"/>
      <c r="Q79" s="4"/>
      <c r="R79" s="4"/>
      <c r="S79" s="4"/>
      <c r="T79" s="4"/>
    </row>
    <row r="80" spans="2:20" s="3" customFormat="1" x14ac:dyDescent="0.2">
      <c r="B80" s="8" t="s">
        <v>21</v>
      </c>
      <c r="C80" s="8" t="s">
        <v>9</v>
      </c>
      <c r="D80" s="9">
        <v>22.414760257123302</v>
      </c>
      <c r="E80" s="9">
        <v>22.414760257123302</v>
      </c>
      <c r="F80" s="6"/>
      <c r="G80" s="7"/>
      <c r="O80" s="4"/>
      <c r="P80" s="4"/>
      <c r="Q80" s="4"/>
      <c r="R80" s="4"/>
      <c r="S80" s="4"/>
      <c r="T80" s="4"/>
    </row>
    <row r="81" spans="2:20" s="3" customFormat="1" x14ac:dyDescent="0.2">
      <c r="B81" s="8" t="s">
        <v>21</v>
      </c>
      <c r="C81" s="8" t="s">
        <v>9</v>
      </c>
      <c r="D81" s="9">
        <v>22.346731410033801</v>
      </c>
      <c r="E81" s="9">
        <v>22.346731410033801</v>
      </c>
      <c r="F81" s="6"/>
      <c r="G81" s="7"/>
      <c r="O81" s="4"/>
      <c r="P81" s="4"/>
      <c r="Q81" s="4"/>
      <c r="R81" s="4"/>
      <c r="S81" s="4"/>
      <c r="T81" s="4"/>
    </row>
    <row r="82" spans="2:20" s="3" customFormat="1" x14ac:dyDescent="0.2">
      <c r="B82" s="8" t="s">
        <v>22</v>
      </c>
      <c r="C82" s="8" t="s">
        <v>8</v>
      </c>
      <c r="D82" s="9">
        <v>21.301596626707799</v>
      </c>
      <c r="E82" s="9">
        <v>21.301596626707799</v>
      </c>
      <c r="F82" s="6">
        <f>AVERAGE(E82:E84)</f>
        <v>21.344114955274165</v>
      </c>
      <c r="G82" s="7">
        <f t="shared" si="0"/>
        <v>0.1626944461981239</v>
      </c>
      <c r="H82" s="3">
        <f t="shared" si="1"/>
        <v>9.3931682308143929E-2</v>
      </c>
      <c r="O82" s="4"/>
      <c r="P82" s="4"/>
      <c r="Q82" s="4"/>
      <c r="R82" s="4"/>
      <c r="S82" s="4"/>
      <c r="T82" s="4"/>
    </row>
    <row r="83" spans="2:20" s="3" customFormat="1" x14ac:dyDescent="0.2">
      <c r="B83" s="8" t="s">
        <v>22</v>
      </c>
      <c r="C83" s="8" t="s">
        <v>8</v>
      </c>
      <c r="D83" s="9">
        <v>21.206901324965798</v>
      </c>
      <c r="E83" s="9">
        <v>21.206901324965798</v>
      </c>
      <c r="F83" s="6"/>
      <c r="G83" s="7"/>
      <c r="O83" s="4"/>
      <c r="P83" s="4"/>
      <c r="Q83" s="4"/>
      <c r="R83" s="4"/>
      <c r="S83" s="4"/>
      <c r="T83" s="4"/>
    </row>
    <row r="84" spans="2:20" s="3" customFormat="1" x14ac:dyDescent="0.2">
      <c r="B84" s="8" t="s">
        <v>22</v>
      </c>
      <c r="C84" s="8" t="s">
        <v>8</v>
      </c>
      <c r="D84" s="9">
        <v>21.523846914148901</v>
      </c>
      <c r="E84" s="9">
        <v>21.523846914148901</v>
      </c>
      <c r="F84" s="6"/>
      <c r="G84" s="7"/>
      <c r="O84" s="4"/>
      <c r="P84" s="4"/>
      <c r="Q84" s="4"/>
      <c r="R84" s="4"/>
      <c r="S84" s="4"/>
      <c r="T84" s="4"/>
    </row>
    <row r="85" spans="2:20" s="3" customFormat="1" x14ac:dyDescent="0.2">
      <c r="B85" s="8" t="s">
        <v>22</v>
      </c>
      <c r="C85" s="8" t="s">
        <v>9</v>
      </c>
      <c r="D85" s="9">
        <v>20.876636837697099</v>
      </c>
      <c r="E85" s="9">
        <v>20.876636837697099</v>
      </c>
      <c r="F85" s="6">
        <f>AVERAGE(E85:E87)</f>
        <v>20.929723252494465</v>
      </c>
      <c r="G85" s="7">
        <f t="shared" si="0"/>
        <v>0.10075442688243627</v>
      </c>
      <c r="H85" s="3">
        <f t="shared" si="1"/>
        <v>5.8170595482621053E-2</v>
      </c>
      <c r="O85" s="4"/>
      <c r="P85" s="4"/>
      <c r="Q85" s="4"/>
      <c r="R85" s="4"/>
      <c r="S85" s="4"/>
      <c r="T85" s="4"/>
    </row>
    <row r="86" spans="2:20" s="3" customFormat="1" x14ac:dyDescent="0.2">
      <c r="B86" s="8" t="s">
        <v>22</v>
      </c>
      <c r="C86" s="8" t="s">
        <v>9</v>
      </c>
      <c r="D86" s="9">
        <v>21.045920399903501</v>
      </c>
      <c r="E86" s="9">
        <v>21.045920399903501</v>
      </c>
      <c r="F86" s="6"/>
      <c r="G86" s="7"/>
      <c r="O86" s="4"/>
      <c r="P86" s="4"/>
      <c r="Q86" s="4"/>
      <c r="R86" s="4"/>
      <c r="S86" s="4"/>
      <c r="T86" s="4"/>
    </row>
    <row r="87" spans="2:20" s="3" customFormat="1" x14ac:dyDescent="0.2">
      <c r="B87" s="8" t="s">
        <v>22</v>
      </c>
      <c r="C87" s="8" t="s">
        <v>9</v>
      </c>
      <c r="D87" s="9">
        <v>20.8666125198828</v>
      </c>
      <c r="E87" s="9">
        <v>20.8666125198828</v>
      </c>
      <c r="F87" s="6"/>
      <c r="G87" s="7"/>
      <c r="O87" s="4"/>
      <c r="P87" s="4"/>
      <c r="Q87" s="4"/>
      <c r="R87" s="4"/>
      <c r="S87" s="4"/>
      <c r="T87" s="4"/>
    </row>
    <row r="88" spans="2:20" s="3" customFormat="1" x14ac:dyDescent="0.2">
      <c r="B88" s="4" t="s">
        <v>23</v>
      </c>
      <c r="C88" s="8" t="s">
        <v>8</v>
      </c>
      <c r="D88" s="9">
        <v>20.392860612979799</v>
      </c>
      <c r="E88" s="9">
        <v>20.392860612979799</v>
      </c>
      <c r="F88" s="6">
        <f>AVERAGE(E88:E90)</f>
        <v>19.924525371978632</v>
      </c>
      <c r="G88" s="7">
        <f>_xlfn.STDEV.S(E88:E90)</f>
        <v>0.41443026544924177</v>
      </c>
      <c r="H88" s="3">
        <f>_xlfn.STDEV.S(E88:E90)/SQRT(COUNT(E88:E90))</f>
        <v>0.23927142531744783</v>
      </c>
      <c r="O88" s="4"/>
      <c r="P88" s="4"/>
      <c r="Q88" s="4"/>
      <c r="R88" s="4"/>
      <c r="S88" s="4"/>
      <c r="T88" s="4"/>
    </row>
    <row r="89" spans="2:20" s="3" customFormat="1" x14ac:dyDescent="0.2">
      <c r="B89" s="4" t="s">
        <v>23</v>
      </c>
      <c r="C89" s="8" t="s">
        <v>8</v>
      </c>
      <c r="D89" s="9">
        <v>19.775498936856302</v>
      </c>
      <c r="E89" s="9">
        <v>19.775498936856302</v>
      </c>
      <c r="F89" s="6"/>
      <c r="G89" s="7"/>
      <c r="O89" s="4"/>
      <c r="P89" s="4"/>
      <c r="Q89" s="4"/>
      <c r="R89" s="4"/>
      <c r="S89" s="4"/>
      <c r="T89" s="4"/>
    </row>
    <row r="90" spans="2:20" s="3" customFormat="1" x14ac:dyDescent="0.2">
      <c r="B90" s="4" t="s">
        <v>23</v>
      </c>
      <c r="C90" s="8" t="s">
        <v>8</v>
      </c>
      <c r="D90" s="9">
        <v>19.605216566099799</v>
      </c>
      <c r="E90" s="9">
        <v>19.605216566099799</v>
      </c>
      <c r="F90" s="6"/>
      <c r="G90" s="7"/>
      <c r="O90" s="4"/>
      <c r="P90" s="4"/>
      <c r="Q90" s="4"/>
      <c r="R90" s="4"/>
      <c r="S90" s="4"/>
      <c r="T90" s="4"/>
    </row>
    <row r="91" spans="2:20" s="3" customFormat="1" x14ac:dyDescent="0.2">
      <c r="B91" s="4" t="s">
        <v>23</v>
      </c>
      <c r="C91" s="8" t="s">
        <v>9</v>
      </c>
      <c r="D91" s="9">
        <v>19.093285219435</v>
      </c>
      <c r="E91" s="9">
        <v>19.093285219435</v>
      </c>
      <c r="F91" s="6">
        <f>AVERAGE(E91:E93)</f>
        <v>19.485089516903898</v>
      </c>
      <c r="G91" s="7">
        <f>_xlfn.STDEV.S(E91:E93)</f>
        <v>0.35844749243806234</v>
      </c>
      <c r="H91" s="3">
        <f>_xlfn.STDEV.S(E91:E93)/SQRT(COUNT(E91:E93))</f>
        <v>0.20694975624946166</v>
      </c>
      <c r="O91" s="4"/>
      <c r="P91" s="4"/>
      <c r="Q91" s="4"/>
      <c r="R91" s="4"/>
      <c r="S91" s="4"/>
      <c r="T91" s="4"/>
    </row>
    <row r="92" spans="2:20" s="3" customFormat="1" x14ac:dyDescent="0.2">
      <c r="B92" s="4" t="s">
        <v>23</v>
      </c>
      <c r="C92" s="8" t="s">
        <v>9</v>
      </c>
      <c r="D92" s="9">
        <v>19.5654423289946</v>
      </c>
      <c r="E92" s="9">
        <v>19.5654423289946</v>
      </c>
      <c r="F92" s="6"/>
      <c r="G92" s="7"/>
      <c r="O92" s="4"/>
      <c r="P92" s="4"/>
      <c r="Q92" s="4"/>
      <c r="R92" s="4"/>
      <c r="S92" s="4"/>
      <c r="T92" s="4"/>
    </row>
    <row r="93" spans="2:20" s="3" customFormat="1" x14ac:dyDescent="0.2">
      <c r="B93" s="4" t="s">
        <v>23</v>
      </c>
      <c r="C93" s="8" t="s">
        <v>9</v>
      </c>
      <c r="D93" s="9">
        <v>19.796541002282101</v>
      </c>
      <c r="E93" s="9">
        <v>19.796541002282101</v>
      </c>
      <c r="F93" s="6"/>
      <c r="G93" s="7"/>
      <c r="O93" s="4"/>
      <c r="P93" s="4"/>
      <c r="Q93" s="4"/>
      <c r="R93" s="4"/>
      <c r="S93" s="4"/>
      <c r="T93" s="4"/>
    </row>
    <row r="94" spans="2:20" s="3" customFormat="1" x14ac:dyDescent="0.2">
      <c r="B94" s="5" t="s">
        <v>24</v>
      </c>
      <c r="C94" s="5" t="s">
        <v>8</v>
      </c>
      <c r="D94" s="6">
        <v>19.701473915864799</v>
      </c>
      <c r="E94" s="6">
        <v>19.701473915864799</v>
      </c>
      <c r="F94" s="6">
        <f>AVERAGE(E94:E96)</f>
        <v>19.678845122734469</v>
      </c>
      <c r="G94" s="7">
        <f>_xlfn.STDEV.S(E94:E96)</f>
        <v>2.3219819022475253E-2</v>
      </c>
      <c r="H94" s="3">
        <f>_xlfn.STDEV.S(E94:E96)/SQRT(COUNT(E94:E96))</f>
        <v>1.3405968763160482E-2</v>
      </c>
      <c r="O94" s="4"/>
      <c r="P94" s="4"/>
      <c r="Q94" s="4"/>
      <c r="R94" s="4"/>
      <c r="S94" s="4"/>
      <c r="T94" s="4"/>
    </row>
    <row r="95" spans="2:20" s="3" customFormat="1" x14ac:dyDescent="0.2">
      <c r="B95" s="5" t="s">
        <v>24</v>
      </c>
      <c r="C95" s="5" t="s">
        <v>8</v>
      </c>
      <c r="D95" s="6">
        <v>19.679985174633</v>
      </c>
      <c r="E95" s="6">
        <v>19.679985174633</v>
      </c>
      <c r="F95" s="6"/>
      <c r="G95" s="7"/>
      <c r="O95" s="4"/>
      <c r="P95" s="4"/>
      <c r="Q95" s="4"/>
      <c r="R95" s="4"/>
      <c r="S95" s="4"/>
      <c r="T95" s="4"/>
    </row>
    <row r="96" spans="2:20" s="3" customFormat="1" x14ac:dyDescent="0.2">
      <c r="B96" s="5" t="s">
        <v>24</v>
      </c>
      <c r="C96" s="5" t="s">
        <v>8</v>
      </c>
      <c r="D96" s="6">
        <v>19.6550762777056</v>
      </c>
      <c r="E96" s="6">
        <v>19.6550762777056</v>
      </c>
      <c r="F96" s="6"/>
      <c r="G96" s="7"/>
      <c r="O96" s="4"/>
      <c r="P96" s="4"/>
      <c r="Q96" s="4"/>
      <c r="R96" s="4"/>
      <c r="S96" s="4"/>
      <c r="T96" s="4"/>
    </row>
    <row r="97" spans="2:20" s="3" customFormat="1" x14ac:dyDescent="0.2">
      <c r="B97" s="5" t="s">
        <v>24</v>
      </c>
      <c r="C97" s="5" t="s">
        <v>9</v>
      </c>
      <c r="D97" s="6">
        <v>19.2413544594136</v>
      </c>
      <c r="E97" s="6">
        <v>19.2413544594136</v>
      </c>
      <c r="F97" s="6">
        <f>AVERAGE(E97:E99)</f>
        <v>19.196961832473168</v>
      </c>
      <c r="G97" s="7">
        <f>_xlfn.STDEV.S(E97:E99)</f>
        <v>4.6731206978036781E-2</v>
      </c>
      <c r="H97" s="3">
        <f>_xlfn.STDEV.S(E97:E99)/SQRT(COUNT(E97:E99))</f>
        <v>2.6980274928325654E-2</v>
      </c>
      <c r="O97" s="4"/>
      <c r="P97" s="4"/>
      <c r="Q97" s="4"/>
      <c r="R97" s="4"/>
      <c r="S97" s="4"/>
      <c r="T97" s="4"/>
    </row>
    <row r="98" spans="2:20" s="3" customFormat="1" x14ac:dyDescent="0.2">
      <c r="B98" s="5" t="s">
        <v>24</v>
      </c>
      <c r="C98" s="5" t="s">
        <v>9</v>
      </c>
      <c r="D98" s="6">
        <v>19.201331977378501</v>
      </c>
      <c r="E98" s="6">
        <v>19.201331977378501</v>
      </c>
      <c r="F98" s="6"/>
      <c r="G98" s="10"/>
      <c r="O98" s="4"/>
      <c r="P98" s="4"/>
      <c r="Q98" s="4"/>
      <c r="R98" s="4"/>
      <c r="S98" s="4"/>
      <c r="T98" s="4"/>
    </row>
    <row r="99" spans="2:20" s="3" customFormat="1" x14ac:dyDescent="0.2">
      <c r="B99" s="5" t="s">
        <v>24</v>
      </c>
      <c r="C99" s="5" t="s">
        <v>9</v>
      </c>
      <c r="D99" s="6">
        <v>19.148199060627402</v>
      </c>
      <c r="E99" s="6">
        <v>19.148199060627402</v>
      </c>
      <c r="F99" s="6"/>
      <c r="G99" s="1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2:20" s="3" customFormat="1" x14ac:dyDescent="0.2">
      <c r="B100" s="5" t="s">
        <v>25</v>
      </c>
      <c r="C100" s="5" t="s">
        <v>8</v>
      </c>
      <c r="D100" s="6">
        <v>23.3561260354351</v>
      </c>
      <c r="E100" s="6">
        <v>23.3561260354351</v>
      </c>
      <c r="F100" s="6">
        <f>AVERAGE(E100:E102)</f>
        <v>23.3314578551295</v>
      </c>
      <c r="G100" s="7">
        <f>_xlfn.STDEV.S(E100:E102)</f>
        <v>2.3181510601913188E-2</v>
      </c>
      <c r="H100" s="3">
        <f>_xlfn.STDEV.S(E100:E102)/SQRT(COUNT(E100:E102))</f>
        <v>1.3383851386236744E-2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2:20" s="3" customFormat="1" x14ac:dyDescent="0.2">
      <c r="B101" s="5" t="s">
        <v>25</v>
      </c>
      <c r="C101" s="5" t="s">
        <v>8</v>
      </c>
      <c r="D101" s="6">
        <v>23.328123381307101</v>
      </c>
      <c r="E101" s="6">
        <v>23.328123381307101</v>
      </c>
      <c r="F101" s="6"/>
      <c r="G101" s="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2:20" s="3" customFormat="1" x14ac:dyDescent="0.2">
      <c r="B102" s="5" t="s">
        <v>25</v>
      </c>
      <c r="C102" s="5" t="s">
        <v>8</v>
      </c>
      <c r="D102" s="6">
        <v>23.310124148646299</v>
      </c>
      <c r="E102" s="6">
        <v>23.310124148646299</v>
      </c>
      <c r="F102" s="6"/>
      <c r="G102" s="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2:20" s="3" customFormat="1" x14ac:dyDescent="0.2">
      <c r="B103" s="5" t="s">
        <v>25</v>
      </c>
      <c r="C103" s="5" t="s">
        <v>9</v>
      </c>
      <c r="D103" s="6">
        <v>22.436407764086301</v>
      </c>
      <c r="E103" s="6">
        <v>22.436407764086301</v>
      </c>
      <c r="F103" s="6">
        <f>AVERAGE(E103:E105)</f>
        <v>22.3925852440195</v>
      </c>
      <c r="G103" s="7">
        <f>_xlfn.STDEV.S(E103:E105)</f>
        <v>3.8462854711420413E-2</v>
      </c>
      <c r="H103" s="3">
        <f>_xlfn.STDEV.S(E103:E105)/SQRT(COUNT(E103:E105))</f>
        <v>2.2206539521440041E-2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2:20" s="3" customFormat="1" x14ac:dyDescent="0.2">
      <c r="B104" s="5" t="s">
        <v>25</v>
      </c>
      <c r="C104" s="5" t="s">
        <v>9</v>
      </c>
      <c r="D104" s="6">
        <v>22.3644224846621</v>
      </c>
      <c r="E104" s="6">
        <v>22.3644224846621</v>
      </c>
      <c r="F104" s="6"/>
      <c r="G104" s="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2:20" x14ac:dyDescent="0.2">
      <c r="B105" s="5" t="s">
        <v>25</v>
      </c>
      <c r="C105" s="5" t="s">
        <v>9</v>
      </c>
      <c r="D105" s="6">
        <v>22.376925483310099</v>
      </c>
      <c r="E105" s="6">
        <v>22.376925483310099</v>
      </c>
      <c r="F105" s="6"/>
      <c r="G105" s="7"/>
    </row>
    <row r="106" spans="2:20" x14ac:dyDescent="0.2">
      <c r="B106" s="5" t="s">
        <v>26</v>
      </c>
      <c r="C106" s="5" t="s">
        <v>8</v>
      </c>
      <c r="D106" s="6">
        <v>28.5478270659634</v>
      </c>
      <c r="E106" s="6">
        <v>28.5478270659634</v>
      </c>
      <c r="F106" s="6">
        <f>AVERAGE(E106:E108)</f>
        <v>28.2840107080347</v>
      </c>
      <c r="G106" s="7">
        <f>_xlfn.STDEV.S(E106:E108)</f>
        <v>0.23497127985438748</v>
      </c>
      <c r="H106" s="3">
        <f>_xlfn.STDEV.S(E106:E108)/SQRT(COUNT(E106:E108))</f>
        <v>0.13566073167576151</v>
      </c>
    </row>
    <row r="107" spans="2:20" x14ac:dyDescent="0.2">
      <c r="B107" s="5" t="s">
        <v>26</v>
      </c>
      <c r="C107" s="5" t="s">
        <v>8</v>
      </c>
      <c r="D107" s="6">
        <v>28.206986035912902</v>
      </c>
      <c r="E107" s="6">
        <v>28.206986035912902</v>
      </c>
      <c r="F107" s="6"/>
      <c r="G107" s="7"/>
    </row>
    <row r="108" spans="2:20" x14ac:dyDescent="0.2">
      <c r="B108" s="5" t="s">
        <v>26</v>
      </c>
      <c r="C108" s="5" t="s">
        <v>8</v>
      </c>
      <c r="D108" s="6">
        <v>28.097219022227801</v>
      </c>
      <c r="E108" s="6">
        <v>28.097219022227801</v>
      </c>
      <c r="F108" s="6"/>
      <c r="G108" s="7"/>
    </row>
    <row r="109" spans="2:20" x14ac:dyDescent="0.2">
      <c r="B109" s="5" t="s">
        <v>26</v>
      </c>
      <c r="C109" s="5" t="s">
        <v>9</v>
      </c>
      <c r="D109" s="6">
        <v>27.230674411938601</v>
      </c>
      <c r="E109" s="6">
        <v>27.230674411938601</v>
      </c>
      <c r="F109" s="6">
        <f>AVERAGE(E109:E111)</f>
        <v>27.077678109150899</v>
      </c>
      <c r="G109" s="7">
        <f>_xlfn.STDEV.S(E109:E111)</f>
        <v>0.16048840660737201</v>
      </c>
      <c r="H109" s="3">
        <f>_xlfn.STDEV.S(E109:E111)/SQRT(COUNT(E109:E111))</f>
        <v>9.2658024756580346E-2</v>
      </c>
    </row>
    <row r="110" spans="2:20" x14ac:dyDescent="0.2">
      <c r="B110" s="5" t="s">
        <v>26</v>
      </c>
      <c r="C110" s="5" t="s">
        <v>9</v>
      </c>
      <c r="D110" s="6">
        <v>27.091737271958301</v>
      </c>
      <c r="E110" s="6">
        <v>27.091737271958301</v>
      </c>
      <c r="F110" s="6"/>
      <c r="G110" s="7"/>
    </row>
    <row r="111" spans="2:20" x14ac:dyDescent="0.2">
      <c r="B111" s="5" t="s">
        <v>26</v>
      </c>
      <c r="C111" s="5" t="s">
        <v>9</v>
      </c>
      <c r="D111" s="6">
        <v>26.910622643555801</v>
      </c>
      <c r="E111" s="6">
        <v>26.910622643555801</v>
      </c>
      <c r="F111" s="6"/>
      <c r="G111" s="7"/>
    </row>
    <row r="112" spans="2:20" x14ac:dyDescent="0.2">
      <c r="B112" s="8" t="s">
        <v>27</v>
      </c>
      <c r="C112" s="8" t="s">
        <v>8</v>
      </c>
      <c r="D112" s="9">
        <v>31.2899388413148</v>
      </c>
      <c r="E112" s="9">
        <v>31.2899388413148</v>
      </c>
      <c r="F112" s="6">
        <f>AVERAGE(E112:E114)</f>
        <v>31.294789823439633</v>
      </c>
      <c r="G112" s="7">
        <f>_xlfn.STDEV.S(E112:E114)</f>
        <v>0.12218154256097535</v>
      </c>
      <c r="H112" s="3">
        <f>_xlfn.STDEV.S(E112:E114)/SQRT(COUNT(E112:E114))</f>
        <v>7.0541546487582846E-2</v>
      </c>
    </row>
    <row r="113" spans="2:18" x14ac:dyDescent="0.2">
      <c r="B113" s="8" t="s">
        <v>27</v>
      </c>
      <c r="C113" s="8" t="s">
        <v>8</v>
      </c>
      <c r="D113" s="9">
        <v>31.419324611125599</v>
      </c>
      <c r="E113" s="9">
        <v>31.419324611125599</v>
      </c>
      <c r="F113" s="6"/>
      <c r="G113" s="7"/>
    </row>
    <row r="114" spans="2:18" x14ac:dyDescent="0.2">
      <c r="B114" s="8" t="s">
        <v>27</v>
      </c>
      <c r="C114" s="8" t="s">
        <v>8</v>
      </c>
      <c r="D114" s="9">
        <v>31.175106017878502</v>
      </c>
      <c r="E114" s="9">
        <v>31.175106017878502</v>
      </c>
      <c r="F114" s="6"/>
      <c r="G114" s="7"/>
    </row>
    <row r="115" spans="2:18" x14ac:dyDescent="0.2">
      <c r="B115" s="8" t="s">
        <v>27</v>
      </c>
      <c r="C115" s="8" t="s">
        <v>9</v>
      </c>
      <c r="D115" s="9">
        <v>29.524184245741001</v>
      </c>
      <c r="E115" s="9">
        <v>29.524184245741001</v>
      </c>
      <c r="F115" s="6">
        <f>AVERAGE(E115:E117)</f>
        <v>29.457984486633432</v>
      </c>
      <c r="G115" s="7">
        <f>_xlfn.STDEV.S(E115:E117)</f>
        <v>6.3258520591461587E-2</v>
      </c>
      <c r="H115" s="3">
        <f>_xlfn.STDEV.S(E115:E117)/SQRT(COUNT(E115:E117))</f>
        <v>3.6522323892017837E-2</v>
      </c>
    </row>
    <row r="116" spans="2:18" x14ac:dyDescent="0.2">
      <c r="B116" s="8" t="s">
        <v>27</v>
      </c>
      <c r="C116" s="8" t="s">
        <v>9</v>
      </c>
      <c r="D116" s="9">
        <v>29.451620993297599</v>
      </c>
      <c r="E116" s="9">
        <v>29.451620993297599</v>
      </c>
      <c r="F116" s="6"/>
      <c r="G116" s="7"/>
    </row>
    <row r="117" spans="2:18" x14ac:dyDescent="0.2">
      <c r="B117" s="8" t="s">
        <v>27</v>
      </c>
      <c r="C117" s="8" t="s">
        <v>9</v>
      </c>
      <c r="D117" s="9">
        <v>29.3981482208617</v>
      </c>
      <c r="E117" s="9">
        <v>29.3981482208617</v>
      </c>
      <c r="F117" s="6"/>
      <c r="G117" s="7"/>
    </row>
    <row r="118" spans="2:18" x14ac:dyDescent="0.2">
      <c r="B118" s="5" t="s">
        <v>28</v>
      </c>
      <c r="C118" s="5" t="s">
        <v>8</v>
      </c>
      <c r="D118" s="6">
        <v>22.3665845734972</v>
      </c>
      <c r="E118" s="6">
        <v>22.3665845734972</v>
      </c>
      <c r="F118" s="6">
        <f>AVERAGE(E118:E120)</f>
        <v>22.308861673657201</v>
      </c>
      <c r="G118" s="7">
        <f>_xlfn.STDEV.S(E118:E120)</f>
        <v>8.3869573843433395E-2</v>
      </c>
      <c r="H118" s="3">
        <f>_xlfn.STDEV.S(E118:E120)/SQRT(COUNT(E118:E120))</f>
        <v>4.842212103532547E-2</v>
      </c>
      <c r="M118" s="11"/>
      <c r="N118" s="12"/>
      <c r="R118" s="11"/>
    </row>
    <row r="119" spans="2:18" x14ac:dyDescent="0.2">
      <c r="B119" s="5" t="s">
        <v>28</v>
      </c>
      <c r="C119" s="5" t="s">
        <v>8</v>
      </c>
      <c r="D119" s="6">
        <v>22.212656660256901</v>
      </c>
      <c r="E119" s="6">
        <v>22.212656660256901</v>
      </c>
      <c r="F119" s="6"/>
      <c r="G119" s="7"/>
      <c r="M119" s="11"/>
      <c r="N119" s="12"/>
      <c r="R119" s="11"/>
    </row>
    <row r="120" spans="2:18" x14ac:dyDescent="0.2">
      <c r="B120" s="5" t="s">
        <v>28</v>
      </c>
      <c r="C120" s="5" t="s">
        <v>8</v>
      </c>
      <c r="D120" s="6">
        <v>22.3473437872175</v>
      </c>
      <c r="E120" s="6">
        <v>22.3473437872175</v>
      </c>
      <c r="F120" s="6"/>
      <c r="G120" s="7"/>
      <c r="M120" s="11"/>
      <c r="N120" s="12"/>
      <c r="R120" s="11"/>
    </row>
    <row r="121" spans="2:18" x14ac:dyDescent="0.2">
      <c r="B121" s="5" t="s">
        <v>28</v>
      </c>
      <c r="C121" s="5" t="s">
        <v>9</v>
      </c>
      <c r="D121" s="6">
        <v>20.329761072856201</v>
      </c>
      <c r="E121" s="6">
        <v>20.329761072856201</v>
      </c>
      <c r="F121" s="6">
        <f>AVERAGE(E121:E123)</f>
        <v>20.282003306349569</v>
      </c>
      <c r="G121" s="7">
        <f>_xlfn.STDEV.S(E121:E123)</f>
        <v>4.4346218953310645E-2</v>
      </c>
      <c r="H121" s="3">
        <f>_xlfn.STDEV.S(E121:E123)/SQRT(COUNT(E121:E123))</f>
        <v>2.5603301450235986E-2</v>
      </c>
      <c r="M121" s="11"/>
      <c r="N121" s="12"/>
      <c r="R121" s="11"/>
    </row>
    <row r="122" spans="2:18" x14ac:dyDescent="0.2">
      <c r="B122" s="5" t="s">
        <v>28</v>
      </c>
      <c r="C122" s="5" t="s">
        <v>9</v>
      </c>
      <c r="D122" s="6">
        <v>20.242124925004799</v>
      </c>
      <c r="E122" s="6">
        <v>20.242124925004799</v>
      </c>
      <c r="F122" s="6"/>
      <c r="G122" s="7"/>
      <c r="M122" s="11"/>
      <c r="N122" s="12"/>
      <c r="R122" s="11"/>
    </row>
    <row r="123" spans="2:18" x14ac:dyDescent="0.2">
      <c r="B123" s="5" t="s">
        <v>28</v>
      </c>
      <c r="C123" s="5" t="s">
        <v>9</v>
      </c>
      <c r="D123" s="6">
        <v>20.274123921187702</v>
      </c>
      <c r="E123" s="6">
        <v>20.274123921187702</v>
      </c>
      <c r="F123" s="6"/>
      <c r="G123" s="7"/>
      <c r="M123" s="11"/>
      <c r="N123" s="12"/>
      <c r="R123" s="11"/>
    </row>
    <row r="124" spans="2:18" x14ac:dyDescent="0.2">
      <c r="B124" s="5" t="s">
        <v>29</v>
      </c>
      <c r="C124" s="5" t="s">
        <v>8</v>
      </c>
      <c r="D124" s="6">
        <v>20.765955906250699</v>
      </c>
      <c r="E124" s="6">
        <v>20.765955906250699</v>
      </c>
      <c r="F124" s="6">
        <f>AVERAGE(E124:E126)</f>
        <v>20.667544959809501</v>
      </c>
      <c r="G124" s="7">
        <f>_xlfn.STDEV.S(E124:E126)</f>
        <v>0.10432192925872746</v>
      </c>
      <c r="H124" s="3">
        <f>_xlfn.STDEV.S(E124:E126)/SQRT(COUNT(E124:E126))</f>
        <v>6.0230293939907399E-2</v>
      </c>
      <c r="J124" s="5"/>
      <c r="K124" s="11"/>
      <c r="M124" s="11"/>
      <c r="N124" s="12"/>
      <c r="R124" s="11"/>
    </row>
    <row r="125" spans="2:18" x14ac:dyDescent="0.2">
      <c r="B125" s="5" t="s">
        <v>29</v>
      </c>
      <c r="C125" s="5" t="s">
        <v>8</v>
      </c>
      <c r="D125" s="6">
        <v>20.678502009305902</v>
      </c>
      <c r="E125" s="6">
        <v>20.678502009305902</v>
      </c>
      <c r="F125" s="6"/>
      <c r="G125" s="7"/>
      <c r="L125" s="13"/>
    </row>
    <row r="126" spans="2:18" x14ac:dyDescent="0.2">
      <c r="B126" s="5" t="s">
        <v>29</v>
      </c>
      <c r="C126" s="5" t="s">
        <v>8</v>
      </c>
      <c r="D126" s="6">
        <v>20.558176963871901</v>
      </c>
      <c r="E126" s="6">
        <v>20.558176963871901</v>
      </c>
      <c r="F126" s="6"/>
      <c r="G126" s="7"/>
    </row>
    <row r="127" spans="2:18" x14ac:dyDescent="0.2">
      <c r="B127" s="5" t="s">
        <v>29</v>
      </c>
      <c r="C127" s="5" t="s">
        <v>9</v>
      </c>
      <c r="D127" s="6">
        <v>16.733632183101498</v>
      </c>
      <c r="E127" s="6">
        <v>16.733632183101498</v>
      </c>
      <c r="F127" s="6">
        <f>AVERAGE(E127:E129)</f>
        <v>16.761579593761798</v>
      </c>
      <c r="G127" s="7">
        <f>_xlfn.STDEV.S(E127:E129)</f>
        <v>4.3867243645970506E-2</v>
      </c>
      <c r="H127" s="3">
        <f>_xlfn.STDEV.S(E127:E129)/SQRT(COUNT(E127:E129))</f>
        <v>2.5326764927607975E-2</v>
      </c>
    </row>
    <row r="128" spans="2:18" x14ac:dyDescent="0.2">
      <c r="B128" s="5" t="s">
        <v>29</v>
      </c>
      <c r="C128" s="5" t="s">
        <v>9</v>
      </c>
      <c r="D128" s="6">
        <v>16.812139385834499</v>
      </c>
      <c r="E128" s="6">
        <v>16.812139385834499</v>
      </c>
      <c r="F128" s="6"/>
      <c r="G128" s="7"/>
    </row>
    <row r="129" spans="2:9" x14ac:dyDescent="0.2">
      <c r="B129" s="5" t="s">
        <v>29</v>
      </c>
      <c r="C129" s="5" t="s">
        <v>9</v>
      </c>
      <c r="D129" s="6">
        <v>16.738967212349401</v>
      </c>
      <c r="E129" s="6">
        <v>16.738967212349401</v>
      </c>
      <c r="F129" s="6"/>
      <c r="G129" s="7"/>
    </row>
    <row r="133" spans="2:9" x14ac:dyDescent="0.2">
      <c r="E133" s="4" t="s">
        <v>5</v>
      </c>
      <c r="F133" s="4" t="s">
        <v>30</v>
      </c>
      <c r="H133" s="4"/>
      <c r="I133" s="4"/>
    </row>
    <row r="134" spans="2:9" ht="32" x14ac:dyDescent="0.2">
      <c r="B134" s="1" t="s">
        <v>31</v>
      </c>
      <c r="C134" s="1" t="s">
        <v>32</v>
      </c>
      <c r="D134" s="1" t="s">
        <v>4</v>
      </c>
      <c r="E134" s="1" t="s">
        <v>33</v>
      </c>
      <c r="F134" s="1" t="s">
        <v>34</v>
      </c>
      <c r="G134" s="1" t="s">
        <v>35</v>
      </c>
      <c r="H134" s="14" t="s">
        <v>36</v>
      </c>
      <c r="I134" s="1"/>
    </row>
    <row r="135" spans="2:9" x14ac:dyDescent="0.2">
      <c r="B135" s="5" t="s">
        <v>7</v>
      </c>
      <c r="C135" s="4" t="s">
        <v>37</v>
      </c>
      <c r="D135" s="13">
        <f>F4</f>
        <v>18.982131644996631</v>
      </c>
      <c r="E135" s="12">
        <f>G4</f>
        <v>8.456448942761656E-2</v>
      </c>
      <c r="F135" s="12">
        <f>H4</f>
        <v>4.8823330734917687E-2</v>
      </c>
      <c r="G135" s="11">
        <f>100*2^(-(D135-D136))</f>
        <v>97.47101955902977</v>
      </c>
      <c r="H135" s="3">
        <f>100*LN(2)*2^(-(D135-D136))*SQRT(F135^2 + F136^2)</f>
        <v>3.3535964511712417</v>
      </c>
      <c r="I135" s="11"/>
    </row>
    <row r="136" spans="2:9" x14ac:dyDescent="0.2">
      <c r="C136" s="4" t="s">
        <v>38</v>
      </c>
      <c r="D136" s="13">
        <f>F7</f>
        <v>18.945176885346935</v>
      </c>
      <c r="E136" s="12">
        <f>G7</f>
        <v>1.5507708142374781E-2</v>
      </c>
      <c r="F136" s="12">
        <f>H7</f>
        <v>8.9533794705142309E-3</v>
      </c>
      <c r="G136" s="11"/>
      <c r="I136" s="11"/>
    </row>
    <row r="137" spans="2:9" x14ac:dyDescent="0.2">
      <c r="B137" s="5" t="s">
        <v>10</v>
      </c>
      <c r="C137" s="4" t="s">
        <v>37</v>
      </c>
      <c r="D137" s="13">
        <f>F10</f>
        <v>19.611034980457664</v>
      </c>
      <c r="E137" s="12">
        <f>G10</f>
        <v>0.10375529462768505</v>
      </c>
      <c r="F137" s="12">
        <f>H10</f>
        <v>5.9903147283142902E-2</v>
      </c>
      <c r="G137" s="11">
        <f>100*2^(-(D137-D138))</f>
        <v>95.008657268631524</v>
      </c>
      <c r="H137" s="3">
        <f>100*LN(2)*2^(-(D137-D138))*SQRT(F137^2 + F138^2)</f>
        <v>6.1365350341206977</v>
      </c>
      <c r="I137" s="11"/>
    </row>
    <row r="138" spans="2:9" x14ac:dyDescent="0.2">
      <c r="C138" s="4" t="s">
        <v>38</v>
      </c>
      <c r="D138" s="13">
        <f>F13</f>
        <v>19.537165864587198</v>
      </c>
      <c r="E138" s="12">
        <f>G13</f>
        <v>0.12362766671656433</v>
      </c>
      <c r="F138" s="12">
        <f>H13</f>
        <v>7.137646665809376E-2</v>
      </c>
      <c r="G138" s="11"/>
      <c r="I138" s="11"/>
    </row>
    <row r="139" spans="2:9" x14ac:dyDescent="0.2">
      <c r="B139" s="5" t="s">
        <v>11</v>
      </c>
      <c r="C139" s="4" t="s">
        <v>37</v>
      </c>
      <c r="D139" s="13">
        <f>F16</f>
        <v>17.349571465388532</v>
      </c>
      <c r="E139" s="12">
        <f>G16</f>
        <v>2.0206880545893823E-2</v>
      </c>
      <c r="F139" s="12">
        <f>H16</f>
        <v>1.1666447922654411E-2</v>
      </c>
      <c r="G139" s="11">
        <f>100*2^(-(D139-D140))</f>
        <v>89.685277456296475</v>
      </c>
      <c r="H139" s="3">
        <f>100*LN(2)*2^(-(D139-D140))*SQRT(F139^2 + F140^2)</f>
        <v>1.2074630812667837</v>
      </c>
      <c r="I139" s="11"/>
    </row>
    <row r="140" spans="2:9" x14ac:dyDescent="0.2">
      <c r="B140" s="5"/>
      <c r="C140" s="4" t="s">
        <v>38</v>
      </c>
      <c r="D140" s="13">
        <f>F19</f>
        <v>17.192514545344</v>
      </c>
      <c r="E140" s="12">
        <f>G19</f>
        <v>2.6897913533381265E-2</v>
      </c>
      <c r="F140" s="12">
        <f>H19</f>
        <v>1.5529517619136953E-2</v>
      </c>
      <c r="G140" s="11"/>
      <c r="I140" s="11"/>
    </row>
    <row r="141" spans="2:9" x14ac:dyDescent="0.2">
      <c r="B141" s="5" t="s">
        <v>12</v>
      </c>
      <c r="C141" s="4" t="s">
        <v>37</v>
      </c>
      <c r="D141" s="13">
        <f>F22</f>
        <v>19.457808477168932</v>
      </c>
      <c r="E141" s="12">
        <f>G22</f>
        <v>0.32312704716674889</v>
      </c>
      <c r="F141" s="12">
        <f>H22</f>
        <v>0.18655748766417138</v>
      </c>
      <c r="G141" s="11">
        <f>100*2^(-(D141-D142))</f>
        <v>79.207027072964692</v>
      </c>
      <c r="H141" s="3">
        <f>100*LN(2)*2^(-(D141-D142))*SQRT(F141^2 + F142^2)</f>
        <v>11.009139911527788</v>
      </c>
      <c r="I141" s="11"/>
    </row>
    <row r="142" spans="2:9" x14ac:dyDescent="0.2">
      <c r="B142" s="5"/>
      <c r="C142" s="4" t="s">
        <v>38</v>
      </c>
      <c r="D142" s="13">
        <f>F25</f>
        <v>19.121508810990466</v>
      </c>
      <c r="E142" s="12">
        <f>G25</f>
        <v>0.12734734043710494</v>
      </c>
      <c r="F142" s="12">
        <f>H25</f>
        <v>7.3524021281945462E-2</v>
      </c>
      <c r="G142" s="11"/>
      <c r="I142" s="11"/>
    </row>
    <row r="143" spans="2:9" x14ac:dyDescent="0.2">
      <c r="B143" s="5" t="s">
        <v>13</v>
      </c>
      <c r="C143" s="4" t="s">
        <v>37</v>
      </c>
      <c r="D143" s="13">
        <f>F28</f>
        <v>19.228128576993331</v>
      </c>
      <c r="E143" s="12">
        <f>G28</f>
        <v>3.5645633023696353E-2</v>
      </c>
      <c r="F143" s="12">
        <f>H28</f>
        <v>2.0580015821665704E-2</v>
      </c>
      <c r="G143" s="11">
        <f>100*2^(-(D143-D144))</f>
        <v>101.53384036821407</v>
      </c>
      <c r="H143" s="3">
        <f>100*LN(2)*2^(-(D143-D144))*SQRT(F143^2 + F144^2)</f>
        <v>2.982169182080467</v>
      </c>
      <c r="I143" s="11"/>
    </row>
    <row r="144" spans="2:9" x14ac:dyDescent="0.2">
      <c r="B144" s="5"/>
      <c r="C144" s="4" t="s">
        <v>38</v>
      </c>
      <c r="D144" s="13">
        <f>F31</f>
        <v>19.2500892225775</v>
      </c>
      <c r="E144" s="12">
        <f>G31</f>
        <v>6.4155831241791486E-2</v>
      </c>
      <c r="F144" s="12">
        <f>H31</f>
        <v>3.7040386437532519E-2</v>
      </c>
      <c r="G144" s="11"/>
      <c r="I144" s="11"/>
    </row>
    <row r="145" spans="2:9" x14ac:dyDescent="0.2">
      <c r="B145" s="5" t="s">
        <v>14</v>
      </c>
      <c r="C145" s="4" t="s">
        <v>37</v>
      </c>
      <c r="D145" s="13">
        <f>F34</f>
        <v>17.814600787072735</v>
      </c>
      <c r="E145" s="12">
        <f>G34</f>
        <v>0.12718167000137418</v>
      </c>
      <c r="F145" s="12">
        <f>H34</f>
        <v>7.342837141127953E-2</v>
      </c>
      <c r="G145" s="11">
        <f>100*2^(-(D145-D146))</f>
        <v>97.391560971690581</v>
      </c>
      <c r="H145" s="3">
        <f>100*LN(2)*2^(-(D145-D146))*SQRT(F145^2 + F146^2)</f>
        <v>5.4603717099614544</v>
      </c>
      <c r="I145" s="11"/>
    </row>
    <row r="146" spans="2:9" x14ac:dyDescent="0.2">
      <c r="B146" s="5"/>
      <c r="C146" s="4" t="s">
        <v>38</v>
      </c>
      <c r="D146" s="13">
        <f>F37</f>
        <v>17.776469459649466</v>
      </c>
      <c r="E146" s="12">
        <f>G37</f>
        <v>5.8759204444296491E-2</v>
      </c>
      <c r="F146" s="12">
        <f>H37</f>
        <v>3.3924642503282837E-2</v>
      </c>
      <c r="G146" s="11"/>
      <c r="I146" s="11"/>
    </row>
    <row r="147" spans="2:9" x14ac:dyDescent="0.2">
      <c r="B147" s="5" t="s">
        <v>15</v>
      </c>
      <c r="C147" s="4" t="s">
        <v>37</v>
      </c>
      <c r="D147" s="13">
        <f>F40</f>
        <v>14.857720073188533</v>
      </c>
      <c r="E147" s="12">
        <f>G40</f>
        <v>6.8443604049325688E-2</v>
      </c>
      <c r="F147" s="12">
        <f>H40</f>
        <v>3.9515933222186349E-2</v>
      </c>
      <c r="G147" s="11">
        <f>100*2^(-(D147-D148))</f>
        <v>93.774586319900706</v>
      </c>
      <c r="H147" s="3">
        <f>100*LN(2)*2^(-(D147-D148))*SQRT(F147^2 + F148^2)</f>
        <v>2.9243703785513944</v>
      </c>
      <c r="I147" s="11"/>
    </row>
    <row r="148" spans="2:9" x14ac:dyDescent="0.2">
      <c r="B148" s="5"/>
      <c r="C148" s="4" t="s">
        <v>38</v>
      </c>
      <c r="D148" s="13">
        <f>F43</f>
        <v>14.764988971852601</v>
      </c>
      <c r="E148" s="12">
        <f>G43</f>
        <v>3.7254994029621541E-2</v>
      </c>
      <c r="F148" s="12">
        <f>H43</f>
        <v>2.15091808316599E-2</v>
      </c>
      <c r="G148" s="11"/>
      <c r="I148" s="11"/>
    </row>
    <row r="149" spans="2:9" x14ac:dyDescent="0.2">
      <c r="B149" s="5" t="s">
        <v>16</v>
      </c>
      <c r="C149" s="4" t="s">
        <v>37</v>
      </c>
      <c r="D149" s="13">
        <f>F46</f>
        <v>20.598761366766368</v>
      </c>
      <c r="E149" s="12">
        <f>G46</f>
        <v>4.8272743137521744E-2</v>
      </c>
      <c r="F149" s="12">
        <f>H46</f>
        <v>2.787028124496984E-2</v>
      </c>
      <c r="G149" s="11">
        <f>100*2^(-(D149-D150))</f>
        <v>100.22178947925528</v>
      </c>
      <c r="H149" s="3">
        <f>100*LN(2)*2^(-(D149-D150))*SQRT(F149^2 + F150^2)</f>
        <v>2.9668214264403998</v>
      </c>
      <c r="I149" s="11"/>
    </row>
    <row r="150" spans="2:9" x14ac:dyDescent="0.2">
      <c r="B150" s="5"/>
      <c r="C150" s="4" t="s">
        <v>38</v>
      </c>
      <c r="D150" s="13">
        <f>F49</f>
        <v>20.601957569472869</v>
      </c>
      <c r="E150" s="12">
        <f>G49</f>
        <v>5.6049308216145226E-2</v>
      </c>
      <c r="F150" s="12">
        <f>H49</f>
        <v>3.236008318648375E-2</v>
      </c>
      <c r="G150" s="11"/>
      <c r="I150" s="11"/>
    </row>
    <row r="151" spans="2:9" x14ac:dyDescent="0.2">
      <c r="B151" s="4" t="s">
        <v>17</v>
      </c>
      <c r="C151" s="4" t="s">
        <v>37</v>
      </c>
      <c r="D151" s="13">
        <f>F52</f>
        <v>16.707031949854066</v>
      </c>
      <c r="E151" s="12">
        <f>G52</f>
        <v>0.19126417711640556</v>
      </c>
      <c r="F151" s="12">
        <f>H52</f>
        <v>0.11042642414448901</v>
      </c>
      <c r="G151" s="11">
        <f>100*2^(-(D151-D152))</f>
        <v>95.028605827474649</v>
      </c>
      <c r="H151" s="3">
        <f>100*LN(2)*2^(-(D151-D152))*SQRT(F151^2 + F152^2)</f>
        <v>7.5755338355395487</v>
      </c>
      <c r="I151" s="11"/>
    </row>
    <row r="152" spans="2:9" x14ac:dyDescent="0.2">
      <c r="B152" s="5"/>
      <c r="C152" s="4" t="s">
        <v>38</v>
      </c>
      <c r="D152" s="13">
        <f>F55</f>
        <v>16.633465718655298</v>
      </c>
      <c r="E152" s="12">
        <f>G55</f>
        <v>0.30429850700775896</v>
      </c>
      <c r="F152" s="12">
        <f>H58</f>
        <v>3.2142995527097339E-2</v>
      </c>
      <c r="G152" s="11"/>
      <c r="I152" s="11"/>
    </row>
    <row r="153" spans="2:9" x14ac:dyDescent="0.2">
      <c r="B153" s="8" t="s">
        <v>39</v>
      </c>
      <c r="C153" s="4" t="s">
        <v>37</v>
      </c>
      <c r="D153" s="13">
        <f>F58</f>
        <v>12.430076336080967</v>
      </c>
      <c r="E153" s="12">
        <f>G58</f>
        <v>5.5673301360391753E-2</v>
      </c>
      <c r="F153" s="12">
        <f>H58</f>
        <v>3.2142995527097339E-2</v>
      </c>
      <c r="G153" s="11">
        <f t="shared" ref="G153" si="2">100*2^(-(D153-D154))</f>
        <v>94.457938731833266</v>
      </c>
      <c r="H153" s="3">
        <f t="shared" ref="H153" si="3">100*LN(2)*2^(-(D153-D154))*SQRT(F153^2 + F154^2)</f>
        <v>2.1181760744712617</v>
      </c>
      <c r="I153" s="4"/>
    </row>
    <row r="154" spans="2:9" x14ac:dyDescent="0.2">
      <c r="C154" s="4" t="s">
        <v>38</v>
      </c>
      <c r="D154" s="13">
        <f>F61</f>
        <v>12.347820294427066</v>
      </c>
      <c r="E154" s="12">
        <f>G61</f>
        <v>6.3557718066559353E-3</v>
      </c>
      <c r="F154" s="12">
        <f>H61</f>
        <v>3.6695065634806383E-3</v>
      </c>
      <c r="G154" s="13"/>
      <c r="H154" s="13"/>
      <c r="I154" s="4"/>
    </row>
    <row r="155" spans="2:9" x14ac:dyDescent="0.2">
      <c r="B155" s="4" t="s">
        <v>19</v>
      </c>
      <c r="C155" s="4" t="s">
        <v>37</v>
      </c>
      <c r="D155" s="13">
        <f>F64</f>
        <v>19.551592146696034</v>
      </c>
      <c r="E155" s="12">
        <f>G64</f>
        <v>7.6185088419110619E-2</v>
      </c>
      <c r="F155" s="12">
        <f>H64</f>
        <v>4.398548130700896E-2</v>
      </c>
      <c r="G155" s="11">
        <f>100*2^(-(D155-D156))</f>
        <v>94.244107627912058</v>
      </c>
      <c r="H155" s="3">
        <f>100*LN(2)*2^(-(D155-D156))*SQRT(F155^2 + F156^2)</f>
        <v>2.890934160971562</v>
      </c>
      <c r="I155" s="11"/>
    </row>
    <row r="156" spans="2:9" x14ac:dyDescent="0.2">
      <c r="C156" s="4" t="s">
        <v>38</v>
      </c>
      <c r="D156" s="13">
        <f>F67</f>
        <v>19.466066472187499</v>
      </c>
      <c r="E156" s="12">
        <f>G67</f>
        <v>8.4406304916825794E-3</v>
      </c>
      <c r="F156" s="12">
        <f>H67</f>
        <v>4.873200286503101E-3</v>
      </c>
      <c r="H156" s="4"/>
      <c r="I156" s="11"/>
    </row>
    <row r="157" spans="2:9" x14ac:dyDescent="0.2">
      <c r="B157" s="5" t="s">
        <v>20</v>
      </c>
      <c r="C157" s="4" t="s">
        <v>37</v>
      </c>
      <c r="D157" s="13">
        <f>F70</f>
        <v>20.197310538046768</v>
      </c>
      <c r="E157" s="12">
        <f>G70</f>
        <v>3.3762152942299582E-2</v>
      </c>
      <c r="F157" s="12">
        <f>H70</f>
        <v>1.9492588089657981E-2</v>
      </c>
      <c r="G157" s="11">
        <f>100*2^(-(D157-D158))</f>
        <v>88.152370661352819</v>
      </c>
      <c r="H157" s="3">
        <f>100*LN(2)*2^(-(D157-D158))*SQRT(F157^2 + F158^2)</f>
        <v>1.3235324542170757</v>
      </c>
      <c r="I157" s="11"/>
    </row>
    <row r="158" spans="2:9" x14ac:dyDescent="0.2">
      <c r="B158" s="5"/>
      <c r="C158" s="4" t="s">
        <v>38</v>
      </c>
      <c r="D158" s="13">
        <f>F73</f>
        <v>20.015381811291231</v>
      </c>
      <c r="E158" s="12">
        <f>G73</f>
        <v>1.6361295252837024E-2</v>
      </c>
      <c r="F158" s="12">
        <f>H73</f>
        <v>9.4461982185164023E-3</v>
      </c>
      <c r="G158" s="11"/>
      <c r="I158" s="11"/>
    </row>
    <row r="159" spans="2:9" x14ac:dyDescent="0.2">
      <c r="B159" s="8" t="s">
        <v>21</v>
      </c>
      <c r="C159" s="4" t="s">
        <v>37</v>
      </c>
      <c r="D159" s="13">
        <f>F76</f>
        <v>22.648346655322936</v>
      </c>
      <c r="E159" s="12">
        <f>G76</f>
        <v>0.11944971929999951</v>
      </c>
      <c r="F159" s="12">
        <f>H76</f>
        <v>6.896432759247996E-2</v>
      </c>
      <c r="G159" s="11">
        <f t="shared" ref="G159" si="4">100*2^(-(D159-D160))</f>
        <v>82.283161809752912</v>
      </c>
      <c r="H159" s="3">
        <f t="shared" ref="H159" si="5">100*LN(2)*2^(-(D159-D160))*SQRT(F159^2 + F160^2)</f>
        <v>4.1639963302164569</v>
      </c>
      <c r="I159" s="11"/>
    </row>
    <row r="160" spans="2:9" x14ac:dyDescent="0.2">
      <c r="B160" s="8"/>
      <c r="C160" s="4" t="s">
        <v>38</v>
      </c>
      <c r="D160" s="13">
        <f>F79</f>
        <v>22.367015792310198</v>
      </c>
      <c r="E160" s="12">
        <f>G79</f>
        <v>4.1503290336713072E-2</v>
      </c>
      <c r="F160" s="12">
        <f>H79</f>
        <v>2.3961935848156486E-2</v>
      </c>
      <c r="G160" s="11"/>
      <c r="I160" s="11"/>
    </row>
    <row r="161" spans="2:9" x14ac:dyDescent="0.2">
      <c r="B161" s="8" t="s">
        <v>22</v>
      </c>
      <c r="C161" s="4" t="s">
        <v>37</v>
      </c>
      <c r="D161" s="13">
        <f>F82</f>
        <v>21.344114955274165</v>
      </c>
      <c r="E161" s="12">
        <f>G82</f>
        <v>0.1626944461981239</v>
      </c>
      <c r="F161" s="12">
        <f>H82</f>
        <v>9.3931682308143929E-2</v>
      </c>
      <c r="G161" s="11">
        <f>100*2^(-(D161-D162))</f>
        <v>75.033579916857136</v>
      </c>
      <c r="H161" s="3">
        <f>100*LN(2)*2^(-(D161-D162))*SQRT(F161^2 + F162^2)</f>
        <v>5.7462594292917144</v>
      </c>
      <c r="I161" s="11"/>
    </row>
    <row r="162" spans="2:9" x14ac:dyDescent="0.2">
      <c r="B162" s="5"/>
      <c r="C162" s="4" t="s">
        <v>38</v>
      </c>
      <c r="D162" s="13">
        <f>F85</f>
        <v>20.929723252494465</v>
      </c>
      <c r="E162" s="12">
        <f>G85</f>
        <v>0.10075442688243627</v>
      </c>
      <c r="F162" s="12">
        <f>H85</f>
        <v>5.8170595482621053E-2</v>
      </c>
      <c r="G162" s="11"/>
      <c r="I162" s="11"/>
    </row>
    <row r="163" spans="2:9" x14ac:dyDescent="0.2">
      <c r="B163" s="4" t="s">
        <v>23</v>
      </c>
      <c r="C163" s="4" t="s">
        <v>37</v>
      </c>
      <c r="D163" s="13">
        <f>F88</f>
        <v>19.924525371978632</v>
      </c>
      <c r="E163" s="12">
        <f>G88</f>
        <v>0.41443026544924177</v>
      </c>
      <c r="F163" s="12">
        <f>H88</f>
        <v>0.23927142531744783</v>
      </c>
      <c r="G163" s="11">
        <f>100*2^(-(D163-D164))</f>
        <v>73.7422910784056</v>
      </c>
      <c r="H163" s="3">
        <f>100*LN(2)*2^(-(D163-D164))*SQRT(F163^2 + F164^2)</f>
        <v>16.170133374846646</v>
      </c>
      <c r="I163" s="11"/>
    </row>
    <row r="164" spans="2:9" x14ac:dyDescent="0.2">
      <c r="B164" s="5"/>
      <c r="C164" s="4" t="s">
        <v>38</v>
      </c>
      <c r="D164" s="13">
        <f>F91</f>
        <v>19.485089516903898</v>
      </c>
      <c r="E164" s="12">
        <f>G91</f>
        <v>0.35844749243806234</v>
      </c>
      <c r="F164" s="12">
        <f>H91</f>
        <v>0.20694975624946166</v>
      </c>
      <c r="G164" s="11"/>
      <c r="I164" s="11"/>
    </row>
    <row r="165" spans="2:9" x14ac:dyDescent="0.2">
      <c r="B165" s="5" t="s">
        <v>24</v>
      </c>
      <c r="C165" s="4" t="s">
        <v>37</v>
      </c>
      <c r="D165" s="13">
        <f>F94</f>
        <v>19.678845122734469</v>
      </c>
      <c r="E165" s="12">
        <f>G94</f>
        <v>2.3219819022475253E-2</v>
      </c>
      <c r="F165" s="12">
        <f>H94</f>
        <v>1.3405968763160482E-2</v>
      </c>
      <c r="G165" s="11">
        <f>100*2^(-(D165-D166))</f>
        <v>71.604229394992899</v>
      </c>
      <c r="H165" s="3">
        <f>100*LN(2)*2^(-(D165-D166))*SQRT(F165^2 + F166^2)</f>
        <v>1.4952871266744774</v>
      </c>
      <c r="I165" s="11"/>
    </row>
    <row r="166" spans="2:9" x14ac:dyDescent="0.2">
      <c r="B166" s="5"/>
      <c r="C166" s="4" t="s">
        <v>38</v>
      </c>
      <c r="D166" s="13">
        <f>F97</f>
        <v>19.196961832473168</v>
      </c>
      <c r="E166" s="12">
        <f>G97</f>
        <v>4.6731206978036781E-2</v>
      </c>
      <c r="F166" s="12">
        <f>H97</f>
        <v>2.6980274928325654E-2</v>
      </c>
      <c r="G166" s="11"/>
      <c r="I166" s="11"/>
    </row>
    <row r="167" spans="2:9" x14ac:dyDescent="0.2">
      <c r="B167" s="5" t="s">
        <v>25</v>
      </c>
      <c r="C167" s="4" t="s">
        <v>37</v>
      </c>
      <c r="D167" s="13">
        <f>F100</f>
        <v>23.3314578551295</v>
      </c>
      <c r="E167" s="12">
        <f>G100</f>
        <v>2.3181510601913188E-2</v>
      </c>
      <c r="F167" s="12">
        <f>H100</f>
        <v>1.3383851386236744E-2</v>
      </c>
      <c r="G167" s="11">
        <f>100*2^(-(D167-D168))</f>
        <v>52.164035518353757</v>
      </c>
      <c r="H167" s="3">
        <f>100*LN(2)*2^(-(D167-D168))*SQRT(F167^2 + F168^2)</f>
        <v>0.93748557136166266</v>
      </c>
      <c r="I167" s="11"/>
    </row>
    <row r="168" spans="2:9" x14ac:dyDescent="0.2">
      <c r="B168" s="5"/>
      <c r="C168" s="4" t="s">
        <v>38</v>
      </c>
      <c r="D168" s="13">
        <f>F103</f>
        <v>22.3925852440195</v>
      </c>
      <c r="E168" s="12">
        <f>G103</f>
        <v>3.8462854711420413E-2</v>
      </c>
      <c r="F168" s="12">
        <f>H103</f>
        <v>2.2206539521440041E-2</v>
      </c>
      <c r="G168" s="11"/>
      <c r="I168" s="4"/>
    </row>
    <row r="169" spans="2:9" x14ac:dyDescent="0.2">
      <c r="B169" s="5" t="s">
        <v>26</v>
      </c>
      <c r="C169" s="4" t="s">
        <v>37</v>
      </c>
      <c r="D169" s="13">
        <f>F106</f>
        <v>28.2840107080347</v>
      </c>
      <c r="E169" s="12">
        <f>G106</f>
        <v>0.23497127985438748</v>
      </c>
      <c r="F169" s="12">
        <f>H106</f>
        <v>0.13566073167576151</v>
      </c>
      <c r="G169" s="11">
        <f>100*2^(-(D169-D170))</f>
        <v>43.336886139195087</v>
      </c>
      <c r="H169" s="3">
        <f>100*LN(2)*2^(-(D169-D170))*SQRT(F169^2 + F170^2)</f>
        <v>4.9349110124464319</v>
      </c>
      <c r="I169" s="4"/>
    </row>
    <row r="170" spans="2:9" x14ac:dyDescent="0.2">
      <c r="B170" s="5"/>
      <c r="C170" s="4" t="s">
        <v>38</v>
      </c>
      <c r="D170" s="13">
        <f>F109</f>
        <v>27.077678109150899</v>
      </c>
      <c r="E170" s="12">
        <f>G109</f>
        <v>0.16048840660737201</v>
      </c>
      <c r="F170" s="12">
        <f>H109</f>
        <v>9.2658024756580346E-2</v>
      </c>
      <c r="G170" s="11"/>
      <c r="I170" s="4"/>
    </row>
    <row r="171" spans="2:9" x14ac:dyDescent="0.2">
      <c r="B171" s="4" t="s">
        <v>27</v>
      </c>
      <c r="C171" s="4" t="s">
        <v>37</v>
      </c>
      <c r="D171" s="13">
        <f>F112</f>
        <v>31.294789823439633</v>
      </c>
      <c r="E171" s="12">
        <f>G112</f>
        <v>0.12218154256097535</v>
      </c>
      <c r="F171" s="12">
        <f>H112</f>
        <v>7.0541546487582846E-2</v>
      </c>
      <c r="G171" s="11">
        <f t="shared" ref="G171:G173" si="6">100*2^(-(D171-D172))</f>
        <v>27.994099212170376</v>
      </c>
      <c r="H171" s="3">
        <f t="shared" ref="H171:H173" si="7">100*LN(2)*2^(-(D171-D172))*SQRT(F171^2 + F172^2)</f>
        <v>1.5413678327308107</v>
      </c>
      <c r="I171" s="4"/>
    </row>
    <row r="172" spans="2:9" x14ac:dyDescent="0.2">
      <c r="C172" s="4" t="s">
        <v>38</v>
      </c>
      <c r="D172" s="13">
        <f>F115</f>
        <v>29.457984486633432</v>
      </c>
      <c r="E172" s="12">
        <f>G115</f>
        <v>6.3258520591461587E-2</v>
      </c>
      <c r="F172" s="12">
        <f>H115</f>
        <v>3.6522323892017837E-2</v>
      </c>
      <c r="G172" s="11"/>
      <c r="I172" s="4"/>
    </row>
    <row r="173" spans="2:9" x14ac:dyDescent="0.2">
      <c r="B173" s="4" t="s">
        <v>28</v>
      </c>
      <c r="C173" s="4" t="s">
        <v>37</v>
      </c>
      <c r="D173" s="13">
        <f>F118</f>
        <v>22.308861673657201</v>
      </c>
      <c r="E173" s="12">
        <f>G118</f>
        <v>8.3869573843433395E-2</v>
      </c>
      <c r="F173" s="12">
        <f>H118</f>
        <v>4.842212103532547E-2</v>
      </c>
      <c r="G173" s="11">
        <f t="shared" si="6"/>
        <v>24.538885516955151</v>
      </c>
      <c r="H173" s="3">
        <f t="shared" si="7"/>
        <v>0.93166039028718339</v>
      </c>
      <c r="I173" s="4"/>
    </row>
    <row r="174" spans="2:9" x14ac:dyDescent="0.2">
      <c r="C174" s="4" t="s">
        <v>38</v>
      </c>
      <c r="D174" s="13">
        <f>F121</f>
        <v>20.282003306349569</v>
      </c>
      <c r="E174" s="12">
        <f>G121</f>
        <v>4.4346218953310645E-2</v>
      </c>
      <c r="F174" s="12">
        <f>H121</f>
        <v>2.5603301450235986E-2</v>
      </c>
      <c r="G174" s="11"/>
      <c r="I174" s="4"/>
    </row>
    <row r="175" spans="2:9" x14ac:dyDescent="0.2">
      <c r="B175" s="5" t="s">
        <v>29</v>
      </c>
      <c r="C175" s="4" t="s">
        <v>37</v>
      </c>
      <c r="D175" s="13">
        <f>F124</f>
        <v>20.667544959809501</v>
      </c>
      <c r="E175" s="12">
        <f>G124</f>
        <v>0.10432192925872746</v>
      </c>
      <c r="F175" s="12">
        <f>H124</f>
        <v>6.0230293939907399E-2</v>
      </c>
      <c r="G175" s="11">
        <f>100*2^(-(D175-D176))</f>
        <v>6.67094350634172</v>
      </c>
      <c r="H175" s="3">
        <f>100*LN(2)*2^(-(D175-D176))*SQRT(F175^2 + F176^2)</f>
        <v>0.30212216146479148</v>
      </c>
      <c r="I175" s="4"/>
    </row>
    <row r="176" spans="2:9" x14ac:dyDescent="0.2">
      <c r="B176" s="5"/>
      <c r="C176" s="4" t="s">
        <v>38</v>
      </c>
      <c r="D176" s="13">
        <f>F127</f>
        <v>16.761579593761798</v>
      </c>
      <c r="E176" s="12">
        <f>G127</f>
        <v>4.3867243645970506E-2</v>
      </c>
      <c r="F176" s="12">
        <f>H127</f>
        <v>2.5326764927607975E-2</v>
      </c>
      <c r="G176" s="11"/>
      <c r="H176" s="4"/>
      <c r="I176" s="4"/>
    </row>
    <row r="177" spans="2:9" x14ac:dyDescent="0.2">
      <c r="H177" s="4"/>
      <c r="I177" s="4"/>
    </row>
    <row r="178" spans="2:9" x14ac:dyDescent="0.2">
      <c r="H178" s="4"/>
      <c r="I178" s="4"/>
    </row>
    <row r="179" spans="2:9" x14ac:dyDescent="0.2">
      <c r="H179" s="4"/>
      <c r="I179" s="4"/>
    </row>
    <row r="180" spans="2:9" x14ac:dyDescent="0.2">
      <c r="B180" s="1" t="s">
        <v>31</v>
      </c>
      <c r="C180" s="1" t="s">
        <v>35</v>
      </c>
      <c r="D180" s="1" t="s">
        <v>40</v>
      </c>
      <c r="H180" s="4"/>
      <c r="I180" s="4"/>
    </row>
    <row r="181" spans="2:9" x14ac:dyDescent="0.2">
      <c r="B181" s="4" t="s">
        <v>7</v>
      </c>
      <c r="C181" s="11">
        <f>G135</f>
        <v>97.47101955902977</v>
      </c>
      <c r="D181" s="15">
        <f>H135</f>
        <v>3.3535964511712417</v>
      </c>
      <c r="H181" s="4"/>
      <c r="I181" s="4"/>
    </row>
    <row r="182" spans="2:9" x14ac:dyDescent="0.2">
      <c r="B182" s="4" t="s">
        <v>10</v>
      </c>
      <c r="C182" s="11">
        <f>G137</f>
        <v>95.008657268631524</v>
      </c>
      <c r="D182" s="15">
        <f>H137</f>
        <v>6.1365350341206977</v>
      </c>
      <c r="H182" s="4"/>
      <c r="I182" s="4"/>
    </row>
    <row r="183" spans="2:9" x14ac:dyDescent="0.2">
      <c r="B183" s="5" t="s">
        <v>11</v>
      </c>
      <c r="C183" s="11">
        <f>G139</f>
        <v>89.685277456296475</v>
      </c>
      <c r="D183" s="15">
        <f>H139</f>
        <v>1.2074630812667837</v>
      </c>
      <c r="H183" s="4"/>
      <c r="I183" s="4"/>
    </row>
    <row r="184" spans="2:9" x14ac:dyDescent="0.2">
      <c r="B184" s="5" t="s">
        <v>41</v>
      </c>
      <c r="C184" s="11">
        <f>G141</f>
        <v>79.207027072964692</v>
      </c>
      <c r="D184" s="15">
        <f>H141</f>
        <v>11.009139911527788</v>
      </c>
      <c r="H184" s="4"/>
      <c r="I184" s="4"/>
    </row>
    <row r="185" spans="2:9" x14ac:dyDescent="0.2">
      <c r="B185" s="5" t="s">
        <v>13</v>
      </c>
      <c r="C185" s="11">
        <v>100</v>
      </c>
      <c r="D185" s="15">
        <f>H143</f>
        <v>2.982169182080467</v>
      </c>
      <c r="H185" s="4"/>
      <c r="I185" s="4"/>
    </row>
    <row r="186" spans="2:9" x14ac:dyDescent="0.2">
      <c r="B186" s="5" t="s">
        <v>14</v>
      </c>
      <c r="C186" s="11">
        <f>G145</f>
        <v>97.391560971690581</v>
      </c>
      <c r="D186" s="15">
        <f>H145</f>
        <v>5.4603717099614544</v>
      </c>
      <c r="H186" s="4"/>
      <c r="I186" s="4"/>
    </row>
    <row r="187" spans="2:9" x14ac:dyDescent="0.2">
      <c r="B187" s="5" t="s">
        <v>15</v>
      </c>
      <c r="C187" s="11">
        <f>G147</f>
        <v>93.774586319900706</v>
      </c>
      <c r="D187" s="15">
        <f>H147</f>
        <v>2.9243703785513944</v>
      </c>
      <c r="H187" s="4"/>
      <c r="I187" s="4"/>
    </row>
    <row r="188" spans="2:9" x14ac:dyDescent="0.2">
      <c r="B188" s="5" t="s">
        <v>16</v>
      </c>
      <c r="C188" s="11">
        <v>100</v>
      </c>
      <c r="D188" s="15">
        <f>H149</f>
        <v>2.9668214264403998</v>
      </c>
      <c r="H188" s="4"/>
      <c r="I188" s="4"/>
    </row>
    <row r="189" spans="2:9" x14ac:dyDescent="0.2">
      <c r="B189" s="4" t="s">
        <v>17</v>
      </c>
      <c r="C189" s="11">
        <f>G151</f>
        <v>95.028605827474649</v>
      </c>
      <c r="D189" s="15">
        <f>H151</f>
        <v>7.5755338355395487</v>
      </c>
      <c r="H189" s="4"/>
      <c r="I189" s="4"/>
    </row>
    <row r="190" spans="2:9" x14ac:dyDescent="0.2">
      <c r="B190" s="8" t="s">
        <v>39</v>
      </c>
      <c r="C190" s="11">
        <f>G153</f>
        <v>94.457938731833266</v>
      </c>
      <c r="D190" s="15">
        <f>H153</f>
        <v>2.1181760744712617</v>
      </c>
      <c r="H190" s="4"/>
      <c r="I190" s="4"/>
    </row>
    <row r="191" spans="2:9" x14ac:dyDescent="0.2">
      <c r="B191" s="4" t="s">
        <v>19</v>
      </c>
      <c r="C191" s="11">
        <f>G155</f>
        <v>94.244107627912058</v>
      </c>
      <c r="D191" s="15">
        <f>H155</f>
        <v>2.890934160971562</v>
      </c>
      <c r="H191" s="4"/>
      <c r="I191" s="4"/>
    </row>
    <row r="192" spans="2:9" x14ac:dyDescent="0.2">
      <c r="B192" s="5" t="s">
        <v>20</v>
      </c>
      <c r="C192" s="11">
        <f>G157</f>
        <v>88.152370661352819</v>
      </c>
      <c r="D192" s="15">
        <f>H157</f>
        <v>1.3235324542170757</v>
      </c>
      <c r="H192" s="4"/>
      <c r="I192" s="4"/>
    </row>
    <row r="193" spans="2:10" x14ac:dyDescent="0.2">
      <c r="B193" s="8" t="s">
        <v>21</v>
      </c>
      <c r="C193" s="11">
        <f>G159</f>
        <v>82.283161809752912</v>
      </c>
      <c r="D193" s="15">
        <f>H159</f>
        <v>4.1639963302164569</v>
      </c>
      <c r="H193" s="4"/>
      <c r="I193" s="4"/>
    </row>
    <row r="194" spans="2:10" x14ac:dyDescent="0.2">
      <c r="B194" s="8" t="s">
        <v>22</v>
      </c>
      <c r="C194" s="11">
        <f>G161</f>
        <v>75.033579916857136</v>
      </c>
      <c r="D194" s="15">
        <f>H161</f>
        <v>5.7462594292917144</v>
      </c>
      <c r="H194" s="4"/>
      <c r="I194" s="4"/>
    </row>
    <row r="195" spans="2:10" x14ac:dyDescent="0.2">
      <c r="B195" s="8" t="s">
        <v>23</v>
      </c>
      <c r="C195" s="11">
        <f>G163</f>
        <v>73.7422910784056</v>
      </c>
      <c r="D195" s="15">
        <f>H163</f>
        <v>16.170133374846646</v>
      </c>
      <c r="H195" s="4"/>
      <c r="I195" s="4"/>
    </row>
    <row r="196" spans="2:10" x14ac:dyDescent="0.2">
      <c r="B196" s="5" t="s">
        <v>24</v>
      </c>
      <c r="C196" s="11">
        <f>G165</f>
        <v>71.604229394992899</v>
      </c>
      <c r="D196" s="15">
        <f>H165</f>
        <v>1.4952871266744774</v>
      </c>
      <c r="H196" s="4"/>
      <c r="I196" s="4"/>
    </row>
    <row r="197" spans="2:10" x14ac:dyDescent="0.2">
      <c r="B197" s="5" t="s">
        <v>25</v>
      </c>
      <c r="C197" s="11">
        <f>G167</f>
        <v>52.164035518353757</v>
      </c>
      <c r="D197" s="15">
        <f>H167</f>
        <v>0.93748557136166266</v>
      </c>
      <c r="H197" s="4"/>
      <c r="I197" s="4"/>
    </row>
    <row r="198" spans="2:10" x14ac:dyDescent="0.2">
      <c r="B198" s="5" t="s">
        <v>26</v>
      </c>
      <c r="C198" s="11">
        <f>G169</f>
        <v>43.336886139195087</v>
      </c>
      <c r="D198" s="15">
        <f>H169</f>
        <v>4.9349110124464319</v>
      </c>
      <c r="H198" s="4"/>
      <c r="I198" s="4"/>
    </row>
    <row r="199" spans="2:10" x14ac:dyDescent="0.2">
      <c r="B199" s="5" t="s">
        <v>42</v>
      </c>
      <c r="C199" s="11">
        <f>G171</f>
        <v>27.994099212170376</v>
      </c>
      <c r="D199" s="15">
        <f>H171</f>
        <v>1.5413678327308107</v>
      </c>
      <c r="H199" s="4"/>
      <c r="I199" s="4"/>
    </row>
    <row r="200" spans="2:10" x14ac:dyDescent="0.2">
      <c r="B200" s="4" t="s">
        <v>43</v>
      </c>
      <c r="C200" s="11">
        <f>G173</f>
        <v>24.538885516955151</v>
      </c>
      <c r="D200" s="15">
        <f>H173</f>
        <v>0.93166039028718339</v>
      </c>
      <c r="H200" s="4"/>
      <c r="I200" s="4"/>
    </row>
    <row r="201" spans="2:10" x14ac:dyDescent="0.2">
      <c r="B201" s="5" t="s">
        <v>29</v>
      </c>
      <c r="C201" s="11">
        <f>G175</f>
        <v>6.67094350634172</v>
      </c>
      <c r="D201" s="15">
        <f>H175</f>
        <v>0.30212216146479148</v>
      </c>
      <c r="H201" s="4"/>
      <c r="I201" s="4"/>
    </row>
    <row r="202" spans="2:10" x14ac:dyDescent="0.2">
      <c r="H202" s="4"/>
      <c r="I202" s="4"/>
    </row>
    <row r="203" spans="2:10" x14ac:dyDescent="0.2">
      <c r="H203" s="4"/>
      <c r="I203" s="4"/>
    </row>
    <row r="204" spans="2:10" x14ac:dyDescent="0.2">
      <c r="H204" s="4"/>
      <c r="I204" s="4"/>
    </row>
    <row r="205" spans="2:10" x14ac:dyDescent="0.2">
      <c r="E205" s="11"/>
      <c r="F205" s="12"/>
      <c r="H205" s="4"/>
      <c r="I205" s="4"/>
      <c r="J205" s="11"/>
    </row>
    <row r="206" spans="2:10" x14ac:dyDescent="0.2">
      <c r="B206" s="16"/>
      <c r="H206" s="4"/>
      <c r="I206" s="4"/>
    </row>
    <row r="207" spans="2:10" x14ac:dyDescent="0.2">
      <c r="H207" s="4"/>
      <c r="I207" s="4"/>
    </row>
    <row r="208" spans="2:10" x14ac:dyDescent="0.2">
      <c r="H208" s="4"/>
      <c r="I208" s="4"/>
    </row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Liu,Yaling</dc:creator>
  <cp:lastModifiedBy>Carmichael,Gordon</cp:lastModifiedBy>
  <dcterms:created xsi:type="dcterms:W3CDTF">2025-11-05T19:02:38Z</dcterms:created>
  <dcterms:modified xsi:type="dcterms:W3CDTF">2025-12-02T19:28:21Z</dcterms:modified>
</cp:coreProperties>
</file>