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Risk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<sst xmlns="http://schemas.openxmlformats.org/spreadsheetml/2006/main" count="35" uniqueCount="26">
  <si>
    <t>CKM Syndrome: 8 Year All-Cause Mortality Prediction</t>
  </si>
  <si>
    <t>Predictor</t>
  </si>
  <si>
    <t>Input Value</t>
  </si>
  <si>
    <t>Coefficient</t>
  </si>
  <si>
    <t>Score</t>
  </si>
  <si>
    <t>Notes</t>
  </si>
  <si>
    <t>Serum Cystatin C</t>
  </si>
  <si>
    <t>Range: 0.6 - 1.9</t>
  </si>
  <si>
    <t>Difficulty bathing</t>
  </si>
  <si>
    <t>No</t>
  </si>
  <si>
    <t>Select from list</t>
  </si>
  <si>
    <t>Resistance</t>
  </si>
  <si>
    <t>Smoke</t>
  </si>
  <si>
    <t>Treatment for diabetes</t>
  </si>
  <si>
    <t>Walking Speed</t>
  </si>
  <si>
    <t>Range: 0.2 - 1.3</t>
  </si>
  <si>
    <t>Sex</t>
  </si>
  <si>
    <t>Male</t>
  </si>
  <si>
    <t>Lung Disease</t>
  </si>
  <si>
    <t>Age</t>
  </si>
  <si>
    <t>Range: 60.0 - 99.0</t>
  </si>
  <si>
    <t>CRP</t>
  </si>
  <si>
    <t>Range: 0.2 - 36.7</t>
  </si>
  <si>
    <t>Linear Predictor:</t>
  </si>
  <si>
    <t>Baseline S0:</t>
  </si>
  <si>
    <t>Predicted 8-Year Mortality Risk: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</si>
</sst>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D9D9D9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/>
    <xf numFmtId="0" fontId="0" fillId="4" borderId="2" xfId="0" applyFill="1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10" fontId="5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zoomScale="130" zoomScaleNormal="130" workbookViewId="0">
      <selection activeCell="B11" sqref="B11"/>
    </sheetView>
  </sheetViews>
  <sheetFormatPr defaultColWidth="9" defaultRowHeight="14.4" outlineLevelCol="4"/>
  <cols>
    <col min="1" max="1" width="30.712962962963" customWidth="1"/>
    <col min="2" max="2" width="29.1481481481481" customWidth="1"/>
    <col min="3" max="3" width="14.1851851851852" customWidth="1"/>
    <col min="4" max="4" width="9" customWidth="1"/>
    <col min="5" max="5" width="14.9444444444444" customWidth="1"/>
  </cols>
  <sheetData>
    <row r="1" spans="1:5">
      <c r="A1" s="1" t="s">
        <v>0</v>
      </c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4" spans="1: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</row>
    <row r="5" spans="1:5">
      <c r="A5" t="s">
        <v>6</v>
      </c>
      <c r="B5" s="3"/>
      <c r="C5" s="4">
        <v>0.727741933191992</v>
      </c>
      <c r="D5">
        <f>B5*C5</f>
        <v>0</v>
      </c>
      <c r="E5" t="s">
        <v>7</v>
      </c>
    </row>
    <row r="6" spans="1:5">
      <c r="A6" t="s">
        <v>8</v>
      </c>
      <c r="B6" s="3" t="s">
        <v>9</v>
      </c>
      <c r="C6" s="4">
        <v>0.633097388092899</v>
      </c>
      <c r="D6">
        <f>IF(B6="Yes",1,0)*C6</f>
        <v>0</v>
      </c>
      <c r="E6" t="s">
        <v>10</v>
      </c>
    </row>
    <row r="7" spans="1:5">
      <c r="A7" t="s">
        <v>11</v>
      </c>
      <c r="B7" s="3" t="s">
        <v>9</v>
      </c>
      <c r="C7" s="4">
        <v>0.378403470633817</v>
      </c>
      <c r="D7">
        <f>IF(B7="Yes",1,0)*C7</f>
        <v>0</v>
      </c>
      <c r="E7" t="s">
        <v>10</v>
      </c>
    </row>
    <row r="8" spans="1:5">
      <c r="A8" t="s">
        <v>12</v>
      </c>
      <c r="B8" s="3" t="s">
        <v>9</v>
      </c>
      <c r="C8" s="4">
        <v>0.319267491587277</v>
      </c>
      <c r="D8">
        <f>IF(B8="Yes",1,0)*C8</f>
        <v>0</v>
      </c>
      <c r="E8" t="s">
        <v>10</v>
      </c>
    </row>
    <row r="9" spans="1:5">
      <c r="A9" t="s">
        <v>13</v>
      </c>
      <c r="B9" s="3" t="s">
        <v>9</v>
      </c>
      <c r="C9" s="4">
        <v>0.575920226206083</v>
      </c>
      <c r="D9">
        <f>IF(B9="Yes",1,0)*C9</f>
        <v>0</v>
      </c>
      <c r="E9" t="s">
        <v>10</v>
      </c>
    </row>
    <row r="10" spans="1:5">
      <c r="A10" t="s">
        <v>14</v>
      </c>
      <c r="B10" s="3"/>
      <c r="C10" s="4">
        <v>-0.470394472336907</v>
      </c>
      <c r="D10">
        <f>B10*C10</f>
        <v>0</v>
      </c>
      <c r="E10" t="s">
        <v>15</v>
      </c>
    </row>
    <row r="11" spans="1:5">
      <c r="A11" t="s">
        <v>16</v>
      </c>
      <c r="B11" s="3" t="s">
        <v>17</v>
      </c>
      <c r="C11" s="4">
        <v>-0.201604665466265</v>
      </c>
      <c r="D11">
        <f>IF(B11="Male",1,0)*C11</f>
        <v>-0.201604665466265</v>
      </c>
      <c r="E11" t="s">
        <v>10</v>
      </c>
    </row>
    <row r="12" spans="1:5">
      <c r="A12" t="s">
        <v>18</v>
      </c>
      <c r="B12" s="3" t="s">
        <v>9</v>
      </c>
      <c r="C12" s="4">
        <v>0.279450047836234</v>
      </c>
      <c r="D12">
        <f>IF(B12="Yes",1,0)*C12</f>
        <v>0</v>
      </c>
      <c r="E12" t="s">
        <v>10</v>
      </c>
    </row>
    <row r="13" spans="1:5">
      <c r="A13" t="s">
        <v>19</v>
      </c>
      <c r="B13" s="3"/>
      <c r="C13" s="4">
        <v>0.0700639970756719</v>
      </c>
      <c r="D13">
        <f>B13*C13</f>
        <v>0</v>
      </c>
      <c r="E13" t="s">
        <v>20</v>
      </c>
    </row>
    <row r="14" spans="1:5">
      <c r="A14" t="s">
        <v>21</v>
      </c>
      <c r="B14" s="3"/>
      <c r="C14" s="4">
        <v>0.0327855848334155</v>
      </c>
      <c r="D14">
        <f>B14*C14</f>
        <v>0</v>
      </c>
      <c r="E14" t="s">
        <v>22</v>
      </c>
    </row>
    <row r="16" spans="1:5">
      <c r="C16" s="5" t="s">
        <v>23</v>
      </c>
      <c r="D16">
        <f>SUM(D5:D14)</f>
        <v>-0.201604665466265</v>
      </c>
    </row>
    <row r="17" spans="1:4">
      <c r="C17" s="5" t="s">
        <v>24</v>
      </c>
      <c r="D17">
        <v>0.999103660298032</v>
      </c>
    </row>
    <row r="19" ht="17.4" spans="1:4">
      <c r="A19" s="6" t="s">
        <v>25</v>
      </c>
      <c r="B19" s="6"/>
      <c r="C19" s="7">
        <f>1-POWER(D17,EXP(D16))</f>
        <v>0.000732744197406765</v>
      </c>
    </row>
  </sheetData>
  <mergeCells count="2">
    <mergeCell ref="A19:B19"/>
    <mergeCell ref="A1:E2"/>
  </mergeCells>
  <dataValidations count="6">
    <dataValidation type="decimal" operator="between" allowBlank="1" showInputMessage="1" showErrorMessage="1" promptTitle="Enter value" prompt="Range: 0.6-1.9" sqref="B5">
      <formula1>0.550000011920929</formula1>
      <formula2>1.90999996662139</formula2>
    </dataValidation>
    <dataValidation type="decimal" operator="between" allowBlank="1" showInputMessage="1" showErrorMessage="1" promptTitle="Enter value" prompt="Range: 0.2-1.3" sqref="B10">
      <formula1>0.161603093147277</formula1>
      <formula2>1.26903545856475</formula2>
    </dataValidation>
    <dataValidation type="list" allowBlank="1" showInputMessage="1" showErrorMessage="1" sqref="B11">
      <formula1>"Female,Male"</formula1>
    </dataValidation>
    <dataValidation type="list" allowBlank="1" showInputMessage="1" showErrorMessage="1" sqref="B12 B6:B9">
      <formula1>"No,Yes"</formula1>
    </dataValidation>
    <dataValidation type="decimal" operator="between" allowBlank="1" showInputMessage="1" showErrorMessage="1" promptTitle="Enter value" prompt="Range: 60.0-99.0" sqref="B13">
      <formula1>60</formula1>
      <formula2>99</formula2>
    </dataValidation>
    <dataValidation type="decimal" operator="between" allowBlank="1" showInputMessage="1" showErrorMessage="1" promptTitle="Enter value" prompt="Range: 0.2-36.7" sqref="B14">
      <formula1>0.189999997615814</formula1>
      <formula2>36.7000007629394</formula2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Risk Calculator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我是人</cp:lastModifiedBy>
  <dcterms:created xsi:type="dcterms:W3CDTF">2025-12-23T16:26:00Z</dcterms:created>
  <dcterms:modified xsi:type="dcterms:W3CDTF">2025-12-25T05:15:39Z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45D817F8CBF34562BB0AACB6CF74490D_12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