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bynwright/Dropbox/Papers_writing/Spit for Science general microbiome/"/>
    </mc:Choice>
  </mc:AlternateContent>
  <xr:revisionPtr revIDLastSave="0" documentId="13_ncr:1_{CC813CC5-5F7D-AC4D-9356-AFF3945DB938}" xr6:coauthVersionLast="47" xr6:coauthVersionMax="47" xr10:uidLastSave="{00000000-0000-0000-0000-000000000000}"/>
  <bookViews>
    <workbookView xWindow="0" yWindow="500" windowWidth="28600" windowHeight="15620" xr2:uid="{0979E5DF-8693-394D-B677-6A2DB4B99E99}"/>
  </bookViews>
  <sheets>
    <sheet name="Table S1A" sheetId="1" r:id="rId1"/>
    <sheet name="Table S1B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9" i="1" l="1"/>
  <c r="F58" i="1"/>
  <c r="E59" i="1"/>
  <c r="E58" i="1"/>
  <c r="F57" i="1"/>
  <c r="F56" i="1"/>
  <c r="E57" i="1"/>
  <c r="E56" i="1"/>
  <c r="G46" i="1"/>
  <c r="E46" i="1"/>
  <c r="G29" i="1"/>
  <c r="E29" i="1"/>
  <c r="G22" i="1"/>
  <c r="E22" i="1"/>
  <c r="D28" i="1"/>
  <c r="F28" i="1" s="1"/>
  <c r="F27" i="1"/>
  <c r="E42" i="1"/>
  <c r="E43" i="1"/>
  <c r="E44" i="1"/>
  <c r="E45" i="1"/>
  <c r="E41" i="1"/>
  <c r="F40" i="1"/>
  <c r="F39" i="1"/>
  <c r="F34" i="1"/>
  <c r="F35" i="1"/>
  <c r="F36" i="1"/>
  <c r="F37" i="1"/>
  <c r="F38" i="1"/>
  <c r="F33" i="1"/>
  <c r="E34" i="1"/>
  <c r="E35" i="1"/>
  <c r="E36" i="1"/>
  <c r="E37" i="1"/>
  <c r="E38" i="1"/>
  <c r="E33" i="1"/>
  <c r="F21" i="1"/>
  <c r="F20" i="1"/>
  <c r="G39" i="1"/>
  <c r="G33" i="1"/>
  <c r="G18" i="1"/>
</calcChain>
</file>

<file path=xl/sharedStrings.xml><?xml version="1.0" encoding="utf-8"?>
<sst xmlns="http://schemas.openxmlformats.org/spreadsheetml/2006/main" count="216" uniqueCount="197">
  <si>
    <t>Category</t>
  </si>
  <si>
    <t>Number of participants</t>
  </si>
  <si>
    <t>Variable</t>
  </si>
  <si>
    <t>Question asked to participants / Description of variable</t>
  </si>
  <si>
    <t>Possible values</t>
  </si>
  <si>
    <t>Age*</t>
  </si>
  <si>
    <t>9.58 (5.0-18.96)</t>
  </si>
  <si>
    <t>Ethnicity</t>
  </si>
  <si>
    <t>Based on Four grandparents of a particular ethnicity</t>
  </si>
  <si>
    <t>East Asian</t>
  </si>
  <si>
    <t>Gender</t>
  </si>
  <si>
    <t>Male</t>
  </si>
  <si>
    <t>South Asian</t>
  </si>
  <si>
    <t>Female</t>
  </si>
  <si>
    <t>White</t>
  </si>
  <si>
    <t>Non-binary</t>
  </si>
  <si>
    <t>Trans/ gender-diverse</t>
  </si>
  <si>
    <t>Demigirl</t>
  </si>
  <si>
    <t>"[name]'s gender:</t>
  </si>
  <si>
    <t>1: Male</t>
  </si>
  <si>
    <t>Transgender female</t>
  </si>
  <si>
    <t>(what [name] identifies as)"</t>
  </si>
  <si>
    <t>2: Female</t>
  </si>
  <si>
    <t>3: Trans/gender-diverse</t>
  </si>
  <si>
    <t>Age</t>
  </si>
  <si>
    <t>Age of child at enrollment</t>
  </si>
  <si>
    <t>5-19 years</t>
  </si>
  <si>
    <t>Physical/mental health condition</t>
  </si>
  <si>
    <t>Whether the participant has been diagnosed with a physical health condition, a mental health condition, or both</t>
  </si>
  <si>
    <t>no_reported_condition</t>
  </si>
  <si>
    <t>Physical/mental health</t>
  </si>
  <si>
    <t>No reported condition</t>
  </si>
  <si>
    <t>physical_condition</t>
  </si>
  <si>
    <t>Physical health condition reported</t>
  </si>
  <si>
    <t>mental_condition</t>
  </si>
  <si>
    <t>Mental health condition reported</t>
  </si>
  <si>
    <t>mental_and_physical</t>
  </si>
  <si>
    <t>Physical &amp; mental health conditions reported</t>
  </si>
  <si>
    <t>Material deprivation</t>
  </si>
  <si>
    <t>HEFI*</t>
  </si>
  <si>
    <t>35.20 (6.74-51.04)</t>
  </si>
  <si>
    <t>Social deprivation</t>
  </si>
  <si>
    <t>Diet variety score (weekly)</t>
  </si>
  <si>
    <t>13.67 (0-18)</t>
  </si>
  <si>
    <t>Household income</t>
  </si>
  <si>
    <t>What is [nickname]'s total household income? (both parents/caregivers/guardians income added together)</t>
  </si>
  <si>
    <t>Antibiotic use</t>
  </si>
  <si>
    <t>Within the last month</t>
  </si>
  <si>
    <t>Parent 2</t>
  </si>
  <si>
    <t>Does [nickname] have another parent/caregiver/guardian?</t>
  </si>
  <si>
    <t>Yes/no</t>
  </si>
  <si>
    <t>None</t>
  </si>
  <si>
    <t>HEFI</t>
  </si>
  <si>
    <t>Healthy eating food index calculated based on participants answers to DSQ4-8, 10-11, 13-23</t>
  </si>
  <si>
    <t>0-60</t>
  </si>
  <si>
    <t>1: Less than $20,000</t>
  </si>
  <si>
    <t>Diet variety score (monthly)</t>
  </si>
  <si>
    <t xml:space="preserve">Scores calculated on a daily, weekly or monthly basis indicating how many food items participants indicated consuming with these frequencies. Using the same DSQs as HEFI. </t>
  </si>
  <si>
    <t>0-18</t>
  </si>
  <si>
    <t>2: $20,000 to $49,999</t>
  </si>
  <si>
    <t>3: $50,000 to $79,999</t>
  </si>
  <si>
    <t>Diet variety score (daily)</t>
  </si>
  <si>
    <t>4: $80,000 to $99,999</t>
  </si>
  <si>
    <t>Strict diet</t>
  </si>
  <si>
    <t>Is [name] a strict...?</t>
  </si>
  <si>
    <t>Omnivore</t>
  </si>
  <si>
    <t>5: $100,000 to $199,999</t>
  </si>
  <si>
    <t>Vegetarian</t>
  </si>
  <si>
    <t>6: Over $200,000</t>
  </si>
  <si>
    <t>Vegan</t>
  </si>
  <si>
    <t>Yes</t>
  </si>
  <si>
    <t>Antibiotics</t>
  </si>
  <si>
    <t>Whether antibiotics were taken in the last month</t>
  </si>
  <si>
    <t>not_in_the_last_month</t>
  </si>
  <si>
    <t>No</t>
  </si>
  <si>
    <t>yes</t>
  </si>
  <si>
    <t>Family ID</t>
  </si>
  <si>
    <t>Families with 1 child</t>
  </si>
  <si>
    <t>DSQ2</t>
  </si>
  <si>
    <t>In the past month, how often did [name] take probiotics, prebiotics, or food supplements?</t>
  </si>
  <si>
    <t>0: Never
1: One time in the last month
2: Two-three times in the last month
3: Once per week
4: Twice per week
5: Three-four times per week
6: Five-six times per week
7: Once per day
8: Two or more times per day</t>
  </si>
  <si>
    <t>Families with 2 children</t>
  </si>
  <si>
    <t>DSQ4*</t>
  </si>
  <si>
    <t>In the past month, how often did [name] eat  whole grain products ? Include breads and cereals made from whole-wheat flour, bulgur, quinoa, oatmeal, brown and wild rice, farro</t>
  </si>
  <si>
    <t>Families with 3 children</t>
  </si>
  <si>
    <t>Families with 4 children</t>
  </si>
  <si>
    <t>DSQ5*</t>
  </si>
  <si>
    <t>In the past month, how often did [name] eat  refined/milled grain products ? Include white bread, white rice, corn grits, cream of wheat and products made from white flour and white rice</t>
  </si>
  <si>
    <t>Families with 5 children</t>
  </si>
  <si>
    <t>Reside in GTA</t>
  </si>
  <si>
    <t>DSQ6*</t>
  </si>
  <si>
    <t>In the past month, how often did [name] consume any dairy milk? Include regular milk, chocolate milk, lactose-free or butter milk</t>
  </si>
  <si>
    <t>DSQ7*</t>
  </si>
  <si>
    <t>In the past month, how often did [name] consume any dairy yogurt?</t>
  </si>
  <si>
    <t>DSQ8*</t>
  </si>
  <si>
    <t>In the past month, how often did [name] consume dairy cheese? Include cheese as a snack, cheese on burgers, sandwiches and in food such as lasagne</t>
  </si>
  <si>
    <t>DSQ9</t>
  </si>
  <si>
    <t>In the past month, how often did [name] consume any NON-dairy milk, yogurt or cheese? Include milk/yogurt/cheese made from soy, almond, cashew, coconut, or oat</t>
  </si>
  <si>
    <t>DSQ10*</t>
  </si>
  <si>
    <t>In the past month , how often did [name] drink regular soda, pop that contains sugar or  sweetened fruit drinks, sports or energy drinks, such as Kool-aid, lemonade, Hi-C, cranberry drink, Gatorade, Red Bull or Vitamin Water?</t>
  </si>
  <si>
    <t>DSQ11*</t>
  </si>
  <si>
    <t>In the past month , how often did [name] drink 100% pure fruit juices  such as orange, mango, apple, grape and pineapple juices</t>
  </si>
  <si>
    <t>DSQ12</t>
  </si>
  <si>
    <t>In the past month, how often did [name] drink  coffee or tea? Include presweetened drinks such as Arizona Ice Tea and Frappucino</t>
  </si>
  <si>
    <t>DSQ13*</t>
  </si>
  <si>
    <t>In the past month, how often did [name] eat fruit? Include fresh, frozen or canned fruit. Do NOT include fruit juices</t>
  </si>
  <si>
    <t>DSQ14*</t>
  </si>
  <si>
    <t>In the past month, how often did [name] eat vegetables? Include fresh, frozen or canned vegetables</t>
  </si>
  <si>
    <t>DSQ15*</t>
  </si>
  <si>
    <t>In the past month, how often did [name] eat beans or legumes? Include lentils, chickpeas, edamame (fresh, frozen or canned)</t>
  </si>
  <si>
    <t>DSQ16*</t>
  </si>
  <si>
    <t>In the past month, how often did [name] eat red meat such as beef, pork, ham, or sausage? Do not include chicken, turkey or seafood.</t>
  </si>
  <si>
    <t>DSQ17*</t>
  </si>
  <si>
    <t xml:space="preserve"> In the past month, how often did [name] eat processed meat, such as bacon, lunchmeats, or hot dogs?</t>
  </si>
  <si>
    <t>DSQ18*</t>
  </si>
  <si>
    <t>In the past month, how often did [name] eat poultry such as chicken, turkey?</t>
  </si>
  <si>
    <t>DSQ19*</t>
  </si>
  <si>
    <t>In the past month, how often did [name] eat fish or seafood?  Include fresh, frozen or canned fish or seafood</t>
  </si>
  <si>
    <t>DSQ20*</t>
  </si>
  <si>
    <t>In the past month, how often did [name] eat eggs?</t>
  </si>
  <si>
    <t>DSQ21*</t>
  </si>
  <si>
    <t>In the past month, how often did [name] eat tofu, soya burgers or soy-based meat substitutes?</t>
  </si>
  <si>
    <t>DSQ22*</t>
  </si>
  <si>
    <t>In the past month, how often did [name] eat desserts or sweet snacks such as cookies, cakes, pies, ice cream, chocolate and candy??</t>
  </si>
  <si>
    <t>DSQ23*</t>
  </si>
  <si>
    <t xml:space="preserve"> In the past month, how often did [name] eat salty snack foods such as pretzels, potato chips, buttered popcorn and crackers?</t>
  </si>
  <si>
    <t>* Indicates that answes to this question were used to calculate the HEFI and diet variety scores</t>
  </si>
  <si>
    <t>Table S1b. Questions asked to participants.</t>
  </si>
  <si>
    <t>Table S1a. Overview of participant demographics.</t>
  </si>
  <si>
    <t>Parent 2^</t>
  </si>
  <si>
    <t>Participants with this variable (%)</t>
  </si>
  <si>
    <t>Participants overall (%)</t>
  </si>
  <si>
    <t>Participants missing variable</t>
  </si>
  <si>
    <t>Index of rurality</t>
  </si>
  <si>
    <t>ON-Marg household &amp; dwellings</t>
  </si>
  <si>
    <t>Average/Range of values</t>
  </si>
  <si>
    <t>*values shown are for means/medians while numbers in brackets represent ranges. ^ This variable indicates whether participants have a second parent or caregiver, i.e. that they are not from a single-parent household.</t>
  </si>
  <si>
    <t>-0.015 (-0.117-0.113)</t>
  </si>
  <si>
    <t>-0.003 (-0.153-0.153)</t>
  </si>
  <si>
    <t>0.053 (0-0.521)</t>
  </si>
  <si>
    <t>7.662 (2.662-13.65)</t>
  </si>
  <si>
    <t>PM2.5 (µg m-3)</t>
  </si>
  <si>
    <t>ON-Marg material resources</t>
  </si>
  <si>
    <t>ON-Marg age &amp; labour</t>
  </si>
  <si>
    <t>ON-Marg racialised &amp; newcomer populations</t>
  </si>
  <si>
    <t>Yes/no/unknown</t>
  </si>
  <si>
    <t>Whether the participant lives in the Greater Toronto Area based on postal code</t>
  </si>
  <si>
    <t>Fine Particulate Matter (PM2.5) Mean based on postal code</t>
  </si>
  <si>
    <t>1-6 (see table in S1A)</t>
  </si>
  <si>
    <t>0-1</t>
  </si>
  <si>
    <t>0.529 (0.184-0.832)</t>
  </si>
  <si>
    <t>-0.413 (-2.049-3.573)</t>
  </si>
  <si>
    <t>-0.425 (-2.043-6.293)</t>
  </si>
  <si>
    <t>-0.453 (-2.671-3.571)</t>
  </si>
  <si>
    <t>0.285 (-1.514-4.227)</t>
  </si>
  <si>
    <t>Greenspace (growing season mean)</t>
  </si>
  <si>
    <t>Greenspace Growing season mean of means based on postal code</t>
  </si>
  <si>
    <t>Continuous Value of Rurality - Current</t>
  </si>
  <si>
    <t>Social deprivation* (current)</t>
  </si>
  <si>
    <t>Material deprivation* (current)</t>
  </si>
  <si>
    <t>Reside in GTA (current)</t>
  </si>
  <si>
    <t>Index of rurality* (current)</t>
  </si>
  <si>
    <t>Greenspace (growing season mean)* (current)</t>
  </si>
  <si>
    <t>PM2.5* (µg m-3) (current)</t>
  </si>
  <si>
    <t>ON-Marg household &amp; dwellings* (current)</t>
  </si>
  <si>
    <t>ON-Marg material resources* (current)</t>
  </si>
  <si>
    <t>ON-Marg age &amp; labour* (current)</t>
  </si>
  <si>
    <t>ON-Marg racialised &amp; newcomer populations * (current)</t>
  </si>
  <si>
    <t>Social deprivation* (school)</t>
  </si>
  <si>
    <t>Material deprivation* (school)</t>
  </si>
  <si>
    <t>Reside in GTA (school)</t>
  </si>
  <si>
    <t>Index of rurality* (school)</t>
  </si>
  <si>
    <t>Greenspace (growing season mean)* (school)</t>
  </si>
  <si>
    <t>PM2.5* (µg m-3) (school)</t>
  </si>
  <si>
    <t>Social deprivation* (utero)</t>
  </si>
  <si>
    <t>Material deprivation* (utero)</t>
  </si>
  <si>
    <t>Reside in GTA (utero)</t>
  </si>
  <si>
    <t>Index of rurality* (utero)</t>
  </si>
  <si>
    <t>Greenspace (growing season mean)* (utero)</t>
  </si>
  <si>
    <t>PM2.5* (µg m-3) (utero)</t>
  </si>
  <si>
    <t>Measurement</t>
  </si>
  <si>
    <t>-0.011 (-0.121-0.117)</t>
  </si>
  <si>
    <t>-0.004 (-0.206-0.153)</t>
  </si>
  <si>
    <t>0.067 (0-0.521)</t>
  </si>
  <si>
    <t>0.529 (0.184-0.82)</t>
  </si>
  <si>
    <t>7.423 (3.7-13.5)</t>
  </si>
  <si>
    <t>-0.006 (-0.119-0.117)</t>
  </si>
  <si>
    <t>-0.005 (-0.149-0.160)</t>
  </si>
  <si>
    <t>0.066 (0-0.521)</t>
  </si>
  <si>
    <t>0.545 (0.172-0.828)</t>
  </si>
  <si>
    <t>8.323 (4.023-11.606)</t>
  </si>
  <si>
    <t>Material deprivation score based on postal code from Principal Components</t>
  </si>
  <si>
    <t>Social deprivation score based on postal code from Principal Components</t>
  </si>
  <si>
    <t>Ontario marginalisation household and dwellings based on postal code from Principal Components</t>
  </si>
  <si>
    <t>Ontario marginalisation material resources based on postal code from Principal Components</t>
  </si>
  <si>
    <t>Ontario marginalisation age and labour based on postal code from Principal Components</t>
  </si>
  <si>
    <t>Ontario marginalisation racialised and newcomer populations based on postal code from Principal Components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</si>
</sst>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/>
    </xf>
    <xf numFmtId="0" fontId="0" fillId="2" borderId="4" xfId="0" applyFill="1" applyBorder="1" applyAlignment="1">
      <alignment wrapText="1"/>
    </xf>
    <xf numFmtId="0" fontId="0" fillId="2" borderId="3" xfId="0" applyFill="1" applyBorder="1" applyAlignment="1">
      <alignment horizontal="left"/>
    </xf>
    <xf numFmtId="0" fontId="0" fillId="2" borderId="5" xfId="0" applyFill="1" applyBorder="1"/>
    <xf numFmtId="0" fontId="0" fillId="2" borderId="6" xfId="0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4" fillId="3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/>
    </xf>
    <xf numFmtId="0" fontId="0" fillId="4" borderId="4" xfId="0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4" xfId="0" applyFill="1" applyBorder="1" applyAlignment="1">
      <alignment wrapText="1"/>
    </xf>
    <xf numFmtId="0" fontId="0" fillId="4" borderId="4" xfId="0" applyFill="1" applyBorder="1" applyAlignment="1">
      <alignment horizontal="left" wrapText="1"/>
    </xf>
    <xf numFmtId="0" fontId="0" fillId="0" borderId="7" xfId="0" applyBorder="1"/>
    <xf numFmtId="0" fontId="1" fillId="0" borderId="1" xfId="0" applyFont="1" applyBorder="1" applyAlignment="1">
      <alignment horizontal="center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3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0" fillId="0" borderId="18" xfId="0" applyBorder="1"/>
    <xf numFmtId="0" fontId="0" fillId="0" borderId="11" xfId="0" applyBorder="1"/>
    <xf numFmtId="0" fontId="4" fillId="3" borderId="1" xfId="0" applyFont="1" applyFill="1" applyBorder="1" applyAlignment="1">
      <alignment horizontal="left" wrapText="1"/>
    </xf>
    <xf numFmtId="0" fontId="0" fillId="0" borderId="4" xfId="0" applyBorder="1" applyAlignment="1">
      <alignment horizontal="center" vertical="center"/>
    </xf>
    <xf numFmtId="0" fontId="2" fillId="0" borderId="21" xfId="0" applyFont="1" applyBorder="1" applyAlignment="1">
      <alignment vertical="center" wrapText="1"/>
    </xf>
    <xf numFmtId="0" fontId="0" fillId="0" borderId="1" xfId="0" applyBorder="1"/>
    <xf numFmtId="2" fontId="2" fillId="0" borderId="1" xfId="0" applyNumberFormat="1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0" fillId="0" borderId="2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2" xfId="0" applyBorder="1" applyAlignment="1">
      <alignment horizontal="left"/>
    </xf>
    <xf numFmtId="0" fontId="2" fillId="0" borderId="9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20" fontId="0" fillId="0" borderId="1" xfId="0" applyNumberForma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0" fillId="0" borderId="19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3" fontId="0" fillId="0" borderId="38" xfId="0" applyNumberFormat="1" applyBorder="1" applyAlignment="1">
      <alignment horizontal="center" vertical="center"/>
    </xf>
    <xf numFmtId="3" fontId="0" fillId="0" borderId="27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0" fillId="0" borderId="23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3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3" fontId="2" fillId="0" borderId="37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2" fontId="2" fillId="0" borderId="31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 wrapText="1"/>
    </xf>
    <xf numFmtId="2" fontId="2" fillId="0" borderId="29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0" fillId="0" borderId="6" xfId="0" applyNumberFormat="1" applyBorder="1" applyAlignment="1">
      <alignment horizontal="center"/>
    </xf>
    <xf numFmtId="0" fontId="2" fillId="0" borderId="2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2" fontId="2" fillId="0" borderId="0" xfId="0" applyNumberFormat="1" applyFont="1" applyAlignment="1">
      <alignment horizontal="center" vertical="center" wrapText="1"/>
    </xf>
    <xf numFmtId="0" fontId="2" fillId="0" borderId="10" xfId="0" quotePrefix="1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0" fillId="0" borderId="1" xfId="0" quotePrefix="1" applyBorder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2" fontId="0" fillId="0" borderId="28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2" fontId="0" fillId="0" borderId="35" xfId="0" applyNumberForma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2" xfId="0" quotePrefix="1" applyBorder="1" applyAlignment="1">
      <alignment horizontal="left"/>
    </xf>
    <xf numFmtId="3" fontId="2" fillId="0" borderId="1" xfId="0" applyNumberFormat="1" applyFont="1" applyBorder="1" applyAlignment="1">
      <alignment horizontal="center" vertical="center" wrapText="1"/>
    </xf>
    <xf numFmtId="0" fontId="0" fillId="4" borderId="1" xfId="0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wrapText="1"/>
    </xf>
    <xf numFmtId="0" fontId="0" fillId="4" borderId="6" xfId="0" applyFill="1" applyBorder="1" applyAlignment="1">
      <alignment horizontal="left" wrapText="1"/>
    </xf>
    <xf numFmtId="0" fontId="0" fillId="4" borderId="4" xfId="0" applyFill="1" applyBorder="1" applyAlignment="1">
      <alignment horizontal="left" vertical="center"/>
    </xf>
    <xf numFmtId="0" fontId="0" fillId="4" borderId="5" xfId="0" applyFill="1" applyBorder="1" applyAlignment="1">
      <alignment horizontal="left" vertical="center"/>
    </xf>
    <xf numFmtId="0" fontId="0" fillId="4" borderId="6" xfId="0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998D-1352-364B-838C-2B3E12495D09}">
  <dimension ref="A1:G59"/>
  <sheetViews>
    <sheetView tabSelected="1" workbookViewId="0">
      <selection activeCell="A14" sqref="A14:A17"/>
    </sheetView>
  </sheetViews>
  <sheetFormatPr baseColWidth="10" defaultRowHeight="16" x14ac:dyDescent="0.2"/>
  <cols>
    <col min="1" max="1" width="47.1640625" customWidth="1"/>
    <col min="2" max="2" width="21.83203125" customWidth="1"/>
    <col min="3" max="3" width="20.5" customWidth="1"/>
    <col min="4" max="4" width="25" style="39" customWidth="1"/>
    <col min="5" max="5" width="14.1640625" style="34" bestFit="1" customWidth="1"/>
    <col min="6" max="6" width="14.1640625" style="34" customWidth="1"/>
    <col min="7" max="7" width="11.6640625" style="39" bestFit="1" customWidth="1"/>
  </cols>
  <sheetData>
    <row r="1" spans="1:7" x14ac:dyDescent="0.2">
      <c r="A1" s="1" t="s">
        <v>128</v>
      </c>
    </row>
    <row r="2" spans="1:7" x14ac:dyDescent="0.2">
      <c r="A2" s="4" t="s">
        <v>136</v>
      </c>
    </row>
    <row r="3" spans="1:7" ht="17" thickBot="1" x14ac:dyDescent="0.25"/>
    <row r="4" spans="1:7" ht="52" thickBot="1" x14ac:dyDescent="0.25">
      <c r="A4" s="46" t="s">
        <v>0</v>
      </c>
      <c r="B4" s="103" t="s">
        <v>135</v>
      </c>
      <c r="C4" s="103"/>
      <c r="D4" s="47" t="s">
        <v>1</v>
      </c>
      <c r="E4" s="50" t="s">
        <v>130</v>
      </c>
      <c r="F4" s="50" t="s">
        <v>131</v>
      </c>
      <c r="G4" s="51" t="s">
        <v>132</v>
      </c>
    </row>
    <row r="5" spans="1:7" ht="18" thickBot="1" x14ac:dyDescent="0.25">
      <c r="A5" s="48" t="s">
        <v>5</v>
      </c>
      <c r="B5" s="104" t="s">
        <v>6</v>
      </c>
      <c r="C5" s="104"/>
      <c r="D5" s="49">
        <v>4812</v>
      </c>
      <c r="E5" s="110">
        <v>100</v>
      </c>
      <c r="F5" s="119"/>
      <c r="G5" s="40" t="s">
        <v>51</v>
      </c>
    </row>
    <row r="6" spans="1:7" x14ac:dyDescent="0.2">
      <c r="A6" s="69" t="s">
        <v>10</v>
      </c>
      <c r="B6" s="72" t="s">
        <v>11</v>
      </c>
      <c r="C6" s="72"/>
      <c r="D6" s="41">
        <v>2411</v>
      </c>
      <c r="E6" s="114">
        <v>50.1</v>
      </c>
      <c r="F6" s="114"/>
      <c r="G6" s="86" t="s">
        <v>51</v>
      </c>
    </row>
    <row r="7" spans="1:7" x14ac:dyDescent="0.2">
      <c r="A7" s="70"/>
      <c r="B7" s="73" t="s">
        <v>13</v>
      </c>
      <c r="C7" s="73"/>
      <c r="D7" s="42">
        <v>2380</v>
      </c>
      <c r="E7" s="62">
        <v>49.5</v>
      </c>
      <c r="F7" s="62"/>
      <c r="G7" s="87"/>
    </row>
    <row r="8" spans="1:7" ht="17" x14ac:dyDescent="0.2">
      <c r="A8" s="70"/>
      <c r="B8" s="5" t="s">
        <v>15</v>
      </c>
      <c r="C8" s="73" t="s">
        <v>16</v>
      </c>
      <c r="D8" s="31">
        <v>18</v>
      </c>
      <c r="E8" s="62">
        <v>0.4</v>
      </c>
      <c r="F8" s="62"/>
      <c r="G8" s="87"/>
    </row>
    <row r="9" spans="1:7" ht="17" x14ac:dyDescent="0.2">
      <c r="A9" s="70"/>
      <c r="B9" s="5" t="s">
        <v>17</v>
      </c>
      <c r="C9" s="73"/>
      <c r="D9" s="31">
        <v>2</v>
      </c>
      <c r="E9" s="62">
        <v>0.04</v>
      </c>
      <c r="F9" s="62"/>
      <c r="G9" s="87"/>
    </row>
    <row r="10" spans="1:7" ht="18" thickBot="1" x14ac:dyDescent="0.25">
      <c r="A10" s="71"/>
      <c r="B10" s="29" t="s">
        <v>20</v>
      </c>
      <c r="C10" s="74"/>
      <c r="D10" s="33">
        <v>1</v>
      </c>
      <c r="E10" s="101">
        <v>0.02</v>
      </c>
      <c r="F10" s="101"/>
      <c r="G10" s="88"/>
    </row>
    <row r="11" spans="1:7" x14ac:dyDescent="0.2">
      <c r="A11" s="117" t="s">
        <v>7</v>
      </c>
      <c r="B11" s="118" t="s">
        <v>9</v>
      </c>
      <c r="C11" s="118"/>
      <c r="D11" s="30">
        <v>1098</v>
      </c>
      <c r="E11" s="115">
        <v>22.8</v>
      </c>
      <c r="F11" s="115"/>
      <c r="G11" s="89" t="s">
        <v>51</v>
      </c>
    </row>
    <row r="12" spans="1:7" x14ac:dyDescent="0.2">
      <c r="A12" s="70"/>
      <c r="B12" s="73" t="s">
        <v>12</v>
      </c>
      <c r="C12" s="73"/>
      <c r="D12" s="31">
        <v>674</v>
      </c>
      <c r="E12" s="62">
        <v>14</v>
      </c>
      <c r="F12" s="62"/>
      <c r="G12" s="87"/>
    </row>
    <row r="13" spans="1:7" ht="17" thickBot="1" x14ac:dyDescent="0.25">
      <c r="A13" s="71"/>
      <c r="B13" s="74" t="s">
        <v>14</v>
      </c>
      <c r="C13" s="74"/>
      <c r="D13" s="32">
        <v>3040</v>
      </c>
      <c r="E13" s="101">
        <v>63.2</v>
      </c>
      <c r="F13" s="101"/>
      <c r="G13" s="88"/>
    </row>
    <row r="14" spans="1:7" x14ac:dyDescent="0.2">
      <c r="A14" s="117" t="s">
        <v>30</v>
      </c>
      <c r="B14" s="118" t="s">
        <v>31</v>
      </c>
      <c r="C14" s="118"/>
      <c r="D14" s="30">
        <v>3070</v>
      </c>
      <c r="E14" s="115">
        <v>63.8</v>
      </c>
      <c r="F14" s="115"/>
      <c r="G14" s="89" t="s">
        <v>51</v>
      </c>
    </row>
    <row r="15" spans="1:7" x14ac:dyDescent="0.2">
      <c r="A15" s="70"/>
      <c r="B15" s="73" t="s">
        <v>33</v>
      </c>
      <c r="C15" s="73"/>
      <c r="D15" s="31">
        <v>930</v>
      </c>
      <c r="E15" s="62">
        <v>19.3</v>
      </c>
      <c r="F15" s="62"/>
      <c r="G15" s="87"/>
    </row>
    <row r="16" spans="1:7" x14ac:dyDescent="0.2">
      <c r="A16" s="70"/>
      <c r="B16" s="73" t="s">
        <v>35</v>
      </c>
      <c r="C16" s="73"/>
      <c r="D16" s="31">
        <v>482</v>
      </c>
      <c r="E16" s="62">
        <v>10</v>
      </c>
      <c r="F16" s="62"/>
      <c r="G16" s="87"/>
    </row>
    <row r="17" spans="1:7" ht="17" thickBot="1" x14ac:dyDescent="0.25">
      <c r="A17" s="71"/>
      <c r="B17" s="74" t="s">
        <v>37</v>
      </c>
      <c r="C17" s="74"/>
      <c r="D17" s="33">
        <v>330</v>
      </c>
      <c r="E17" s="101">
        <v>6.9</v>
      </c>
      <c r="F17" s="101"/>
      <c r="G17" s="88"/>
    </row>
    <row r="18" spans="1:7" ht="17" x14ac:dyDescent="0.2">
      <c r="A18" s="53" t="s">
        <v>39</v>
      </c>
      <c r="B18" s="121" t="s">
        <v>40</v>
      </c>
      <c r="C18" s="121"/>
      <c r="D18" s="41">
        <v>2978</v>
      </c>
      <c r="E18" s="114">
        <v>61.9</v>
      </c>
      <c r="F18" s="114"/>
      <c r="G18" s="90">
        <f>4812-D18</f>
        <v>1834</v>
      </c>
    </row>
    <row r="19" spans="1:7" ht="19" customHeight="1" x14ac:dyDescent="0.2">
      <c r="A19" s="28" t="s">
        <v>42</v>
      </c>
      <c r="B19" s="79" t="s">
        <v>43</v>
      </c>
      <c r="C19" s="79"/>
      <c r="D19" s="42">
        <v>2978</v>
      </c>
      <c r="E19" s="62">
        <v>61.9</v>
      </c>
      <c r="F19" s="62"/>
      <c r="G19" s="91"/>
    </row>
    <row r="20" spans="1:7" x14ac:dyDescent="0.2">
      <c r="A20" s="76" t="s">
        <v>46</v>
      </c>
      <c r="B20" s="79" t="s">
        <v>47</v>
      </c>
      <c r="C20" s="79"/>
      <c r="D20" s="31">
        <v>201</v>
      </c>
      <c r="E20" s="35">
        <v>6.7</v>
      </c>
      <c r="F20" s="35">
        <f>(D20/4812)*100</f>
        <v>4.1770573566084792</v>
      </c>
      <c r="G20" s="91"/>
    </row>
    <row r="21" spans="1:7" ht="17" customHeight="1" thickBot="1" x14ac:dyDescent="0.25">
      <c r="A21" s="77"/>
      <c r="B21" s="80" t="s">
        <v>51</v>
      </c>
      <c r="C21" s="80"/>
      <c r="D21" s="32">
        <v>2777</v>
      </c>
      <c r="E21" s="36">
        <v>93.3</v>
      </c>
      <c r="F21" s="36">
        <f>(D21/4812)*100</f>
        <v>57.709891936824611</v>
      </c>
      <c r="G21" s="92"/>
    </row>
    <row r="22" spans="1:7" ht="17" customHeight="1" x14ac:dyDescent="0.2">
      <c r="A22" s="53" t="s">
        <v>158</v>
      </c>
      <c r="B22" s="120" t="s">
        <v>137</v>
      </c>
      <c r="C22" s="121"/>
      <c r="D22" s="105">
        <v>4178</v>
      </c>
      <c r="E22" s="108">
        <f>(D22/4812)*100</f>
        <v>86.824605153782215</v>
      </c>
      <c r="F22" s="109"/>
      <c r="G22" s="94">
        <f>4812-D22</f>
        <v>634</v>
      </c>
    </row>
    <row r="23" spans="1:7" ht="17" x14ac:dyDescent="0.2">
      <c r="A23" s="28" t="s">
        <v>159</v>
      </c>
      <c r="B23" s="122" t="s">
        <v>138</v>
      </c>
      <c r="C23" s="79"/>
      <c r="D23" s="106"/>
      <c r="E23" s="110"/>
      <c r="F23" s="111"/>
      <c r="G23" s="95"/>
    </row>
    <row r="24" spans="1:7" x14ac:dyDescent="0.2">
      <c r="A24" s="56" t="s">
        <v>161</v>
      </c>
      <c r="B24" s="123" t="s">
        <v>139</v>
      </c>
      <c r="C24" s="67"/>
      <c r="D24" s="106"/>
      <c r="E24" s="110"/>
      <c r="F24" s="111"/>
      <c r="G24" s="95"/>
    </row>
    <row r="25" spans="1:7" ht="17" x14ac:dyDescent="0.2">
      <c r="A25" s="28" t="s">
        <v>162</v>
      </c>
      <c r="B25" s="123" t="s">
        <v>150</v>
      </c>
      <c r="C25" s="67"/>
      <c r="D25" s="106"/>
      <c r="E25" s="110"/>
      <c r="F25" s="111"/>
      <c r="G25" s="95"/>
    </row>
    <row r="26" spans="1:7" x14ac:dyDescent="0.2">
      <c r="A26" s="56" t="s">
        <v>163</v>
      </c>
      <c r="B26" s="123" t="s">
        <v>140</v>
      </c>
      <c r="C26" s="67"/>
      <c r="D26" s="107"/>
      <c r="E26" s="112"/>
      <c r="F26" s="113"/>
      <c r="G26" s="95"/>
    </row>
    <row r="27" spans="1:7" ht="17" customHeight="1" x14ac:dyDescent="0.2">
      <c r="A27" s="75" t="s">
        <v>160</v>
      </c>
      <c r="B27" s="84" t="s">
        <v>70</v>
      </c>
      <c r="C27" s="84"/>
      <c r="D27" s="44">
        <v>2637</v>
      </c>
      <c r="E27" s="38">
        <v>63.05</v>
      </c>
      <c r="F27" s="38">
        <f>(D27/4812)*100</f>
        <v>54.800498753117211</v>
      </c>
      <c r="G27" s="95"/>
    </row>
    <row r="28" spans="1:7" x14ac:dyDescent="0.2">
      <c r="A28" s="83"/>
      <c r="B28" s="85" t="s">
        <v>74</v>
      </c>
      <c r="C28" s="85"/>
      <c r="D28" s="54">
        <f>4178-D27</f>
        <v>1541</v>
      </c>
      <c r="E28" s="55">
        <v>36.950000000000003</v>
      </c>
      <c r="F28" s="55">
        <f>(D28/4812)*100</f>
        <v>32.024106400665005</v>
      </c>
      <c r="G28" s="95"/>
    </row>
    <row r="29" spans="1:7" x14ac:dyDescent="0.2">
      <c r="A29" s="56" t="s">
        <v>164</v>
      </c>
      <c r="B29" s="123" t="s">
        <v>151</v>
      </c>
      <c r="C29" s="67"/>
      <c r="D29" s="124">
        <v>3776</v>
      </c>
      <c r="E29" s="127">
        <f>(D29/4812)*100</f>
        <v>78.470490440565257</v>
      </c>
      <c r="F29" s="128"/>
      <c r="G29" s="95">
        <f>4812-D29</f>
        <v>1036</v>
      </c>
    </row>
    <row r="30" spans="1:7" x14ac:dyDescent="0.2">
      <c r="A30" s="56" t="s">
        <v>165</v>
      </c>
      <c r="B30" s="123" t="s">
        <v>152</v>
      </c>
      <c r="C30" s="67"/>
      <c r="D30" s="125"/>
      <c r="E30" s="127"/>
      <c r="F30" s="128"/>
      <c r="G30" s="131"/>
    </row>
    <row r="31" spans="1:7" x14ac:dyDescent="0.2">
      <c r="A31" s="56" t="s">
        <v>166</v>
      </c>
      <c r="B31" s="123" t="s">
        <v>153</v>
      </c>
      <c r="C31" s="67"/>
      <c r="D31" s="125"/>
      <c r="E31" s="127"/>
      <c r="F31" s="128"/>
      <c r="G31" s="131"/>
    </row>
    <row r="32" spans="1:7" ht="17" thickBot="1" x14ac:dyDescent="0.25">
      <c r="A32" s="57" t="s">
        <v>167</v>
      </c>
      <c r="B32" s="133" t="s">
        <v>154</v>
      </c>
      <c r="C32" s="68"/>
      <c r="D32" s="126"/>
      <c r="E32" s="129"/>
      <c r="F32" s="130"/>
      <c r="G32" s="132"/>
    </row>
    <row r="33" spans="1:7" ht="17" customHeight="1" x14ac:dyDescent="0.2">
      <c r="A33" s="75" t="s">
        <v>44</v>
      </c>
      <c r="B33" s="78" t="s">
        <v>55</v>
      </c>
      <c r="C33" s="78"/>
      <c r="D33" s="30">
        <v>25</v>
      </c>
      <c r="E33" s="52">
        <f t="shared" ref="E33:E38" si="0">(D33/SUM($D$33:$D$38))*100</f>
        <v>1.4359563469270535</v>
      </c>
      <c r="F33" s="52">
        <f>(D33/4812)*100</f>
        <v>0.51953449709060684</v>
      </c>
      <c r="G33" s="96">
        <f>4812-SUM(D33:D38)</f>
        <v>3071</v>
      </c>
    </row>
    <row r="34" spans="1:7" x14ac:dyDescent="0.2">
      <c r="A34" s="76"/>
      <c r="B34" s="82" t="s">
        <v>59</v>
      </c>
      <c r="C34" s="82"/>
      <c r="D34" s="42">
        <v>96</v>
      </c>
      <c r="E34" s="35">
        <f t="shared" si="0"/>
        <v>5.5140723721998857</v>
      </c>
      <c r="F34" s="35">
        <f t="shared" ref="F34:F38" si="1">(D34/4812)*100</f>
        <v>1.99501246882793</v>
      </c>
      <c r="G34" s="97"/>
    </row>
    <row r="35" spans="1:7" ht="17" customHeight="1" x14ac:dyDescent="0.2">
      <c r="A35" s="76"/>
      <c r="B35" s="79" t="s">
        <v>60</v>
      </c>
      <c r="C35" s="79"/>
      <c r="D35" s="42">
        <v>191</v>
      </c>
      <c r="E35" s="35">
        <f t="shared" si="0"/>
        <v>10.970706490522689</v>
      </c>
      <c r="F35" s="35">
        <f t="shared" si="1"/>
        <v>3.969243557772236</v>
      </c>
      <c r="G35" s="97"/>
    </row>
    <row r="36" spans="1:7" ht="17" customHeight="1" x14ac:dyDescent="0.2">
      <c r="A36" s="76"/>
      <c r="B36" s="79" t="s">
        <v>62</v>
      </c>
      <c r="C36" s="79"/>
      <c r="D36" s="42">
        <v>232</v>
      </c>
      <c r="E36" s="35">
        <f t="shared" si="0"/>
        <v>13.325674899483056</v>
      </c>
      <c r="F36" s="35">
        <f t="shared" si="1"/>
        <v>4.8212801330008315</v>
      </c>
      <c r="G36" s="97"/>
    </row>
    <row r="37" spans="1:7" ht="17" customHeight="1" x14ac:dyDescent="0.2">
      <c r="A37" s="76"/>
      <c r="B37" s="79" t="s">
        <v>66</v>
      </c>
      <c r="C37" s="79"/>
      <c r="D37" s="42">
        <v>768</v>
      </c>
      <c r="E37" s="35">
        <f t="shared" si="0"/>
        <v>44.112578977599085</v>
      </c>
      <c r="F37" s="35">
        <f t="shared" si="1"/>
        <v>15.96009975062344</v>
      </c>
      <c r="G37" s="97"/>
    </row>
    <row r="38" spans="1:7" ht="17" customHeight="1" thickBot="1" x14ac:dyDescent="0.25">
      <c r="A38" s="77"/>
      <c r="B38" s="80" t="s">
        <v>68</v>
      </c>
      <c r="C38" s="80"/>
      <c r="D38" s="32">
        <v>429</v>
      </c>
      <c r="E38" s="36">
        <f t="shared" si="0"/>
        <v>24.641010913268236</v>
      </c>
      <c r="F38" s="36">
        <f t="shared" si="1"/>
        <v>8.9152119700748127</v>
      </c>
      <c r="G38" s="98"/>
    </row>
    <row r="39" spans="1:7" ht="17" customHeight="1" x14ac:dyDescent="0.2">
      <c r="A39" s="75" t="s">
        <v>129</v>
      </c>
      <c r="B39" s="81" t="s">
        <v>70</v>
      </c>
      <c r="C39" s="81"/>
      <c r="D39" s="44">
        <v>1785</v>
      </c>
      <c r="E39" s="38">
        <v>86.6</v>
      </c>
      <c r="F39" s="38">
        <f>(D39/4812)*100</f>
        <v>37.094763092269325</v>
      </c>
      <c r="G39" s="99">
        <f>4812-D39-D40</f>
        <v>2751</v>
      </c>
    </row>
    <row r="40" spans="1:7" ht="17" thickBot="1" x14ac:dyDescent="0.25">
      <c r="A40" s="77"/>
      <c r="B40" s="80" t="s">
        <v>74</v>
      </c>
      <c r="C40" s="80"/>
      <c r="D40" s="43">
        <v>276</v>
      </c>
      <c r="E40" s="37">
        <v>13.4</v>
      </c>
      <c r="F40" s="37">
        <f>(D40/4812)*100</f>
        <v>5.7356608478802995</v>
      </c>
      <c r="G40" s="88"/>
    </row>
    <row r="41" spans="1:7" ht="17" customHeight="1" x14ac:dyDescent="0.2">
      <c r="A41" s="75" t="s">
        <v>76</v>
      </c>
      <c r="B41" s="78" t="s">
        <v>77</v>
      </c>
      <c r="C41" s="78"/>
      <c r="D41" s="44">
        <v>2927</v>
      </c>
      <c r="E41" s="116">
        <f>(D41/4812)*100</f>
        <v>60.827098919368247</v>
      </c>
      <c r="F41" s="116"/>
      <c r="G41" s="89" t="s">
        <v>51</v>
      </c>
    </row>
    <row r="42" spans="1:7" ht="16" customHeight="1" x14ac:dyDescent="0.2">
      <c r="A42" s="76"/>
      <c r="B42" s="67" t="s">
        <v>81</v>
      </c>
      <c r="C42" s="67"/>
      <c r="D42" s="45">
        <v>794</v>
      </c>
      <c r="E42" s="93">
        <f t="shared" ref="E42:E45" si="2">(D42/4812)*100</f>
        <v>16.500415627597672</v>
      </c>
      <c r="F42" s="93"/>
      <c r="G42" s="87"/>
    </row>
    <row r="43" spans="1:7" x14ac:dyDescent="0.2">
      <c r="A43" s="76"/>
      <c r="B43" s="67" t="s">
        <v>84</v>
      </c>
      <c r="C43" s="67"/>
      <c r="D43" s="45">
        <v>88</v>
      </c>
      <c r="E43" s="93">
        <f t="shared" si="2"/>
        <v>1.8287614297589361</v>
      </c>
      <c r="F43" s="93"/>
      <c r="G43" s="87"/>
    </row>
    <row r="44" spans="1:7" ht="17" customHeight="1" x14ac:dyDescent="0.2">
      <c r="A44" s="76"/>
      <c r="B44" s="67" t="s">
        <v>85</v>
      </c>
      <c r="C44" s="67"/>
      <c r="D44" s="45">
        <v>7</v>
      </c>
      <c r="E44" s="93">
        <f t="shared" si="2"/>
        <v>0.14546965918536992</v>
      </c>
      <c r="F44" s="93"/>
      <c r="G44" s="87"/>
    </row>
    <row r="45" spans="1:7" ht="17" thickBot="1" x14ac:dyDescent="0.25">
      <c r="A45" s="77"/>
      <c r="B45" s="68" t="s">
        <v>88</v>
      </c>
      <c r="C45" s="68"/>
      <c r="D45" s="59">
        <v>1</v>
      </c>
      <c r="E45" s="102">
        <f t="shared" si="2"/>
        <v>2.0781379883624274E-2</v>
      </c>
      <c r="F45" s="102"/>
      <c r="G45" s="100"/>
    </row>
    <row r="46" spans="1:7" ht="17" x14ac:dyDescent="0.2">
      <c r="A46" s="53" t="s">
        <v>168</v>
      </c>
      <c r="B46" s="120" t="s">
        <v>181</v>
      </c>
      <c r="C46" s="121"/>
      <c r="D46" s="134">
        <v>2571</v>
      </c>
      <c r="E46" s="62">
        <f>(D46/4812)*100</f>
        <v>53.428927680797997</v>
      </c>
      <c r="F46" s="62"/>
      <c r="G46" s="63">
        <f>4812-D46</f>
        <v>2241</v>
      </c>
    </row>
    <row r="47" spans="1:7" ht="17" x14ac:dyDescent="0.2">
      <c r="A47" s="28" t="s">
        <v>169</v>
      </c>
      <c r="B47" s="122" t="s">
        <v>182</v>
      </c>
      <c r="C47" s="79"/>
      <c r="D47" s="134"/>
      <c r="E47" s="62"/>
      <c r="F47" s="62"/>
      <c r="G47" s="63"/>
    </row>
    <row r="48" spans="1:7" x14ac:dyDescent="0.2">
      <c r="A48" s="56" t="s">
        <v>171</v>
      </c>
      <c r="B48" s="123" t="s">
        <v>183</v>
      </c>
      <c r="C48" s="67"/>
      <c r="D48" s="134"/>
      <c r="E48" s="62"/>
      <c r="F48" s="62"/>
      <c r="G48" s="63"/>
    </row>
    <row r="49" spans="1:7" ht="17" x14ac:dyDescent="0.2">
      <c r="A49" s="28" t="s">
        <v>172</v>
      </c>
      <c r="B49" s="123" t="s">
        <v>184</v>
      </c>
      <c r="C49" s="67"/>
      <c r="D49" s="134"/>
      <c r="E49" s="62"/>
      <c r="F49" s="62"/>
      <c r="G49" s="63"/>
    </row>
    <row r="50" spans="1:7" ht="17" thickBot="1" x14ac:dyDescent="0.25">
      <c r="A50" s="56" t="s">
        <v>173</v>
      </c>
      <c r="B50" s="123" t="s">
        <v>185</v>
      </c>
      <c r="C50" s="67"/>
      <c r="D50" s="134"/>
      <c r="E50" s="62"/>
      <c r="F50" s="62"/>
      <c r="G50" s="63"/>
    </row>
    <row r="51" spans="1:7" ht="17" x14ac:dyDescent="0.2">
      <c r="A51" s="53" t="s">
        <v>174</v>
      </c>
      <c r="B51" s="120" t="s">
        <v>186</v>
      </c>
      <c r="C51" s="121"/>
      <c r="D51" s="134"/>
      <c r="E51" s="62"/>
      <c r="F51" s="62"/>
      <c r="G51" s="63"/>
    </row>
    <row r="52" spans="1:7" ht="17" x14ac:dyDescent="0.2">
      <c r="A52" s="28" t="s">
        <v>175</v>
      </c>
      <c r="B52" s="122" t="s">
        <v>187</v>
      </c>
      <c r="C52" s="79"/>
      <c r="D52" s="134"/>
      <c r="E52" s="62"/>
      <c r="F52" s="62"/>
      <c r="G52" s="63"/>
    </row>
    <row r="53" spans="1:7" x14ac:dyDescent="0.2">
      <c r="A53" s="56" t="s">
        <v>177</v>
      </c>
      <c r="B53" s="65" t="s">
        <v>188</v>
      </c>
      <c r="C53" s="66"/>
      <c r="D53" s="134"/>
      <c r="E53" s="62"/>
      <c r="F53" s="62"/>
      <c r="G53" s="63"/>
    </row>
    <row r="54" spans="1:7" ht="17" x14ac:dyDescent="0.2">
      <c r="A54" s="60" t="s">
        <v>178</v>
      </c>
      <c r="B54" s="65" t="s">
        <v>189</v>
      </c>
      <c r="C54" s="66"/>
      <c r="D54" s="134"/>
      <c r="E54" s="62"/>
      <c r="F54" s="62"/>
      <c r="G54" s="63"/>
    </row>
    <row r="55" spans="1:7" x14ac:dyDescent="0.2">
      <c r="A55" s="61" t="s">
        <v>179</v>
      </c>
      <c r="B55" s="65" t="s">
        <v>190</v>
      </c>
      <c r="C55" s="66"/>
      <c r="D55" s="134"/>
      <c r="E55" s="62"/>
      <c r="F55" s="62"/>
      <c r="G55" s="63"/>
    </row>
    <row r="56" spans="1:7" x14ac:dyDescent="0.2">
      <c r="A56" s="79" t="s">
        <v>170</v>
      </c>
      <c r="B56" s="67" t="s">
        <v>70</v>
      </c>
      <c r="C56" s="67"/>
      <c r="D56" s="42">
        <v>1548</v>
      </c>
      <c r="E56" s="35">
        <f>(D56/(D56+D57))*100</f>
        <v>60.210035005834307</v>
      </c>
      <c r="F56" s="35">
        <f>(D56/4812)*100</f>
        <v>32.169576059850371</v>
      </c>
      <c r="G56" s="63"/>
    </row>
    <row r="57" spans="1:7" x14ac:dyDescent="0.2">
      <c r="A57" s="79"/>
      <c r="B57" s="67" t="s">
        <v>74</v>
      </c>
      <c r="C57" s="67"/>
      <c r="D57" s="42">
        <v>1023</v>
      </c>
      <c r="E57" s="35">
        <f>(D57/(D56+D57))*100</f>
        <v>39.789964994165693</v>
      </c>
      <c r="F57" s="35">
        <f>(D57/4812)*100</f>
        <v>21.25935162094763</v>
      </c>
      <c r="G57" s="63"/>
    </row>
    <row r="58" spans="1:7" x14ac:dyDescent="0.2">
      <c r="A58" s="79" t="s">
        <v>176</v>
      </c>
      <c r="B58" s="67" t="s">
        <v>70</v>
      </c>
      <c r="C58" s="67"/>
      <c r="D58" s="42">
        <v>1574</v>
      </c>
      <c r="E58" s="35">
        <f>(D58/(D58+D59))*100</f>
        <v>61.221314663555034</v>
      </c>
      <c r="F58" s="35">
        <f>(D58/4812)*100</f>
        <v>32.709891936824604</v>
      </c>
      <c r="G58" s="63"/>
    </row>
    <row r="59" spans="1:7" ht="17" thickBot="1" x14ac:dyDescent="0.25">
      <c r="A59" s="80"/>
      <c r="B59" s="68" t="s">
        <v>74</v>
      </c>
      <c r="C59" s="68"/>
      <c r="D59" s="32">
        <v>997</v>
      </c>
      <c r="E59" s="36">
        <f>(D59/(D58+D59))*100</f>
        <v>38.778685336444966</v>
      </c>
      <c r="F59" s="36">
        <f>(D59/4812)*100</f>
        <v>20.7190357439734</v>
      </c>
      <c r="G59" s="64"/>
    </row>
  </sheetData>
  <mergeCells count="100">
    <mergeCell ref="A58:A59"/>
    <mergeCell ref="B46:C46"/>
    <mergeCell ref="B47:C47"/>
    <mergeCell ref="B56:C56"/>
    <mergeCell ref="B57:C57"/>
    <mergeCell ref="B48:C48"/>
    <mergeCell ref="B49:C49"/>
    <mergeCell ref="B50:C50"/>
    <mergeCell ref="B51:C51"/>
    <mergeCell ref="B52:C52"/>
    <mergeCell ref="B43:C43"/>
    <mergeCell ref="B44:C44"/>
    <mergeCell ref="B45:C45"/>
    <mergeCell ref="D46:D55"/>
    <mergeCell ref="A56:A57"/>
    <mergeCell ref="D29:D32"/>
    <mergeCell ref="E29:F32"/>
    <mergeCell ref="G29:G32"/>
    <mergeCell ref="B24:C24"/>
    <mergeCell ref="B25:C25"/>
    <mergeCell ref="B26:C26"/>
    <mergeCell ref="B30:C30"/>
    <mergeCell ref="B31:C31"/>
    <mergeCell ref="B32:C32"/>
    <mergeCell ref="B42:C42"/>
    <mergeCell ref="B22:C22"/>
    <mergeCell ref="B23:C23"/>
    <mergeCell ref="B11:C11"/>
    <mergeCell ref="B12:C12"/>
    <mergeCell ref="B13:C13"/>
    <mergeCell ref="B18:C18"/>
    <mergeCell ref="B19:C19"/>
    <mergeCell ref="B17:C17"/>
    <mergeCell ref="B29:C29"/>
    <mergeCell ref="A11:A13"/>
    <mergeCell ref="A14:A17"/>
    <mergeCell ref="B14:C14"/>
    <mergeCell ref="B15:C15"/>
    <mergeCell ref="B16:C16"/>
    <mergeCell ref="B4:C4"/>
    <mergeCell ref="B5:C5"/>
    <mergeCell ref="D22:D26"/>
    <mergeCell ref="E22:F26"/>
    <mergeCell ref="E16:F16"/>
    <mergeCell ref="E17:F17"/>
    <mergeCell ref="E18:F18"/>
    <mergeCell ref="E19:F19"/>
    <mergeCell ref="E11:F11"/>
    <mergeCell ref="E12:F12"/>
    <mergeCell ref="E13:F13"/>
    <mergeCell ref="E14:F14"/>
    <mergeCell ref="E15:F15"/>
    <mergeCell ref="E5:F5"/>
    <mergeCell ref="E6:F6"/>
    <mergeCell ref="E7:F7"/>
    <mergeCell ref="G6:G10"/>
    <mergeCell ref="G11:G13"/>
    <mergeCell ref="G14:G17"/>
    <mergeCell ref="G18:G21"/>
    <mergeCell ref="E43:F43"/>
    <mergeCell ref="G22:G28"/>
    <mergeCell ref="G33:G38"/>
    <mergeCell ref="G39:G40"/>
    <mergeCell ref="G41:G45"/>
    <mergeCell ref="E42:F42"/>
    <mergeCell ref="E10:F10"/>
    <mergeCell ref="E44:F44"/>
    <mergeCell ref="E45:F45"/>
    <mergeCell ref="E41:F41"/>
    <mergeCell ref="E8:F8"/>
    <mergeCell ref="E9:F9"/>
    <mergeCell ref="A27:A28"/>
    <mergeCell ref="B27:C27"/>
    <mergeCell ref="B28:C28"/>
    <mergeCell ref="A20:A21"/>
    <mergeCell ref="B20:C20"/>
    <mergeCell ref="B21:C21"/>
    <mergeCell ref="A6:A10"/>
    <mergeCell ref="B6:C6"/>
    <mergeCell ref="B7:C7"/>
    <mergeCell ref="C8:C10"/>
    <mergeCell ref="A41:A45"/>
    <mergeCell ref="B41:C41"/>
    <mergeCell ref="B36:C36"/>
    <mergeCell ref="B37:C37"/>
    <mergeCell ref="B38:C38"/>
    <mergeCell ref="A39:A40"/>
    <mergeCell ref="B39:C39"/>
    <mergeCell ref="B40:C40"/>
    <mergeCell ref="A33:A38"/>
    <mergeCell ref="B33:C33"/>
    <mergeCell ref="B34:C34"/>
    <mergeCell ref="B35:C35"/>
    <mergeCell ref="E46:F55"/>
    <mergeCell ref="G46:G59"/>
    <mergeCell ref="B53:C53"/>
    <mergeCell ref="B54:C54"/>
    <mergeCell ref="B55:C55"/>
    <mergeCell ref="B58:C58"/>
    <mergeCell ref="B59:C5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E35C5-8AC8-784A-9D3B-0B42EC2B8D89}">
  <dimension ref="A1:C60"/>
  <sheetViews>
    <sheetView topLeftCell="A6" zoomScale="110" workbookViewId="0">
      <selection activeCell="B26" sqref="B26"/>
    </sheetView>
  </sheetViews>
  <sheetFormatPr baseColWidth="10" defaultRowHeight="16" x14ac:dyDescent="0.2"/>
  <cols>
    <col min="1" max="1" width="41.1640625" customWidth="1"/>
    <col min="2" max="2" width="106.1640625" bestFit="1" customWidth="1"/>
    <col min="3" max="3" width="24.5" bestFit="1" customWidth="1"/>
  </cols>
  <sheetData>
    <row r="1" spans="1:3" x14ac:dyDescent="0.2">
      <c r="A1" s="1" t="s">
        <v>127</v>
      </c>
    </row>
    <row r="3" spans="1:3" x14ac:dyDescent="0.2">
      <c r="A3" s="27" t="s">
        <v>2</v>
      </c>
      <c r="B3" s="27" t="s">
        <v>3</v>
      </c>
      <c r="C3" s="27" t="s">
        <v>4</v>
      </c>
    </row>
    <row r="4" spans="1:3" x14ac:dyDescent="0.2">
      <c r="A4" s="147" t="s">
        <v>7</v>
      </c>
      <c r="B4" s="148" t="s">
        <v>8</v>
      </c>
      <c r="C4" s="6" t="s">
        <v>9</v>
      </c>
    </row>
    <row r="5" spans="1:3" x14ac:dyDescent="0.2">
      <c r="A5" s="147"/>
      <c r="B5" s="148"/>
      <c r="C5" s="6" t="s">
        <v>12</v>
      </c>
    </row>
    <row r="6" spans="1:3" x14ac:dyDescent="0.2">
      <c r="A6" s="147"/>
      <c r="B6" s="148"/>
      <c r="C6" s="6" t="s">
        <v>14</v>
      </c>
    </row>
    <row r="7" spans="1:3" ht="17" x14ac:dyDescent="0.2">
      <c r="A7" s="149" t="s">
        <v>10</v>
      </c>
      <c r="B7" s="7" t="s">
        <v>18</v>
      </c>
      <c r="C7" s="8" t="s">
        <v>19</v>
      </c>
    </row>
    <row r="8" spans="1:3" x14ac:dyDescent="0.2">
      <c r="A8" s="149"/>
      <c r="B8" s="9" t="s">
        <v>21</v>
      </c>
      <c r="C8" s="8" t="s">
        <v>22</v>
      </c>
    </row>
    <row r="9" spans="1:3" x14ac:dyDescent="0.2">
      <c r="A9" s="149"/>
      <c r="B9" s="10"/>
      <c r="C9" s="8" t="s">
        <v>23</v>
      </c>
    </row>
    <row r="10" spans="1:3" x14ac:dyDescent="0.2">
      <c r="A10" s="11" t="s">
        <v>24</v>
      </c>
      <c r="B10" s="10" t="s">
        <v>25</v>
      </c>
      <c r="C10" s="6" t="s">
        <v>26</v>
      </c>
    </row>
    <row r="11" spans="1:3" x14ac:dyDescent="0.2">
      <c r="A11" s="150" t="s">
        <v>27</v>
      </c>
      <c r="B11" s="148" t="s">
        <v>28</v>
      </c>
      <c r="C11" s="6" t="s">
        <v>29</v>
      </c>
    </row>
    <row r="12" spans="1:3" x14ac:dyDescent="0.2">
      <c r="A12" s="150"/>
      <c r="B12" s="148"/>
      <c r="C12" s="6" t="s">
        <v>32</v>
      </c>
    </row>
    <row r="13" spans="1:3" x14ac:dyDescent="0.2">
      <c r="A13" s="150"/>
      <c r="B13" s="148"/>
      <c r="C13" s="6" t="s">
        <v>34</v>
      </c>
    </row>
    <row r="14" spans="1:3" x14ac:dyDescent="0.2">
      <c r="A14" s="150"/>
      <c r="B14" s="148"/>
      <c r="C14" s="6" t="s">
        <v>36</v>
      </c>
    </row>
    <row r="15" spans="1:3" x14ac:dyDescent="0.2">
      <c r="A15" s="12" t="s">
        <v>38</v>
      </c>
      <c r="B15" s="13" t="s">
        <v>191</v>
      </c>
      <c r="C15" s="14"/>
    </row>
    <row r="16" spans="1:3" x14ac:dyDescent="0.2">
      <c r="A16" s="12" t="s">
        <v>41</v>
      </c>
      <c r="B16" s="13" t="s">
        <v>192</v>
      </c>
      <c r="C16" s="14"/>
    </row>
    <row r="17" spans="1:3" x14ac:dyDescent="0.2">
      <c r="A17" s="12" t="s">
        <v>44</v>
      </c>
      <c r="B17" s="14" t="s">
        <v>45</v>
      </c>
      <c r="C17" s="14" t="s">
        <v>148</v>
      </c>
    </row>
    <row r="18" spans="1:3" x14ac:dyDescent="0.2">
      <c r="A18" s="12" t="s">
        <v>48</v>
      </c>
      <c r="B18" s="14" t="s">
        <v>49</v>
      </c>
      <c r="C18" s="14" t="s">
        <v>50</v>
      </c>
    </row>
    <row r="19" spans="1:3" x14ac:dyDescent="0.2">
      <c r="A19" s="12" t="s">
        <v>89</v>
      </c>
      <c r="B19" s="14" t="s">
        <v>146</v>
      </c>
      <c r="C19" s="14" t="s">
        <v>145</v>
      </c>
    </row>
    <row r="20" spans="1:3" x14ac:dyDescent="0.2">
      <c r="A20" s="12" t="s">
        <v>133</v>
      </c>
      <c r="B20" s="14" t="s">
        <v>157</v>
      </c>
      <c r="C20" s="14" t="s">
        <v>149</v>
      </c>
    </row>
    <row r="21" spans="1:3" ht="17" x14ac:dyDescent="0.2">
      <c r="A21" s="12" t="s">
        <v>155</v>
      </c>
      <c r="B21" s="58" t="s">
        <v>156</v>
      </c>
      <c r="C21" s="14" t="s">
        <v>149</v>
      </c>
    </row>
    <row r="22" spans="1:3" x14ac:dyDescent="0.2">
      <c r="A22" s="12" t="s">
        <v>141</v>
      </c>
      <c r="B22" s="14" t="s">
        <v>147</v>
      </c>
      <c r="C22" s="14" t="s">
        <v>180</v>
      </c>
    </row>
    <row r="23" spans="1:3" x14ac:dyDescent="0.2">
      <c r="A23" s="12" t="s">
        <v>134</v>
      </c>
      <c r="B23" s="14" t="s">
        <v>193</v>
      </c>
      <c r="C23" s="14"/>
    </row>
    <row r="24" spans="1:3" x14ac:dyDescent="0.2">
      <c r="A24" s="12" t="s">
        <v>142</v>
      </c>
      <c r="B24" s="14" t="s">
        <v>194</v>
      </c>
      <c r="C24" s="14"/>
    </row>
    <row r="25" spans="1:3" x14ac:dyDescent="0.2">
      <c r="A25" s="12" t="s">
        <v>143</v>
      </c>
      <c r="B25" s="14" t="s">
        <v>195</v>
      </c>
      <c r="C25" s="14"/>
    </row>
    <row r="26" spans="1:3" x14ac:dyDescent="0.2">
      <c r="A26" s="12" t="s">
        <v>144</v>
      </c>
      <c r="B26" s="14" t="s">
        <v>196</v>
      </c>
      <c r="C26" s="14"/>
    </row>
    <row r="27" spans="1:3" ht="17" x14ac:dyDescent="0.2">
      <c r="A27" s="15" t="s">
        <v>52</v>
      </c>
      <c r="B27" s="16" t="s">
        <v>53</v>
      </c>
      <c r="C27" s="17" t="s">
        <v>54</v>
      </c>
    </row>
    <row r="28" spans="1:3" x14ac:dyDescent="0.2">
      <c r="A28" s="18" t="s">
        <v>56</v>
      </c>
      <c r="B28" s="144" t="s">
        <v>57</v>
      </c>
      <c r="C28" s="140" t="s">
        <v>58</v>
      </c>
    </row>
    <row r="29" spans="1:3" x14ac:dyDescent="0.2">
      <c r="A29" s="18" t="s">
        <v>42</v>
      </c>
      <c r="B29" s="145"/>
      <c r="C29" s="141"/>
    </row>
    <row r="30" spans="1:3" x14ac:dyDescent="0.2">
      <c r="A30" s="20" t="s">
        <v>61</v>
      </c>
      <c r="B30" s="146"/>
      <c r="C30" s="142"/>
    </row>
    <row r="31" spans="1:3" x14ac:dyDescent="0.2">
      <c r="A31" s="136" t="s">
        <v>63</v>
      </c>
      <c r="B31" s="140" t="s">
        <v>64</v>
      </c>
      <c r="C31" s="22" t="s">
        <v>65</v>
      </c>
    </row>
    <row r="32" spans="1:3" x14ac:dyDescent="0.2">
      <c r="A32" s="143"/>
      <c r="B32" s="141"/>
      <c r="C32" s="22" t="s">
        <v>67</v>
      </c>
    </row>
    <row r="33" spans="1:3" x14ac:dyDescent="0.2">
      <c r="A33" s="137"/>
      <c r="B33" s="142"/>
      <c r="C33" s="22" t="s">
        <v>69</v>
      </c>
    </row>
    <row r="34" spans="1:3" x14ac:dyDescent="0.2">
      <c r="A34" s="136" t="s">
        <v>71</v>
      </c>
      <c r="B34" s="140" t="s">
        <v>72</v>
      </c>
      <c r="C34" s="22" t="s">
        <v>73</v>
      </c>
    </row>
    <row r="35" spans="1:3" x14ac:dyDescent="0.2">
      <c r="A35" s="137"/>
      <c r="B35" s="142"/>
      <c r="C35" s="22" t="s">
        <v>75</v>
      </c>
    </row>
    <row r="36" spans="1:3" x14ac:dyDescent="0.2">
      <c r="A36" s="18" t="s">
        <v>78</v>
      </c>
      <c r="B36" s="23" t="s">
        <v>79</v>
      </c>
      <c r="C36" s="135" t="s">
        <v>80</v>
      </c>
    </row>
    <row r="37" spans="1:3" ht="34" x14ac:dyDescent="0.2">
      <c r="A37" s="21" t="s">
        <v>82</v>
      </c>
      <c r="B37" s="24" t="s">
        <v>83</v>
      </c>
      <c r="C37" s="135"/>
    </row>
    <row r="38" spans="1:3" x14ac:dyDescent="0.2">
      <c r="A38" s="136" t="s">
        <v>86</v>
      </c>
      <c r="B38" s="138" t="s">
        <v>87</v>
      </c>
      <c r="C38" s="135"/>
    </row>
    <row r="39" spans="1:3" x14ac:dyDescent="0.2">
      <c r="A39" s="137"/>
      <c r="B39" s="139"/>
      <c r="C39" s="135"/>
    </row>
    <row r="40" spans="1:3" ht="16" customHeight="1" x14ac:dyDescent="0.2">
      <c r="A40" s="21" t="s">
        <v>90</v>
      </c>
      <c r="B40" s="24" t="s">
        <v>91</v>
      </c>
      <c r="C40" s="135"/>
    </row>
    <row r="41" spans="1:3" x14ac:dyDescent="0.2">
      <c r="A41" s="18" t="s">
        <v>92</v>
      </c>
      <c r="B41" s="23" t="s">
        <v>93</v>
      </c>
      <c r="C41" s="135"/>
    </row>
    <row r="42" spans="1:3" ht="34" x14ac:dyDescent="0.2">
      <c r="A42" s="21" t="s">
        <v>94</v>
      </c>
      <c r="B42" s="25" t="s">
        <v>95</v>
      </c>
      <c r="C42" s="135"/>
    </row>
    <row r="43" spans="1:3" ht="34" x14ac:dyDescent="0.2">
      <c r="A43" s="21" t="s">
        <v>96</v>
      </c>
      <c r="B43" s="25" t="s">
        <v>97</v>
      </c>
      <c r="C43" s="135"/>
    </row>
    <row r="44" spans="1:3" ht="34" x14ac:dyDescent="0.2">
      <c r="A44" s="21" t="s">
        <v>98</v>
      </c>
      <c r="B44" s="25" t="s">
        <v>99</v>
      </c>
      <c r="C44" s="135"/>
    </row>
    <row r="45" spans="1:3" ht="17" x14ac:dyDescent="0.2">
      <c r="A45" s="21" t="s">
        <v>100</v>
      </c>
      <c r="B45" s="25" t="s">
        <v>101</v>
      </c>
      <c r="C45" s="135"/>
    </row>
    <row r="46" spans="1:3" ht="17" x14ac:dyDescent="0.2">
      <c r="A46" s="21" t="s">
        <v>102</v>
      </c>
      <c r="B46" s="25" t="s">
        <v>103</v>
      </c>
      <c r="C46" s="135"/>
    </row>
    <row r="47" spans="1:3" x14ac:dyDescent="0.2">
      <c r="A47" s="18" t="s">
        <v>104</v>
      </c>
      <c r="B47" s="23" t="s">
        <v>105</v>
      </c>
      <c r="C47" s="135"/>
    </row>
    <row r="48" spans="1:3" x14ac:dyDescent="0.2">
      <c r="A48" s="18" t="s">
        <v>106</v>
      </c>
      <c r="B48" s="23" t="s">
        <v>107</v>
      </c>
      <c r="C48" s="135"/>
    </row>
    <row r="49" spans="1:3" ht="17" x14ac:dyDescent="0.2">
      <c r="A49" s="21" t="s">
        <v>108</v>
      </c>
      <c r="B49" s="19" t="s">
        <v>109</v>
      </c>
      <c r="C49" s="135"/>
    </row>
    <row r="50" spans="1:3" ht="18" customHeight="1" x14ac:dyDescent="0.2">
      <c r="A50" s="21" t="s">
        <v>110</v>
      </c>
      <c r="B50" s="25" t="s">
        <v>111</v>
      </c>
      <c r="C50" s="135"/>
    </row>
    <row r="51" spans="1:3" x14ac:dyDescent="0.2">
      <c r="A51" s="18" t="s">
        <v>112</v>
      </c>
      <c r="B51" s="23" t="s">
        <v>113</v>
      </c>
      <c r="C51" s="135"/>
    </row>
    <row r="52" spans="1:3" x14ac:dyDescent="0.2">
      <c r="A52" s="18" t="s">
        <v>114</v>
      </c>
      <c r="B52" s="23" t="s">
        <v>115</v>
      </c>
      <c r="C52" s="135"/>
    </row>
    <row r="53" spans="1:3" x14ac:dyDescent="0.2">
      <c r="A53" s="18" t="s">
        <v>116</v>
      </c>
      <c r="B53" s="23" t="s">
        <v>117</v>
      </c>
      <c r="C53" s="135"/>
    </row>
    <row r="54" spans="1:3" x14ac:dyDescent="0.2">
      <c r="A54" s="18" t="s">
        <v>118</v>
      </c>
      <c r="B54" s="23" t="s">
        <v>119</v>
      </c>
      <c r="C54" s="135"/>
    </row>
    <row r="55" spans="1:3" x14ac:dyDescent="0.2">
      <c r="A55" s="18" t="s">
        <v>120</v>
      </c>
      <c r="B55" s="23" t="s">
        <v>121</v>
      </c>
      <c r="C55" s="135"/>
    </row>
    <row r="56" spans="1:3" ht="19" customHeight="1" x14ac:dyDescent="0.2">
      <c r="A56" s="21" t="s">
        <v>122</v>
      </c>
      <c r="B56" s="25" t="s">
        <v>123</v>
      </c>
      <c r="C56" s="135"/>
    </row>
    <row r="57" spans="1:3" ht="17" x14ac:dyDescent="0.2">
      <c r="A57" s="21" t="s">
        <v>124</v>
      </c>
      <c r="B57" s="25" t="s">
        <v>125</v>
      </c>
      <c r="C57" s="135"/>
    </row>
    <row r="58" spans="1:3" x14ac:dyDescent="0.2">
      <c r="A58" s="26" t="s">
        <v>126</v>
      </c>
      <c r="B58" s="26"/>
    </row>
    <row r="59" spans="1:3" x14ac:dyDescent="0.2">
      <c r="A59" s="2"/>
      <c r="B59" s="3"/>
    </row>
    <row r="60" spans="1:3" x14ac:dyDescent="0.2">
      <c r="A60" s="2"/>
      <c r="B60" s="3"/>
    </row>
  </sheetData>
  <mergeCells count="14">
    <mergeCell ref="A4:A6"/>
    <mergeCell ref="B4:B6"/>
    <mergeCell ref="A7:A9"/>
    <mergeCell ref="A11:A14"/>
    <mergeCell ref="B11:B14"/>
    <mergeCell ref="C36:C57"/>
    <mergeCell ref="A38:A39"/>
    <mergeCell ref="B38:B39"/>
    <mergeCell ref="C28:C30"/>
    <mergeCell ref="A31:A33"/>
    <mergeCell ref="B31:B33"/>
    <mergeCell ref="A34:A35"/>
    <mergeCell ref="B34:B35"/>
    <mergeCell ref="B28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S1A</vt:lpstr>
      <vt:lpstr>Table S1B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Robyn Wright</dc:creator>
  <cp:lastModifiedBy>Robyn Wright</cp:lastModifiedBy>
  <dcterms:created xsi:type="dcterms:W3CDTF">2025-08-14T16:09:00Z</dcterms:created>
  <dcterms:modified xsi:type="dcterms:W3CDTF">2025-12-16T16:56:06Z</dcterms:modified>
</cp:coreProperties>
</file>